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6" windowWidth="11340" windowHeight="6792"/>
  </bookViews>
  <sheets>
    <sheet name="Notes" sheetId="8" r:id="rId1"/>
    <sheet name="Summary" sheetId="1" r:id="rId2"/>
    <sheet name="Data" sheetId="3" r:id="rId3"/>
    <sheet name="Females 1991 LLTI" sheetId="4" state="hidden" r:id="rId4"/>
    <sheet name="Males 1991 LLTI" sheetId="5" state="hidden" r:id="rId5"/>
    <sheet name="Females 1991 Figure" sheetId="6" r:id="rId6"/>
    <sheet name="Males 1991 Figure" sheetId="7" r:id="rId7"/>
  </sheets>
  <calcPr calcId="145621"/>
  <pivotCaches>
    <pivotCache cacheId="0" r:id="rId8"/>
  </pivotCaches>
</workbook>
</file>

<file path=xl/calcChain.xml><?xml version="1.0" encoding="utf-8"?>
<calcChain xmlns="http://schemas.openxmlformats.org/spreadsheetml/2006/main">
  <c r="W40" i="3" l="1"/>
  <c r="S29" i="3"/>
  <c r="T29" i="3"/>
  <c r="Z38" i="3"/>
  <c r="Z36" i="3"/>
  <c r="Y36" i="3"/>
  <c r="X36" i="3"/>
  <c r="AA36" i="3" s="1"/>
  <c r="AB36" i="3" s="1"/>
  <c r="Z35" i="3"/>
  <c r="Y35" i="3"/>
  <c r="Z34" i="3"/>
  <c r="Y34" i="3"/>
  <c r="X34" i="3"/>
  <c r="AA34" i="3" s="1"/>
  <c r="AB34" i="3" s="1"/>
  <c r="Z32" i="3"/>
  <c r="Y32" i="3"/>
  <c r="X32" i="3"/>
  <c r="AA32" i="3" s="1"/>
  <c r="AB32" i="3" s="1"/>
  <c r="Y30" i="3"/>
  <c r="Z21" i="3"/>
  <c r="Z22" i="3"/>
  <c r="Z23" i="3"/>
  <c r="X24" i="3"/>
  <c r="AA24" i="3" s="1"/>
  <c r="AB24" i="3" s="1"/>
  <c r="Z24" i="3"/>
  <c r="X25" i="3"/>
  <c r="Z26" i="3"/>
  <c r="Z27" i="3"/>
  <c r="X28" i="3"/>
  <c r="Z28" i="3"/>
  <c r="Z19" i="3"/>
  <c r="P29" i="3"/>
  <c r="X46" i="3"/>
  <c r="X45" i="3"/>
  <c r="X47" i="3" s="1"/>
  <c r="X43" i="3"/>
  <c r="X44" i="3" s="1"/>
  <c r="X42" i="3"/>
  <c r="P40" i="3"/>
  <c r="T40" i="3" s="1"/>
  <c r="S40" i="3"/>
  <c r="W47" i="3"/>
  <c r="Z39" i="3" s="1"/>
  <c r="V47" i="3"/>
  <c r="V40" i="3" s="1"/>
  <c r="U47" i="3"/>
  <c r="X35" i="3" s="1"/>
  <c r="AA35" i="3" s="1"/>
  <c r="AB35" i="3" s="1"/>
  <c r="V44" i="3"/>
  <c r="Y24" i="3" s="1"/>
  <c r="W44" i="3"/>
  <c r="W29" i="3" s="1"/>
  <c r="U44" i="3"/>
  <c r="X22" i="3" s="1"/>
  <c r="T39" i="3"/>
  <c r="T38" i="3"/>
  <c r="T37" i="3"/>
  <c r="T36" i="3"/>
  <c r="T35" i="3"/>
  <c r="T34" i="3"/>
  <c r="T33" i="3"/>
  <c r="T32" i="3"/>
  <c r="T31" i="3"/>
  <c r="T30" i="3"/>
  <c r="T26" i="3"/>
  <c r="T22" i="3"/>
  <c r="T19" i="3"/>
  <c r="M10" i="3"/>
  <c r="N10" i="3"/>
  <c r="O10" i="3"/>
  <c r="P10" i="3"/>
  <c r="Q10" i="3"/>
  <c r="R10" i="3"/>
  <c r="S10" i="3"/>
  <c r="T10" i="3"/>
  <c r="U10" i="3"/>
  <c r="L10" i="3"/>
  <c r="C10" i="3"/>
  <c r="D10" i="3"/>
  <c r="E10" i="3"/>
  <c r="F10" i="3"/>
  <c r="G10" i="3"/>
  <c r="H10" i="3"/>
  <c r="I10" i="3"/>
  <c r="J10" i="3"/>
  <c r="K10" i="3"/>
  <c r="B10" i="3"/>
  <c r="T20" i="3"/>
  <c r="T21" i="3"/>
  <c r="T23" i="3"/>
  <c r="T24" i="3"/>
  <c r="T25" i="3"/>
  <c r="T27" i="3"/>
  <c r="T28" i="3"/>
  <c r="S39" i="3"/>
  <c r="S38" i="3"/>
  <c r="S37" i="3"/>
  <c r="S36" i="3"/>
  <c r="S35" i="3"/>
  <c r="S34" i="3"/>
  <c r="S33" i="3"/>
  <c r="S32" i="3"/>
  <c r="S31" i="3"/>
  <c r="S30" i="3"/>
  <c r="S20" i="3"/>
  <c r="S21" i="3"/>
  <c r="S22" i="3"/>
  <c r="S23" i="3"/>
  <c r="S24" i="3"/>
  <c r="S25" i="3"/>
  <c r="S26" i="3"/>
  <c r="S27" i="3"/>
  <c r="S28" i="3"/>
  <c r="S19" i="3"/>
  <c r="AG5" i="3"/>
  <c r="AH5" i="3"/>
  <c r="AI5" i="3"/>
  <c r="AJ5" i="3"/>
  <c r="AK5" i="3"/>
  <c r="AL5" i="3"/>
  <c r="AM5" i="3"/>
  <c r="AN5" i="3"/>
  <c r="AO5" i="3"/>
  <c r="AF5" i="3"/>
  <c r="BA5" i="3"/>
  <c r="BB5" i="3"/>
  <c r="BC5" i="3"/>
  <c r="BD5" i="3"/>
  <c r="BE5" i="3"/>
  <c r="BF5" i="3"/>
  <c r="BG5" i="3"/>
  <c r="BH5" i="3"/>
  <c r="BI5" i="3"/>
  <c r="AZ5" i="3"/>
  <c r="AQ5" i="3"/>
  <c r="AR5" i="3"/>
  <c r="AS5" i="3"/>
  <c r="AT5" i="3"/>
  <c r="AU5" i="3"/>
  <c r="AV5" i="3"/>
  <c r="AW5" i="3"/>
  <c r="AX5" i="3"/>
  <c r="AY5" i="3"/>
  <c r="AP5" i="3"/>
  <c r="W5" i="3"/>
  <c r="X5" i="3"/>
  <c r="Y5" i="3"/>
  <c r="Z5" i="3"/>
  <c r="AA5" i="3"/>
  <c r="AB5" i="3"/>
  <c r="AC5" i="3"/>
  <c r="AD5" i="3"/>
  <c r="AE5" i="3"/>
  <c r="V5" i="3"/>
  <c r="M5" i="3"/>
  <c r="N5" i="3"/>
  <c r="O5" i="3"/>
  <c r="P5" i="3"/>
  <c r="Q5" i="3"/>
  <c r="R5" i="3"/>
  <c r="S5" i="3"/>
  <c r="T5" i="3"/>
  <c r="U5" i="3"/>
  <c r="L5" i="3"/>
  <c r="C5" i="3"/>
  <c r="D5" i="3"/>
  <c r="E5" i="3"/>
  <c r="F5" i="3"/>
  <c r="G5" i="3"/>
  <c r="H5" i="3"/>
  <c r="I5" i="3"/>
  <c r="J5" i="3"/>
  <c r="K5" i="3"/>
  <c r="B5" i="3"/>
  <c r="AA28" i="3" l="1"/>
  <c r="AB28" i="3" s="1"/>
  <c r="AC28" i="3" s="1"/>
  <c r="AD28" i="3" s="1"/>
  <c r="Y27" i="3"/>
  <c r="X26" i="3"/>
  <c r="Y23" i="3"/>
  <c r="Y22" i="3"/>
  <c r="AA22" i="3" s="1"/>
  <c r="AB22" i="3" s="1"/>
  <c r="AC22" i="3" s="1"/>
  <c r="AD22" i="3" s="1"/>
  <c r="X21" i="3"/>
  <c r="X20" i="3"/>
  <c r="X30" i="3"/>
  <c r="Y31" i="3"/>
  <c r="Y33" i="3"/>
  <c r="Y37" i="3"/>
  <c r="X38" i="3"/>
  <c r="Y39" i="3"/>
  <c r="U29" i="3"/>
  <c r="Y25" i="3"/>
  <c r="Y20" i="3"/>
  <c r="V29" i="3"/>
  <c r="Y19" i="3"/>
  <c r="Y26" i="3"/>
  <c r="Y21" i="3"/>
  <c r="X31" i="3"/>
  <c r="X33" i="3"/>
  <c r="X37" i="3"/>
  <c r="X39" i="3"/>
  <c r="U40" i="3"/>
  <c r="X19" i="3"/>
  <c r="AA19" i="3" s="1"/>
  <c r="Y28" i="3"/>
  <c r="X27" i="3"/>
  <c r="AA27" i="3" s="1"/>
  <c r="AB27" i="3" s="1"/>
  <c r="Z25" i="3"/>
  <c r="AA25" i="3" s="1"/>
  <c r="AB25" i="3" s="1"/>
  <c r="AC25" i="3" s="1"/>
  <c r="AD25" i="3" s="1"/>
  <c r="X23" i="3"/>
  <c r="Z20" i="3"/>
  <c r="Z30" i="3"/>
  <c r="Z31" i="3"/>
  <c r="Z33" i="3"/>
  <c r="Z37" i="3"/>
  <c r="Y38" i="3"/>
  <c r="AC27" i="3" l="1"/>
  <c r="AD27" i="3" s="1"/>
  <c r="AA38" i="3"/>
  <c r="AB38" i="3" s="1"/>
  <c r="AA37" i="3"/>
  <c r="AB37" i="3" s="1"/>
  <c r="AA20" i="3"/>
  <c r="AB20" i="3" s="1"/>
  <c r="AC20" i="3" s="1"/>
  <c r="AD20" i="3" s="1"/>
  <c r="AA26" i="3"/>
  <c r="AB26" i="3" s="1"/>
  <c r="AC26" i="3" s="1"/>
  <c r="AD26" i="3" s="1"/>
  <c r="AA31" i="3"/>
  <c r="AB31" i="3" s="1"/>
  <c r="AA39" i="3"/>
  <c r="AB39" i="3" s="1"/>
  <c r="AA30" i="3"/>
  <c r="AA23" i="3"/>
  <c r="AB23" i="3" s="1"/>
  <c r="AC23" i="3" s="1"/>
  <c r="AD23" i="3" s="1"/>
  <c r="AB19" i="3"/>
  <c r="AC19" i="3" s="1"/>
  <c r="AD19" i="3" s="1"/>
  <c r="AA33" i="3"/>
  <c r="AB33" i="3" s="1"/>
  <c r="AC33" i="3" s="1"/>
  <c r="AD33" i="3" s="1"/>
  <c r="AA21" i="3"/>
  <c r="AB21" i="3" s="1"/>
  <c r="AC21" i="3" s="1"/>
  <c r="AD21" i="3" s="1"/>
  <c r="AC24" i="3"/>
  <c r="AD24" i="3" s="1"/>
  <c r="AA40" i="3" l="1"/>
  <c r="AB40" i="3" s="1"/>
  <c r="AC40" i="3" s="1"/>
  <c r="AB30" i="3"/>
  <c r="AC30" i="3" s="1"/>
  <c r="AD30" i="3" s="1"/>
  <c r="AC39" i="3"/>
  <c r="AD39" i="3" s="1"/>
  <c r="AC34" i="3"/>
  <c r="AD34" i="3" s="1"/>
  <c r="AC36" i="3"/>
  <c r="AD36" i="3" s="1"/>
  <c r="AC32" i="3"/>
  <c r="AD32" i="3" s="1"/>
  <c r="AC35" i="3"/>
  <c r="AD35" i="3" s="1"/>
  <c r="AA29" i="3"/>
  <c r="AB29" i="3" s="1"/>
  <c r="AC29" i="3" s="1"/>
  <c r="AC31" i="3"/>
  <c r="AD31" i="3" s="1"/>
  <c r="AC38" i="3"/>
  <c r="AD38" i="3" s="1"/>
  <c r="AC37" i="3"/>
  <c r="AD37" i="3" s="1"/>
</calcChain>
</file>

<file path=xl/sharedStrings.xml><?xml version="1.0" encoding="utf-8"?>
<sst xmlns="http://schemas.openxmlformats.org/spreadsheetml/2006/main" count="625" uniqueCount="108">
  <si>
    <t>1991 census - local base statistics</t>
  </si>
  <si>
    <t>ONS Crown Copyright Reserved [from Nomis on 26 March 2013]</t>
  </si>
  <si>
    <t>date</t>
  </si>
  <si>
    <t>Total 1991 England and Wales population</t>
  </si>
  <si>
    <t>White</t>
  </si>
  <si>
    <t>Black Caribbean</t>
  </si>
  <si>
    <t>Black African</t>
  </si>
  <si>
    <t>Black Other</t>
  </si>
  <si>
    <t>Indian</t>
  </si>
  <si>
    <t>Pakistani</t>
  </si>
  <si>
    <t>Bangladeshi</t>
  </si>
  <si>
    <t>Chinese</t>
  </si>
  <si>
    <t>Other Asian</t>
  </si>
  <si>
    <t>Other</t>
  </si>
  <si>
    <t>Males</t>
  </si>
  <si>
    <t>All</t>
  </si>
  <si>
    <t>L06:13 (Males : all ages)</t>
  </si>
  <si>
    <t>L06:25 (Males : aged    0 -  4)</t>
  </si>
  <si>
    <t>L06:1 (TOTAL PERSONS)</t>
  </si>
  <si>
    <t>L06:37 (Males : aged    5 -  9)</t>
  </si>
  <si>
    <t>L06:49 (Males : aged   10 - 14)</t>
  </si>
  <si>
    <t>L06:61 (Males : aged   15)</t>
  </si>
  <si>
    <t>L06:73 (Males : aged   16 - 17)</t>
  </si>
  <si>
    <t>L06:85 (Males : aged   18 - 19)</t>
  </si>
  <si>
    <t>L06:97 (Males : aged   20 - 24)</t>
  </si>
  <si>
    <t>L06:109 (Males : aged   25 - 29)</t>
  </si>
  <si>
    <t>L06:121 (Males : aged   30 - 34)</t>
  </si>
  <si>
    <t>L06:133 (Males : aged   35 - 39)</t>
  </si>
  <si>
    <t>L06:145 (Males : aged   40 - 44)</t>
  </si>
  <si>
    <t>L06:157 (Males : aged   45 - 49)</t>
  </si>
  <si>
    <t>L06:169 (Males : aged   50 - 54)</t>
  </si>
  <si>
    <t>L06:181 (Males : aged   55 - 59)</t>
  </si>
  <si>
    <t>L06:193 (Males : aged   60 - 64)</t>
  </si>
  <si>
    <t>L06:205 (Males : aged   65 - 69)</t>
  </si>
  <si>
    <t>L06:217 (Males : aged   70 - 74)</t>
  </si>
  <si>
    <t>L06:229 (Males : aged   75 - 79)</t>
  </si>
  <si>
    <t>L06:241 (Males : aged   80 - 84)</t>
  </si>
  <si>
    <t>L06:253 (Males : aged   85 and over)</t>
  </si>
  <si>
    <t>Females</t>
  </si>
  <si>
    <t>L06:265 (Females : all ages)</t>
  </si>
  <si>
    <t>L06:277 (Females : aged    0 -  4)</t>
  </si>
  <si>
    <t>L06:289 (Females : aged    5 -  9)</t>
  </si>
  <si>
    <t>L06:301 (Females : aged   10 - 14)</t>
  </si>
  <si>
    <t>L06:313 (Females : aged   15)</t>
  </si>
  <si>
    <t>L06:325 (Females : aged   16 - 17)</t>
  </si>
  <si>
    <t>L06:337 (Females : aged   18 - 19)</t>
  </si>
  <si>
    <t>L06:349 (Females : aged   20 - 24)</t>
  </si>
  <si>
    <t>L06:361 (Females : aged   25 - 29)</t>
  </si>
  <si>
    <t>L06:373 (Females : aged   30 - 34)</t>
  </si>
  <si>
    <t>L06:385 (Females : aged   35 - 39)</t>
  </si>
  <si>
    <t>L06:397 (Females : aged   40 - 44)</t>
  </si>
  <si>
    <t>L06:409 (Females : aged   45 - 49)</t>
  </si>
  <si>
    <t>L06:421 (Females : aged   50 - 54)</t>
  </si>
  <si>
    <t>L06:433 (Females : aged   55 - 59)</t>
  </si>
  <si>
    <t>L06:445 (Females : aged   60 - 64)</t>
  </si>
  <si>
    <t>L06:457 (Females : aged   65 - 69)</t>
  </si>
  <si>
    <t>L06:469 (Females : aged   70 - 74)</t>
  </si>
  <si>
    <t>L06:481 (Females : aged   75 - 79)</t>
  </si>
  <si>
    <t>L06:493 (Females : aged   80 - 84)</t>
  </si>
  <si>
    <t>L06:505 (Females : aged   85 and over)</t>
  </si>
  <si>
    <t>L06:529 (With limiting long-term illness : persons)</t>
  </si>
  <si>
    <t>L06:541 (With limiting long-term illness : Males)</t>
  </si>
  <si>
    <t>L06:553 (With limiting long-term illness : Females)</t>
  </si>
  <si>
    <t>Age</t>
  </si>
  <si>
    <t>Sex</t>
  </si>
  <si>
    <t>Male</t>
  </si>
  <si>
    <t>Female</t>
  </si>
  <si>
    <t>0 to 15</t>
  </si>
  <si>
    <t>16 to 64</t>
  </si>
  <si>
    <t>65 and over</t>
  </si>
  <si>
    <t>Population</t>
  </si>
  <si>
    <t>Ethnicity</t>
  </si>
  <si>
    <t>LLTI</t>
  </si>
  <si>
    <t>Grand Total</t>
  </si>
  <si>
    <t>Female Total</t>
  </si>
  <si>
    <t>Male Total</t>
  </si>
  <si>
    <t>Sum of Population</t>
  </si>
  <si>
    <t>Total</t>
  </si>
  <si>
    <t>Age-specific rate</t>
  </si>
  <si>
    <t>Expected illness from E&amp;W rates</t>
  </si>
  <si>
    <t>expected</t>
  </si>
  <si>
    <t>Age standardised</t>
  </si>
  <si>
    <t>Excess</t>
  </si>
  <si>
    <t>Crude rate</t>
  </si>
  <si>
    <t>0-15</t>
  </si>
  <si>
    <t>15-64</t>
  </si>
  <si>
    <t>65+</t>
  </si>
  <si>
    <t>illness</t>
  </si>
  <si>
    <t>illness ratio</t>
  </si>
  <si>
    <t>Rel to WB</t>
  </si>
  <si>
    <t>ill</t>
  </si>
  <si>
    <t>Data transposed from above</t>
  </si>
  <si>
    <t>Data copied from sheet Data, by formula to add to three age groups</t>
  </si>
  <si>
    <t>Data transposed from sheet Data and sorted alphabetically</t>
  </si>
  <si>
    <t>in line with the pivot table at left</t>
  </si>
  <si>
    <t>Pop</t>
  </si>
  <si>
    <t>rate</t>
  </si>
  <si>
    <t>England and Wales age specific rates</t>
  </si>
  <si>
    <t>England and Wales</t>
  </si>
  <si>
    <t>All ages</t>
  </si>
  <si>
    <t xml:space="preserve"> </t>
  </si>
  <si>
    <t>Other Black</t>
  </si>
  <si>
    <t>Each ethnic group, males and females separately</t>
  </si>
  <si>
    <t xml:space="preserve">A pivot table and further formulae do the calculations on sheet Data. </t>
  </si>
  <si>
    <t>Note on standardisation. It is always against the England and Wales age-specific rates.</t>
  </si>
  <si>
    <t xml:space="preserve">Note on Excess ill: it is the excess of observed ill, over the expected ill - given England and Wales age-specific rates. </t>
  </si>
  <si>
    <t>This workbook calculates crude illness rates, standardised illness rates and excess ill in 1991</t>
  </si>
  <si>
    <t>The excess ill is shown only when it is positive and the group's SIR is more than the White group.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</si>
</sst>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(* #,##0.00_);_(* \(\ #,##0.00\ \);_(* &quot;-&quot;??_);_(\ @_ \)"/>
    <numFmt numFmtId="165" formatCode="_-* #,##0\ _€_-;\-* #,##0\ _€_-;_-* &quot;-&quot;??\ _€_-;_-@_-"/>
    <numFmt numFmtId="166" formatCode="#,##0_ ;\-#,##0\ "/>
    <numFmt numFmtId="167" formatCode="0.0%"/>
  </numFmts>
  <fonts count="8" x14ac:knownFonts="1">
    <font>
      <sz val="10"/>
      <name val="Arial"/>
    </font>
    <font>
      <sz val="10"/>
      <name val="Tahoma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4" fillId="0" borderId="0"/>
    <xf numFmtId="0" fontId="4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84">
    <xf numFmtId="0" fontId="0" fillId="0" borderId="0" xfId="0"/>
    <xf numFmtId="0" fontId="2" fillId="0" borderId="0" xfId="8" applyFont="1" applyAlignment="1">
      <alignment horizontal="left" vertical="center"/>
    </xf>
    <xf numFmtId="0" fontId="4" fillId="0" borderId="0" xfId="7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0" xfId="2" applyFont="1" applyAlignment="1">
      <alignment horizontal="center" vertical="center" wrapText="1"/>
    </xf>
    <xf numFmtId="0" fontId="4" fillId="0" borderId="0" xfId="6" applyAlignment="1">
      <alignment horizontal="left" vertical="center"/>
    </xf>
    <xf numFmtId="3" fontId="0" fillId="0" borderId="0" xfId="0" applyNumberFormat="1" applyAlignment="1">
      <alignment horizontal="right" vertical="center"/>
    </xf>
    <xf numFmtId="0" fontId="5" fillId="0" borderId="0" xfId="6" applyFont="1" applyAlignment="1">
      <alignment horizontal="left" vertical="center"/>
    </xf>
    <xf numFmtId="0" fontId="5" fillId="0" borderId="0" xfId="2" applyFont="1" applyAlignment="1">
      <alignment horizontal="left" vertical="center" wrapText="1"/>
    </xf>
    <xf numFmtId="0" fontId="6" fillId="0" borderId="0" xfId="6" applyFont="1" applyAlignment="1">
      <alignment horizontal="left" vertical="center"/>
    </xf>
    <xf numFmtId="0" fontId="4" fillId="0" borderId="0" xfId="0" applyFont="1"/>
    <xf numFmtId="3" fontId="4" fillId="0" borderId="0" xfId="0" applyNumberFormat="1" applyFont="1"/>
    <xf numFmtId="3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1" xfId="0" pivotButton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" xfId="0" applyNumberFormat="1" applyBorder="1"/>
    <xf numFmtId="0" fontId="0" fillId="0" borderId="8" xfId="0" applyNumberFormat="1" applyBorder="1"/>
    <xf numFmtId="0" fontId="0" fillId="0" borderId="9" xfId="0" applyNumberFormat="1" applyBorder="1"/>
    <xf numFmtId="0" fontId="0" fillId="0" borderId="5" xfId="0" applyNumberFormat="1" applyBorder="1"/>
    <xf numFmtId="0" fontId="0" fillId="0" borderId="0" xfId="0" applyNumberFormat="1"/>
    <xf numFmtId="0" fontId="0" fillId="0" borderId="10" xfId="0" applyNumberFormat="1" applyBorder="1"/>
    <xf numFmtId="0" fontId="0" fillId="0" borderId="6" xfId="0" applyNumberFormat="1" applyBorder="1"/>
    <xf numFmtId="0" fontId="0" fillId="0" borderId="11" xfId="0" applyNumberFormat="1" applyBorder="1"/>
    <xf numFmtId="0" fontId="0" fillId="0" borderId="12" xfId="0" applyNumberFormat="1" applyBorder="1"/>
    <xf numFmtId="0" fontId="0" fillId="0" borderId="13" xfId="0" applyBorder="1"/>
    <xf numFmtId="0" fontId="0" fillId="0" borderId="0" xfId="0" applyBorder="1"/>
    <xf numFmtId="0" fontId="0" fillId="0" borderId="14" xfId="0" applyBorder="1"/>
    <xf numFmtId="0" fontId="0" fillId="0" borderId="0" xfId="0" applyAlignment="1">
      <alignment horizontal="right"/>
    </xf>
    <xf numFmtId="0" fontId="0" fillId="0" borderId="13" xfId="0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14" xfId="0" applyBorder="1" applyAlignment="1">
      <alignment horizontal="right"/>
    </xf>
    <xf numFmtId="9" fontId="7" fillId="0" borderId="0" xfId="4" applyFont="1"/>
    <xf numFmtId="9" fontId="7" fillId="0" borderId="13" xfId="4" applyFont="1" applyBorder="1"/>
    <xf numFmtId="9" fontId="7" fillId="0" borderId="0" xfId="4" applyFont="1" applyBorder="1"/>
    <xf numFmtId="165" fontId="0" fillId="0" borderId="13" xfId="0" applyNumberFormat="1" applyBorder="1"/>
    <xf numFmtId="43" fontId="0" fillId="0" borderId="0" xfId="0" applyNumberFormat="1" applyBorder="1"/>
    <xf numFmtId="2" fontId="0" fillId="0" borderId="14" xfId="0" applyNumberFormat="1" applyBorder="1"/>
    <xf numFmtId="166" fontId="0" fillId="0" borderId="0" xfId="0" applyNumberFormat="1"/>
    <xf numFmtId="0" fontId="0" fillId="0" borderId="0" xfId="0" applyNumberFormat="1" applyBorder="1"/>
    <xf numFmtId="0" fontId="4" fillId="0" borderId="0" xfId="0" applyFont="1" applyFill="1" applyBorder="1"/>
    <xf numFmtId="1" fontId="3" fillId="0" borderId="0" xfId="0" applyNumberFormat="1" applyFont="1" applyAlignment="1">
      <alignment horizontal="right" vertical="center"/>
    </xf>
    <xf numFmtId="167" fontId="0" fillId="0" borderId="0" xfId="4" applyNumberFormat="1" applyFont="1"/>
    <xf numFmtId="0" fontId="4" fillId="0" borderId="0" xfId="0" applyFont="1" applyFill="1" applyBorder="1" applyAlignment="1">
      <alignment horizontal="right"/>
    </xf>
    <xf numFmtId="3" fontId="0" fillId="0" borderId="0" xfId="0" applyNumberFormat="1" applyBorder="1"/>
    <xf numFmtId="165" fontId="7" fillId="0" borderId="0" xfId="3" applyNumberFormat="1" applyFont="1" applyBorder="1"/>
    <xf numFmtId="166" fontId="0" fillId="0" borderId="0" xfId="0" applyNumberFormat="1" applyBorder="1"/>
    <xf numFmtId="0" fontId="4" fillId="0" borderId="0" xfId="0" applyFont="1" applyBorder="1"/>
    <xf numFmtId="0" fontId="0" fillId="0" borderId="15" xfId="0" applyBorder="1"/>
    <xf numFmtId="0" fontId="4" fillId="0" borderId="15" xfId="0" applyFont="1" applyBorder="1"/>
    <xf numFmtId="3" fontId="0" fillId="0" borderId="15" xfId="0" applyNumberFormat="1" applyBorder="1"/>
    <xf numFmtId="0" fontId="0" fillId="0" borderId="16" xfId="0" applyBorder="1"/>
    <xf numFmtId="3" fontId="0" fillId="0" borderId="16" xfId="0" applyNumberFormat="1" applyBorder="1"/>
    <xf numFmtId="9" fontId="7" fillId="0" borderId="16" xfId="4" applyFont="1" applyBorder="1"/>
    <xf numFmtId="9" fontId="7" fillId="0" borderId="17" xfId="4" applyFont="1" applyBorder="1"/>
    <xf numFmtId="165" fontId="7" fillId="0" borderId="16" xfId="3" applyNumberFormat="1" applyFont="1" applyBorder="1"/>
    <xf numFmtId="43" fontId="0" fillId="0" borderId="16" xfId="0" applyNumberFormat="1" applyBorder="1"/>
    <xf numFmtId="2" fontId="0" fillId="0" borderId="18" xfId="0" applyNumberFormat="1" applyBorder="1"/>
    <xf numFmtId="166" fontId="0" fillId="0" borderId="16" xfId="0" applyNumberFormat="1" applyBorder="1"/>
    <xf numFmtId="165" fontId="0" fillId="0" borderId="16" xfId="0" applyNumberFormat="1" applyBorder="1"/>
    <xf numFmtId="165" fontId="0" fillId="0" borderId="0" xfId="0" applyNumberFormat="1" applyBorder="1"/>
    <xf numFmtId="165" fontId="7" fillId="0" borderId="17" xfId="3" applyNumberFormat="1" applyFont="1" applyBorder="1"/>
    <xf numFmtId="165" fontId="7" fillId="0" borderId="18" xfId="3" applyNumberFormat="1" applyFont="1" applyBorder="1"/>
    <xf numFmtId="165" fontId="7" fillId="0" borderId="13" xfId="3" applyNumberFormat="1" applyFont="1" applyBorder="1"/>
    <xf numFmtId="165" fontId="7" fillId="0" borderId="14" xfId="3" applyNumberFormat="1" applyFont="1" applyBorder="1"/>
    <xf numFmtId="2" fontId="0" fillId="0" borderId="0" xfId="0" applyNumberFormat="1" applyBorder="1"/>
    <xf numFmtId="2" fontId="0" fillId="0" borderId="15" xfId="0" applyNumberFormat="1" applyBorder="1"/>
    <xf numFmtId="165" fontId="0" fillId="0" borderId="0" xfId="0" applyNumberFormat="1"/>
    <xf numFmtId="43" fontId="0" fillId="0" borderId="15" xfId="0" applyNumberFormat="1" applyBorder="1"/>
    <xf numFmtId="2" fontId="0" fillId="0" borderId="16" xfId="0" applyNumberFormat="1" applyBorder="1"/>
    <xf numFmtId="0" fontId="0" fillId="0" borderId="19" xfId="0" applyBorder="1"/>
    <xf numFmtId="0" fontId="0" fillId="0" borderId="20" xfId="0" applyBorder="1"/>
    <xf numFmtId="165" fontId="0" fillId="0" borderId="14" xfId="0" applyNumberFormat="1" applyBorder="1"/>
    <xf numFmtId="9" fontId="0" fillId="0" borderId="15" xfId="0" applyNumberFormat="1" applyBorder="1"/>
    <xf numFmtId="167" fontId="0" fillId="0" borderId="15" xfId="0" applyNumberFormat="1" applyBorder="1"/>
    <xf numFmtId="0" fontId="3" fillId="0" borderId="0" xfId="0" applyFont="1"/>
    <xf numFmtId="167" fontId="0" fillId="0" borderId="19" xfId="0" applyNumberFormat="1" applyBorder="1"/>
  </cellXfs>
  <cellStyles count="10">
    <cellStyle name="Comma" xfId="3" builtinId="3"/>
    <cellStyle name="Data_Total" xfId="1"/>
    <cellStyle name="Headings" xfId="2"/>
    <cellStyle name="Normal" xfId="0" builtinId="0"/>
    <cellStyle name="Percent" xfId="4" builtinId="5"/>
    <cellStyle name="Row_CategoryHeadings" xfId="5"/>
    <cellStyle name="Row_Headings" xfId="6"/>
    <cellStyle name="Source" xfId="7"/>
    <cellStyle name="Table_Name" xfId="8"/>
    <cellStyle name="Warnings" xfId="9"/>
  </cellStyles>
  <dxfs count="0"/>
  <tableStyles count="0" defaultTableStyle="TableStyleMedium9" defaultPivotStyle="PivotStyleLight16"/>
  <colors>
    <mruColors>
      <color rgb="FF3182BD"/>
      <color rgb="FFDE2D2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946768017634186"/>
          <c:y val="3.7996545768566536E-2"/>
          <c:w val="0.68911825415762429"/>
          <c:h val="0.7496343138454847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3182BD"/>
            </a:solidFill>
            <a:ln>
              <a:noFill/>
            </a:ln>
          </c:spPr>
          <c:invertIfNegative val="0"/>
          <c:cat>
            <c:strRef>
              <c:f>'Females 1991 LLTI'!$A$1:$A$9</c:f>
              <c:strCache>
                <c:ptCount val="9"/>
                <c:pt idx="0">
                  <c:v>Black Caribbean</c:v>
                </c:pt>
                <c:pt idx="1">
                  <c:v>Pakistani</c:v>
                </c:pt>
                <c:pt idx="2">
                  <c:v>Bangladeshi</c:v>
                </c:pt>
                <c:pt idx="3">
                  <c:v>Indian</c:v>
                </c:pt>
                <c:pt idx="4">
                  <c:v>Black African</c:v>
                </c:pt>
                <c:pt idx="5">
                  <c:v>Other Black</c:v>
                </c:pt>
                <c:pt idx="6">
                  <c:v>Other</c:v>
                </c:pt>
                <c:pt idx="7">
                  <c:v>Other Asian</c:v>
                </c:pt>
                <c:pt idx="8">
                  <c:v>Chinese</c:v>
                </c:pt>
              </c:strCache>
            </c:strRef>
          </c:cat>
          <c:val>
            <c:numRef>
              <c:f>'Females 1991 LLTI'!$B$1:$B$9</c:f>
              <c:numCache>
                <c:formatCode>General</c:formatCode>
                <c:ptCount val="9"/>
                <c:pt idx="0">
                  <c:v>1.2970497662271552</c:v>
                </c:pt>
                <c:pt idx="1">
                  <c:v>1.2694896166641498</c:v>
                </c:pt>
                <c:pt idx="2">
                  <c:v>1.2049855019665869</c:v>
                </c:pt>
                <c:pt idx="3">
                  <c:v>1.117776773394533</c:v>
                </c:pt>
                <c:pt idx="4">
                  <c:v>1.0499766221922859</c:v>
                </c:pt>
                <c:pt idx="5">
                  <c:v>1.0058983486761461</c:v>
                </c:pt>
                <c:pt idx="6">
                  <c:v>0.99986971821832082</c:v>
                </c:pt>
                <c:pt idx="7">
                  <c:v>0.70564234280498916</c:v>
                </c:pt>
                <c:pt idx="8">
                  <c:v>0.52902698602798137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4"/>
        <c:axId val="121430016"/>
        <c:axId val="121431552"/>
      </c:barChart>
      <c:catAx>
        <c:axId val="121430016"/>
        <c:scaling>
          <c:orientation val="minMax"/>
        </c:scaling>
        <c:delete val="0"/>
        <c:axPos val="l"/>
        <c:numFmt formatCode="#,##0.00" sourceLinked="0"/>
        <c:majorTickMark val="none"/>
        <c:minorTickMark val="none"/>
        <c:tickLblPos val="low"/>
        <c:spPr>
          <a:ln w="22225">
            <a:solidFill>
              <a:schemeClr val="tx1"/>
            </a:solidFill>
          </a:ln>
        </c:spPr>
        <c:crossAx val="121431552"/>
        <c:crossesAt val="1"/>
        <c:auto val="1"/>
        <c:lblAlgn val="ctr"/>
        <c:lblOffset val="100"/>
        <c:noMultiLvlLbl val="0"/>
      </c:catAx>
      <c:valAx>
        <c:axId val="121431552"/>
        <c:scaling>
          <c:orientation val="minMax"/>
          <c:max val="2"/>
          <c:min val="0"/>
        </c:scaling>
        <c:delete val="0"/>
        <c:axPos val="b"/>
        <c:majorGridlines/>
        <c:numFmt formatCode="#,##0.0" sourceLinked="0"/>
        <c:majorTickMark val="none"/>
        <c:minorTickMark val="none"/>
        <c:tickLblPos val="low"/>
        <c:crossAx val="121430016"/>
        <c:crosses val="autoZero"/>
        <c:crossBetween val="between"/>
        <c:majorUnit val="0.5"/>
        <c:minorUnit val="0.25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56" l="0.70000000000000051" r="0.70000000000000051" t="0.75000000000000056" header="0.30000000000000027" footer="0.30000000000000027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277776448156745"/>
          <c:y val="3.9855072463768175E-2"/>
          <c:w val="0.74958300425212809"/>
          <c:h val="0.7265186009357524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3182BD"/>
            </a:solidFill>
            <a:ln>
              <a:noFill/>
            </a:ln>
          </c:spPr>
          <c:invertIfNegative val="0"/>
          <c:cat>
            <c:strRef>
              <c:f>'Males 1991 LLTI'!$A$1:$A$9</c:f>
              <c:strCache>
                <c:ptCount val="9"/>
                <c:pt idx="0">
                  <c:v>Bangladeshi</c:v>
                </c:pt>
                <c:pt idx="1">
                  <c:v>Pakistani</c:v>
                </c:pt>
                <c:pt idx="2">
                  <c:v>Black Caribbean</c:v>
                </c:pt>
                <c:pt idx="3">
                  <c:v>Other Black</c:v>
                </c:pt>
                <c:pt idx="4">
                  <c:v>Indian</c:v>
                </c:pt>
                <c:pt idx="5">
                  <c:v>Other</c:v>
                </c:pt>
                <c:pt idx="6">
                  <c:v>Black African</c:v>
                </c:pt>
                <c:pt idx="7">
                  <c:v>Other Asian</c:v>
                </c:pt>
                <c:pt idx="8">
                  <c:v>Chinese</c:v>
                </c:pt>
              </c:strCache>
            </c:strRef>
          </c:cat>
          <c:val>
            <c:numRef>
              <c:f>'Males 1991 LLTI'!$B$1:$B$9</c:f>
              <c:numCache>
                <c:formatCode>General</c:formatCode>
                <c:ptCount val="9"/>
                <c:pt idx="0">
                  <c:v>1.5282381052855878</c:v>
                </c:pt>
                <c:pt idx="1">
                  <c:v>1.337731025931219</c:v>
                </c:pt>
                <c:pt idx="2">
                  <c:v>1.1611755457009409</c:v>
                </c:pt>
                <c:pt idx="3">
                  <c:v>1.0096694344996333</c:v>
                </c:pt>
                <c:pt idx="4">
                  <c:v>0.96110625372129532</c:v>
                </c:pt>
                <c:pt idx="5">
                  <c:v>0.90495815602031948</c:v>
                </c:pt>
                <c:pt idx="6">
                  <c:v>0.88388944602232633</c:v>
                </c:pt>
                <c:pt idx="7">
                  <c:v>0.64551595113800608</c:v>
                </c:pt>
                <c:pt idx="8">
                  <c:v>0.49869753996194011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axId val="121662080"/>
        <c:axId val="121676160"/>
      </c:barChart>
      <c:catAx>
        <c:axId val="121662080"/>
        <c:scaling>
          <c:orientation val="minMax"/>
        </c:scaling>
        <c:delete val="0"/>
        <c:axPos val="l"/>
        <c:numFmt formatCode="#,##0.00" sourceLinked="0"/>
        <c:majorTickMark val="none"/>
        <c:minorTickMark val="none"/>
        <c:tickLblPos val="low"/>
        <c:spPr>
          <a:ln w="22225">
            <a:solidFill>
              <a:schemeClr val="tx1"/>
            </a:solidFill>
          </a:ln>
        </c:spPr>
        <c:crossAx val="121676160"/>
        <c:crossesAt val="1"/>
        <c:auto val="1"/>
        <c:lblAlgn val="ctr"/>
        <c:lblOffset val="100"/>
        <c:noMultiLvlLbl val="0"/>
      </c:catAx>
      <c:valAx>
        <c:axId val="121676160"/>
        <c:scaling>
          <c:orientation val="minMax"/>
          <c:max val="2"/>
        </c:scaling>
        <c:delete val="0"/>
        <c:axPos val="b"/>
        <c:majorGridlines/>
        <c:numFmt formatCode="#,##0.0" sourceLinked="0"/>
        <c:majorTickMark val="none"/>
        <c:minorTickMark val="none"/>
        <c:tickLblPos val="low"/>
        <c:crossAx val="121662080"/>
        <c:crosses val="autoZero"/>
        <c:crossBetween val="between"/>
        <c:majorUnit val="0.5"/>
        <c:minorUnit val="4.0000000000000022E-2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56" l="0.70000000000000051" r="0.70000000000000051" t="0.75000000000000056" header="0.30000000000000027" footer="0.30000000000000027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428625</xdr:colOff>
      <xdr:row>2</xdr:row>
      <xdr:rowOff>47625</xdr:rowOff>
    </xdr:from>
    <xdr:to>
      <xdr:col>12</xdr:col>
      <xdr:colOff>601185</xdr:colOff>
      <xdr:row>23</xdr:row>
      <xdr:rowOff>152385</xdr:rowOff>
    </xdr:to>
    <xdr:graphicFrame macro="">
      <xdr:nvGraphicFramePr>
        <xdr:cNvPr id="4104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0.31169</cdr:x>
      <cdr:y>0.86528</cdr:y>
    </cdr:from>
    <cdr:to>
      <cdr:x>0.50505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057406" y="3238482"/>
          <a:ext cx="1276335" cy="4953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GB" sz="1000"/>
            <a:t>Half the</a:t>
          </a:r>
          <a:r>
            <a:rPr lang="en-GB" sz="1000" baseline="0"/>
            <a:t> </a:t>
          </a:r>
          <a:r>
            <a:rPr lang="en-GB" sz="1000"/>
            <a:t>White </a:t>
          </a:r>
        </a:p>
        <a:p xmlns:a="http://schemas.openxmlformats.org/drawingml/2006/main">
          <a:pPr algn="ctr"/>
          <a:r>
            <a:rPr lang="en-GB" sz="1000"/>
            <a:t>Illness</a:t>
          </a:r>
        </a:p>
      </cdr:txBody>
    </cdr:sp>
  </cdr:relSizeAnchor>
  <cdr:relSizeAnchor xmlns:cdr="http://schemas.openxmlformats.org/drawingml/2006/chartDrawing">
    <cdr:from>
      <cdr:x>0.4935</cdr:x>
      <cdr:y>0.85751</cdr:y>
    </cdr:from>
    <cdr:to>
      <cdr:x>0.6634</cdr:x>
      <cdr:y>0.99482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3257514" y="3152762"/>
          <a:ext cx="1121481" cy="5048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GB" sz="1000"/>
            <a:t>White </a:t>
          </a:r>
        </a:p>
        <a:p xmlns:a="http://schemas.openxmlformats.org/drawingml/2006/main">
          <a:pPr algn="ctr"/>
          <a:r>
            <a:rPr lang="en-GB" sz="1000"/>
            <a:t> Illness</a:t>
          </a:r>
        </a:p>
      </cdr:txBody>
    </cdr:sp>
  </cdr:relSizeAnchor>
  <cdr:relSizeAnchor xmlns:cdr="http://schemas.openxmlformats.org/drawingml/2006/chartDrawing">
    <cdr:from>
      <cdr:x>0.83983</cdr:x>
      <cdr:y>0.85492</cdr:y>
    </cdr:from>
    <cdr:to>
      <cdr:x>0.99711</cdr:x>
      <cdr:y>0.98446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5543551" y="3143250"/>
          <a:ext cx="1038224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GB" sz="1000"/>
            <a:t>Twice the White Illness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342900</xdr:colOff>
      <xdr:row>2</xdr:row>
      <xdr:rowOff>38100</xdr:rowOff>
    </xdr:from>
    <xdr:to>
      <xdr:col>13</xdr:col>
      <xdr:colOff>514350</xdr:colOff>
      <xdr:row>23</xdr:row>
      <xdr:rowOff>142875</xdr:rowOff>
    </xdr:to>
    <xdr:graphicFrame macro="">
      <xdr:nvGraphicFramePr>
        <xdr:cNvPr id="16385" name="1 Gráfico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0.47265</cdr:x>
      <cdr:y>0.83968</cdr:y>
    </cdr:from>
    <cdr:to>
      <cdr:x>0.62766</cdr:x>
      <cdr:y>0.9837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962312" y="2943239"/>
          <a:ext cx="971517" cy="5048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GB" sz="1000"/>
            <a:t>White </a:t>
          </a:r>
        </a:p>
        <a:p xmlns:a="http://schemas.openxmlformats.org/drawingml/2006/main">
          <a:pPr algn="ctr"/>
          <a:r>
            <a:rPr lang="en-GB" sz="1000"/>
            <a:t> Illness</a:t>
          </a:r>
        </a:p>
      </cdr:txBody>
    </cdr:sp>
  </cdr:relSizeAnchor>
  <cdr:relSizeAnchor xmlns:cdr="http://schemas.openxmlformats.org/drawingml/2006/chartDrawing">
    <cdr:from>
      <cdr:x>0.83131</cdr:x>
      <cdr:y>0.8288</cdr:y>
    </cdr:from>
    <cdr:to>
      <cdr:x>1</cdr:x>
      <cdr:y>0.98641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5210174" y="2905110"/>
          <a:ext cx="1057275" cy="5524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GB" sz="1000"/>
            <a:t>Twice the White Illness</a:t>
          </a:r>
        </a:p>
      </cdr:txBody>
    </cdr:sp>
  </cdr:relSizeAnchor>
  <cdr:relSizeAnchor xmlns:cdr="http://schemas.openxmlformats.org/drawingml/2006/chartDrawing">
    <cdr:from>
      <cdr:x>0.24924</cdr:x>
      <cdr:y>0.84239</cdr:y>
    </cdr:from>
    <cdr:to>
      <cdr:x>0.475</cdr:x>
      <cdr:y>0.9837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1562098" y="2952738"/>
          <a:ext cx="1414940" cy="4953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GB" sz="1000"/>
            <a:t>Half the</a:t>
          </a:r>
          <a:r>
            <a:rPr lang="en-GB" sz="1000" baseline="0"/>
            <a:t> </a:t>
          </a:r>
          <a:r>
            <a:rPr lang="en-GB" sz="1000"/>
            <a:t>White </a:t>
          </a:r>
        </a:p>
        <a:p xmlns:a="http://schemas.openxmlformats.org/drawingml/2006/main">
          <a:pPr algn="ctr"/>
          <a:r>
            <a:rPr lang="en-GB" sz="1000"/>
            <a:t>Illness</a:t>
          </a:r>
        </a:p>
      </cdr:txBody>
    </cdr:sp>
  </cdr:relSizeAnchor>
</c:userShape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Ludi" refreshedDate="41520.904313541665" createdVersion="1" refreshedVersion="3" recordCount="60" upgradeOnRefresh="1">
  <cacheSource type="worksheet">
    <worksheetSource ref="A14:D74" sheet="Data"/>
  </cacheSource>
  <cacheFields count="4">
    <cacheField name="Age" numFmtId="0">
      <sharedItems count="3">
        <s v="0 to 15"/>
        <s v="16 to 64"/>
        <s v="65 and over"/>
      </sharedItems>
    </cacheField>
    <cacheField name="Sex" numFmtId="0">
      <sharedItems count="2">
        <s v="Male"/>
        <s v="Female"/>
      </sharedItems>
    </cacheField>
    <cacheField name="Ethnicity" numFmtId="0">
      <sharedItems count="10">
        <s v="White"/>
        <s v="Black Caribbean"/>
        <s v="Black African"/>
        <s v="Black Other"/>
        <s v="Indian"/>
        <s v="Pakistani"/>
        <s v="Bangladeshi"/>
        <s v="Chinese"/>
        <s v="Other Asian"/>
        <s v="Other"/>
      </sharedItems>
    </cacheField>
    <cacheField name="Population" numFmtId="0">
      <sharedItems containsSemiMixedTypes="0" containsString="0" containsNumber="1" containsInteger="1" minValue="584" maxValue="1506358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0">
  <r>
    <x v="0"/>
    <x v="0"/>
    <x v="0"/>
    <n v="4631932"/>
  </r>
  <r>
    <x v="0"/>
    <x v="0"/>
    <x v="1"/>
    <n v="55264"/>
  </r>
  <r>
    <x v="0"/>
    <x v="0"/>
    <x v="2"/>
    <n v="31023"/>
  </r>
  <r>
    <x v="0"/>
    <x v="0"/>
    <x v="3"/>
    <n v="45053"/>
  </r>
  <r>
    <x v="0"/>
    <x v="0"/>
    <x v="4"/>
    <n v="124820"/>
  </r>
  <r>
    <x v="0"/>
    <x v="0"/>
    <x v="5"/>
    <n v="100329"/>
  </r>
  <r>
    <x v="0"/>
    <x v="0"/>
    <x v="6"/>
    <n v="39491"/>
  </r>
  <r>
    <x v="0"/>
    <x v="0"/>
    <x v="7"/>
    <n v="17464"/>
  </r>
  <r>
    <x v="0"/>
    <x v="0"/>
    <x v="8"/>
    <n v="23766"/>
  </r>
  <r>
    <x v="0"/>
    <x v="0"/>
    <x v="9"/>
    <n v="59840"/>
  </r>
  <r>
    <x v="1"/>
    <x v="0"/>
    <x v="0"/>
    <n v="14887639"/>
  </r>
  <r>
    <x v="1"/>
    <x v="0"/>
    <x v="1"/>
    <n v="168213"/>
  </r>
  <r>
    <x v="1"/>
    <x v="0"/>
    <x v="2"/>
    <n v="72313"/>
  </r>
  <r>
    <x v="1"/>
    <x v="0"/>
    <x v="3"/>
    <n v="39951"/>
  </r>
  <r>
    <x v="1"/>
    <x v="0"/>
    <x v="4"/>
    <n v="275796"/>
  </r>
  <r>
    <x v="1"/>
    <x v="0"/>
    <x v="5"/>
    <n v="129521"/>
  </r>
  <r>
    <x v="1"/>
    <x v="0"/>
    <x v="6"/>
    <n v="43464"/>
  </r>
  <r>
    <x v="1"/>
    <x v="0"/>
    <x v="7"/>
    <n v="52557"/>
  </r>
  <r>
    <x v="1"/>
    <x v="0"/>
    <x v="8"/>
    <n v="65702"/>
  </r>
  <r>
    <x v="1"/>
    <x v="0"/>
    <x v="9"/>
    <n v="81296"/>
  </r>
  <r>
    <x v="2"/>
    <x v="0"/>
    <x v="0"/>
    <n v="3187571"/>
  </r>
  <r>
    <x v="2"/>
    <x v="0"/>
    <x v="1"/>
    <n v="15517"/>
  </r>
  <r>
    <x v="2"/>
    <x v="0"/>
    <x v="2"/>
    <n v="1876"/>
  </r>
  <r>
    <x v="2"/>
    <x v="0"/>
    <x v="3"/>
    <n v="1094"/>
  </r>
  <r>
    <x v="2"/>
    <x v="0"/>
    <x v="4"/>
    <n v="16980"/>
  </r>
  <r>
    <x v="2"/>
    <x v="0"/>
    <x v="5"/>
    <n v="4912"/>
  </r>
  <r>
    <x v="2"/>
    <x v="0"/>
    <x v="6"/>
    <n v="1355"/>
  </r>
  <r>
    <x v="2"/>
    <x v="0"/>
    <x v="7"/>
    <n v="2166"/>
  </r>
  <r>
    <x v="2"/>
    <x v="0"/>
    <x v="8"/>
    <n v="1975"/>
  </r>
  <r>
    <x v="2"/>
    <x v="0"/>
    <x v="9"/>
    <n v="4113"/>
  </r>
  <r>
    <x v="0"/>
    <x v="1"/>
    <x v="0"/>
    <n v="4406512"/>
  </r>
  <r>
    <x v="0"/>
    <x v="1"/>
    <x v="1"/>
    <n v="53991"/>
  </r>
  <r>
    <x v="0"/>
    <x v="1"/>
    <x v="2"/>
    <n v="30564"/>
  </r>
  <r>
    <x v="0"/>
    <x v="1"/>
    <x v="3"/>
    <n v="44005"/>
  </r>
  <r>
    <x v="0"/>
    <x v="1"/>
    <x v="4"/>
    <n v="120448"/>
  </r>
  <r>
    <x v="0"/>
    <x v="1"/>
    <x v="5"/>
    <n v="94610"/>
  </r>
  <r>
    <x v="0"/>
    <x v="1"/>
    <x v="6"/>
    <n v="36982"/>
  </r>
  <r>
    <x v="0"/>
    <x v="1"/>
    <x v="7"/>
    <n v="16449"/>
  </r>
  <r>
    <x v="0"/>
    <x v="1"/>
    <x v="8"/>
    <n v="23217"/>
  </r>
  <r>
    <x v="0"/>
    <x v="1"/>
    <x v="9"/>
    <n v="57643"/>
  </r>
  <r>
    <x v="1"/>
    <x v="1"/>
    <x v="0"/>
    <n v="15063589"/>
  </r>
  <r>
    <x v="1"/>
    <x v="1"/>
    <x v="1"/>
    <n v="193398"/>
  </r>
  <r>
    <x v="1"/>
    <x v="1"/>
    <x v="2"/>
    <n v="72582"/>
  </r>
  <r>
    <x v="1"/>
    <x v="1"/>
    <x v="3"/>
    <n v="44511"/>
  </r>
  <r>
    <x v="1"/>
    <x v="1"/>
    <x v="4"/>
    <n v="275372"/>
  </r>
  <r>
    <x v="1"/>
    <x v="1"/>
    <x v="5"/>
    <n v="122925"/>
  </r>
  <r>
    <x v="1"/>
    <x v="1"/>
    <x v="6"/>
    <n v="39825"/>
  </r>
  <r>
    <x v="1"/>
    <x v="1"/>
    <x v="7"/>
    <n v="54959"/>
  </r>
  <r>
    <x v="1"/>
    <x v="1"/>
    <x v="8"/>
    <n v="75646"/>
  </r>
  <r>
    <x v="1"/>
    <x v="1"/>
    <x v="9"/>
    <n v="73532"/>
  </r>
  <r>
    <x v="2"/>
    <x v="1"/>
    <x v="0"/>
    <n v="4760618"/>
  </r>
  <r>
    <x v="2"/>
    <x v="1"/>
    <x v="1"/>
    <n v="12647"/>
  </r>
  <r>
    <x v="2"/>
    <x v="1"/>
    <x v="2"/>
    <n v="1231"/>
  </r>
  <r>
    <x v="2"/>
    <x v="1"/>
    <x v="3"/>
    <n v="1141"/>
  </r>
  <r>
    <x v="2"/>
    <x v="1"/>
    <x v="4"/>
    <n v="16789"/>
  </r>
  <r>
    <x v="2"/>
    <x v="1"/>
    <x v="5"/>
    <n v="3066"/>
  </r>
  <r>
    <x v="2"/>
    <x v="1"/>
    <x v="6"/>
    <n v="584"/>
  </r>
  <r>
    <x v="2"/>
    <x v="1"/>
    <x v="7"/>
    <n v="2867"/>
  </r>
  <r>
    <x v="2"/>
    <x v="1"/>
    <x v="8"/>
    <n v="2624"/>
  </r>
  <r>
    <x v="2"/>
    <x v="1"/>
    <x v="9"/>
    <n v="495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dataOnRows="1" applyNumberFormats="0" applyBorderFormats="0" applyFontFormats="0" applyPatternFormats="0" applyAlignmentFormats="0" applyWidthHeightFormats="1" dataCaption="Data" updatedVersion="3" showMemberPropertyTips="0" useAutoFormatting="1" itemPrintTitles="1" createdVersion="1" indent="0" compact="0" compactData="0" gridDropZones="1">
  <location ref="G17:L41" firstHeaderRow="1" firstDataRow="2" firstDataCol="2"/>
  <pivotFields count="4">
    <pivotField axis="axisCol" compact="0" outline="0" subtotalTop="0" showAll="0" includeNewItemsInFilter="1">
      <items count="4">
        <item x="0"/>
        <item x="1"/>
        <item x="2"/>
        <item t="default"/>
      </items>
    </pivotField>
    <pivotField axis="axisRow" compact="0" outline="0" subtotalTop="0" showAll="0" includeNewItemsInFilter="1">
      <items count="3">
        <item x="1"/>
        <item x="0"/>
        <item t="default"/>
      </items>
    </pivotField>
    <pivotField axis="axisRow" compact="0" outline="0" subtotalTop="0" showAll="0" includeNewItemsInFilter="1">
      <items count="11">
        <item x="6"/>
        <item x="2"/>
        <item x="1"/>
        <item x="3"/>
        <item x="7"/>
        <item x="4"/>
        <item x="9"/>
        <item x="8"/>
        <item x="5"/>
        <item x="0"/>
        <item t="default"/>
      </items>
    </pivotField>
    <pivotField dataField="1" compact="0" outline="0" subtotalTop="0" showAll="0" includeNewItemsInFilter="1"/>
  </pivotFields>
  <rowFields count="2">
    <field x="1"/>
    <field x="2"/>
  </rowFields>
  <rowItems count="23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t="default">
      <x/>
    </i>
    <i>
      <x v="1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t="default">
      <x v="1"/>
    </i>
    <i t="grand">
      <x/>
    </i>
  </rowItems>
  <colFields count="1">
    <field x="0"/>
  </colFields>
  <colItems count="4">
    <i>
      <x/>
    </i>
    <i>
      <x v="1"/>
    </i>
    <i>
      <x v="2"/>
    </i>
    <i t="grand">
      <x/>
    </i>
  </colItems>
  <dataFields count="1">
    <dataField name="Sum of Population" fld="3" baseField="0" baseItem="0"/>
  </dataField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tabSelected="1" workbookViewId="0"/>
  </sheetViews>
  <sheetFormatPr defaultColWidth="9.109375" defaultRowHeight="13.2" x14ac:dyDescent="0.25"/>
  <sheetData>
    <row r="1" spans="1:2" x14ac:dyDescent="0.25">
      <c r="A1" t="s">
        <v>106</v>
      </c>
    </row>
    <row r="2" spans="1:2" x14ac:dyDescent="0.25">
      <c r="B2" t="s">
        <v>102</v>
      </c>
    </row>
    <row r="4" spans="1:2" x14ac:dyDescent="0.25">
      <c r="A4" t="s">
        <v>103</v>
      </c>
    </row>
    <row r="6" spans="1:2" x14ac:dyDescent="0.25">
      <c r="A6" t="s">
        <v>104</v>
      </c>
    </row>
    <row r="7" spans="1:2" x14ac:dyDescent="0.25">
      <c r="A7" t="s">
        <v>105</v>
      </c>
    </row>
    <row r="8" spans="1:2" x14ac:dyDescent="0.25">
      <c r="B8" t="s">
        <v>107</v>
      </c>
    </row>
    <row r="13" spans="1:2" x14ac:dyDescent="0.25">
      <c r="A13" s="3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9"/>
  <sheetViews>
    <sheetView workbookViewId="0"/>
  </sheetViews>
  <sheetFormatPr defaultColWidth="9.44140625" defaultRowHeight="13.2" x14ac:dyDescent="0.25"/>
  <cols>
    <col min="1" max="1" width="71.6640625" bestFit="1" customWidth="1"/>
    <col min="2" max="2" width="15" customWidth="1"/>
    <col min="3" max="3" width="10.109375" bestFit="1" customWidth="1"/>
  </cols>
  <sheetData>
    <row r="1" spans="1:12" ht="15.6" x14ac:dyDescent="0.25">
      <c r="A1" s="1" t="s">
        <v>0</v>
      </c>
    </row>
    <row r="2" spans="1:12" x14ac:dyDescent="0.25">
      <c r="A2" s="2" t="s">
        <v>1</v>
      </c>
    </row>
    <row r="4" spans="1:12" x14ac:dyDescent="0.25">
      <c r="A4" s="3" t="s">
        <v>2</v>
      </c>
      <c r="B4" s="3">
        <v>1991</v>
      </c>
    </row>
    <row r="6" spans="1:12" ht="26.1" customHeight="1" x14ac:dyDescent="0.25">
      <c r="A6" s="8" t="s">
        <v>15</v>
      </c>
      <c r="B6" s="4" t="s">
        <v>3</v>
      </c>
      <c r="C6" t="s">
        <v>4</v>
      </c>
      <c r="D6" t="s">
        <v>5</v>
      </c>
      <c r="E6" t="s">
        <v>6</v>
      </c>
      <c r="F6" t="s">
        <v>7</v>
      </c>
      <c r="G6" t="s">
        <v>8</v>
      </c>
      <c r="H6" t="s">
        <v>9</v>
      </c>
      <c r="I6" t="s">
        <v>10</v>
      </c>
      <c r="J6" t="s">
        <v>11</v>
      </c>
      <c r="K6" t="s">
        <v>12</v>
      </c>
      <c r="L6" t="s">
        <v>13</v>
      </c>
    </row>
    <row r="7" spans="1:12" x14ac:dyDescent="0.25">
      <c r="A7" s="9" t="s">
        <v>18</v>
      </c>
      <c r="B7" s="6">
        <v>49890277</v>
      </c>
      <c r="C7" s="6">
        <v>46937861</v>
      </c>
      <c r="D7" s="6">
        <v>499030</v>
      </c>
      <c r="E7" s="6">
        <v>209589</v>
      </c>
      <c r="F7" s="6">
        <v>175755</v>
      </c>
      <c r="G7" s="6">
        <v>830205</v>
      </c>
      <c r="H7" s="6">
        <v>455363</v>
      </c>
      <c r="I7" s="6">
        <v>161701</v>
      </c>
      <c r="J7" s="6">
        <v>146462</v>
      </c>
      <c r="K7" s="6">
        <v>192930</v>
      </c>
      <c r="L7" s="6">
        <v>281381</v>
      </c>
    </row>
    <row r="8" spans="1:12" x14ac:dyDescent="0.25">
      <c r="A8" s="5"/>
      <c r="B8" s="6"/>
      <c r="C8" s="6"/>
      <c r="D8" s="6"/>
      <c r="E8" s="6"/>
      <c r="F8" s="6"/>
      <c r="G8" s="6"/>
      <c r="H8" s="6"/>
      <c r="I8" s="6"/>
      <c r="J8" s="6"/>
      <c r="K8" s="6"/>
      <c r="L8" s="6"/>
    </row>
    <row r="9" spans="1:12" x14ac:dyDescent="0.25">
      <c r="A9" s="7" t="s">
        <v>14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</row>
    <row r="10" spans="1:12" x14ac:dyDescent="0.25">
      <c r="A10" s="9" t="s">
        <v>16</v>
      </c>
      <c r="B10" s="6">
        <v>24182993</v>
      </c>
      <c r="C10" s="6">
        <v>22707142</v>
      </c>
      <c r="D10" s="6">
        <v>238994</v>
      </c>
      <c r="E10" s="6">
        <v>105212</v>
      </c>
      <c r="F10" s="6">
        <v>86098</v>
      </c>
      <c r="G10" s="6">
        <v>417596</v>
      </c>
      <c r="H10" s="6">
        <v>234762</v>
      </c>
      <c r="I10" s="6">
        <v>84310</v>
      </c>
      <c r="J10" s="6">
        <v>72187</v>
      </c>
      <c r="K10" s="6">
        <v>91443</v>
      </c>
      <c r="L10" s="6">
        <v>145249</v>
      </c>
    </row>
    <row r="11" spans="1:12" x14ac:dyDescent="0.25">
      <c r="A11" s="9" t="s">
        <v>17</v>
      </c>
      <c r="B11" s="6">
        <v>1696098</v>
      </c>
      <c r="C11" s="6">
        <v>1529781</v>
      </c>
      <c r="D11" s="6">
        <v>18930</v>
      </c>
      <c r="E11" s="6">
        <v>12476</v>
      </c>
      <c r="F11" s="6">
        <v>18082</v>
      </c>
      <c r="G11" s="6">
        <v>37340</v>
      </c>
      <c r="H11" s="6">
        <v>30585</v>
      </c>
      <c r="I11" s="6">
        <v>12297</v>
      </c>
      <c r="J11" s="6">
        <v>5291</v>
      </c>
      <c r="K11" s="6">
        <v>7669</v>
      </c>
      <c r="L11" s="6">
        <v>23647</v>
      </c>
    </row>
    <row r="12" spans="1:12" x14ac:dyDescent="0.25">
      <c r="A12" s="9" t="s">
        <v>19</v>
      </c>
      <c r="B12" s="6">
        <v>1599581</v>
      </c>
      <c r="C12" s="6">
        <v>1438147</v>
      </c>
      <c r="D12" s="6">
        <v>18177</v>
      </c>
      <c r="E12" s="6">
        <v>9605</v>
      </c>
      <c r="F12" s="6">
        <v>14212</v>
      </c>
      <c r="G12" s="6">
        <v>41019</v>
      </c>
      <c r="H12" s="6">
        <v>32906</v>
      </c>
      <c r="I12" s="6">
        <v>12760</v>
      </c>
      <c r="J12" s="6">
        <v>5549</v>
      </c>
      <c r="K12" s="6">
        <v>7899</v>
      </c>
      <c r="L12" s="6">
        <v>19307</v>
      </c>
    </row>
    <row r="13" spans="1:12" x14ac:dyDescent="0.25">
      <c r="A13" s="9" t="s">
        <v>20</v>
      </c>
      <c r="B13" s="6">
        <v>1532019</v>
      </c>
      <c r="C13" s="6">
        <v>1388030</v>
      </c>
      <c r="D13" s="6">
        <v>15245</v>
      </c>
      <c r="E13" s="6">
        <v>7568</v>
      </c>
      <c r="F13" s="6">
        <v>10847</v>
      </c>
      <c r="G13" s="6">
        <v>39561</v>
      </c>
      <c r="H13" s="6">
        <v>31734</v>
      </c>
      <c r="I13" s="6">
        <v>12130</v>
      </c>
      <c r="J13" s="6">
        <v>5451</v>
      </c>
      <c r="K13" s="6">
        <v>6928</v>
      </c>
      <c r="L13" s="6">
        <v>14525</v>
      </c>
    </row>
    <row r="14" spans="1:12" x14ac:dyDescent="0.25">
      <c r="A14" s="9" t="s">
        <v>21</v>
      </c>
      <c r="B14" s="6">
        <v>301284</v>
      </c>
      <c r="C14" s="6">
        <v>275974</v>
      </c>
      <c r="D14" s="6">
        <v>2912</v>
      </c>
      <c r="E14" s="6">
        <v>1374</v>
      </c>
      <c r="F14" s="6">
        <v>1912</v>
      </c>
      <c r="G14" s="6">
        <v>6900</v>
      </c>
      <c r="H14" s="6">
        <v>5104</v>
      </c>
      <c r="I14" s="6">
        <v>2304</v>
      </c>
      <c r="J14" s="6">
        <v>1173</v>
      </c>
      <c r="K14" s="6">
        <v>1270</v>
      </c>
      <c r="L14" s="6">
        <v>2361</v>
      </c>
    </row>
    <row r="15" spans="1:12" x14ac:dyDescent="0.25">
      <c r="A15" s="9" t="s">
        <v>22</v>
      </c>
      <c r="B15" s="6">
        <v>641021</v>
      </c>
      <c r="C15" s="6">
        <v>591642</v>
      </c>
      <c r="D15" s="6">
        <v>5570</v>
      </c>
      <c r="E15" s="6">
        <v>2615</v>
      </c>
      <c r="F15" s="6">
        <v>3318</v>
      </c>
      <c r="G15" s="6">
        <v>13819</v>
      </c>
      <c r="H15" s="6">
        <v>9606</v>
      </c>
      <c r="I15" s="6">
        <v>4843</v>
      </c>
      <c r="J15" s="6">
        <v>2503</v>
      </c>
      <c r="K15" s="6">
        <v>2483</v>
      </c>
      <c r="L15" s="6">
        <v>4622</v>
      </c>
    </row>
    <row r="16" spans="1:12" x14ac:dyDescent="0.25">
      <c r="A16" s="9" t="s">
        <v>23</v>
      </c>
      <c r="B16" s="6">
        <v>693819</v>
      </c>
      <c r="C16" s="6">
        <v>643384</v>
      </c>
      <c r="D16" s="6">
        <v>6812</v>
      </c>
      <c r="E16" s="6">
        <v>3000</v>
      </c>
      <c r="F16" s="6">
        <v>3408</v>
      </c>
      <c r="G16" s="6">
        <v>14102</v>
      </c>
      <c r="H16" s="6">
        <v>9705</v>
      </c>
      <c r="I16" s="6">
        <v>3296</v>
      </c>
      <c r="J16" s="6">
        <v>2743</v>
      </c>
      <c r="K16" s="6">
        <v>2900</v>
      </c>
      <c r="L16" s="6">
        <v>4469</v>
      </c>
    </row>
    <row r="17" spans="1:12" x14ac:dyDescent="0.25">
      <c r="A17" s="9" t="s">
        <v>24</v>
      </c>
      <c r="B17" s="6">
        <v>1844532</v>
      </c>
      <c r="C17" s="6">
        <v>1711731</v>
      </c>
      <c r="D17" s="6">
        <v>22531</v>
      </c>
      <c r="E17" s="6">
        <v>11116</v>
      </c>
      <c r="F17" s="6">
        <v>9003</v>
      </c>
      <c r="G17" s="6">
        <v>34555</v>
      </c>
      <c r="H17" s="6">
        <v>20457</v>
      </c>
      <c r="I17" s="6">
        <v>6018</v>
      </c>
      <c r="J17" s="6">
        <v>8304</v>
      </c>
      <c r="K17" s="6">
        <v>8880</v>
      </c>
      <c r="L17" s="6">
        <v>11937</v>
      </c>
    </row>
    <row r="18" spans="1:12" x14ac:dyDescent="0.25">
      <c r="A18" s="9" t="s">
        <v>25</v>
      </c>
      <c r="B18" s="6">
        <v>1957808</v>
      </c>
      <c r="C18" s="6">
        <v>1821927</v>
      </c>
      <c r="D18" s="6">
        <v>28352</v>
      </c>
      <c r="E18" s="6">
        <v>15250</v>
      </c>
      <c r="F18" s="6">
        <v>9357</v>
      </c>
      <c r="G18" s="6">
        <v>33570</v>
      </c>
      <c r="H18" s="6">
        <v>13516</v>
      </c>
      <c r="I18" s="6">
        <v>4383</v>
      </c>
      <c r="J18" s="6">
        <v>8590</v>
      </c>
      <c r="K18" s="6">
        <v>9035</v>
      </c>
      <c r="L18" s="6">
        <v>13828</v>
      </c>
    </row>
    <row r="19" spans="1:12" x14ac:dyDescent="0.25">
      <c r="A19" s="9" t="s">
        <v>26</v>
      </c>
      <c r="B19" s="6">
        <v>1800696</v>
      </c>
      <c r="C19" s="6">
        <v>1668508</v>
      </c>
      <c r="D19" s="6">
        <v>21265</v>
      </c>
      <c r="E19" s="6">
        <v>13733</v>
      </c>
      <c r="F19" s="6">
        <v>5546</v>
      </c>
      <c r="G19" s="6">
        <v>38827</v>
      </c>
      <c r="H19" s="6">
        <v>16759</v>
      </c>
      <c r="I19" s="6">
        <v>5405</v>
      </c>
      <c r="J19" s="6">
        <v>8047</v>
      </c>
      <c r="K19" s="6">
        <v>9945</v>
      </c>
      <c r="L19" s="6">
        <v>12661</v>
      </c>
    </row>
    <row r="20" spans="1:12" x14ac:dyDescent="0.25">
      <c r="A20" s="9" t="s">
        <v>27</v>
      </c>
      <c r="B20" s="6">
        <v>1645575</v>
      </c>
      <c r="C20" s="6">
        <v>1534179</v>
      </c>
      <c r="D20" s="6">
        <v>13031</v>
      </c>
      <c r="E20" s="6">
        <v>8827</v>
      </c>
      <c r="F20" s="6">
        <v>2938</v>
      </c>
      <c r="G20" s="6">
        <v>39225</v>
      </c>
      <c r="H20" s="6">
        <v>17466</v>
      </c>
      <c r="I20" s="6">
        <v>3893</v>
      </c>
      <c r="J20" s="6">
        <v>6480</v>
      </c>
      <c r="K20" s="6">
        <v>9462</v>
      </c>
      <c r="L20" s="6">
        <v>10074</v>
      </c>
    </row>
    <row r="21" spans="1:12" x14ac:dyDescent="0.25">
      <c r="A21" s="9" t="s">
        <v>28</v>
      </c>
      <c r="B21" s="6">
        <v>1824168</v>
      </c>
      <c r="C21" s="6">
        <v>1746790</v>
      </c>
      <c r="D21" s="6">
        <v>8071</v>
      </c>
      <c r="E21" s="6">
        <v>5770</v>
      </c>
      <c r="F21" s="6">
        <v>1966</v>
      </c>
      <c r="G21" s="6">
        <v>29440</v>
      </c>
      <c r="H21" s="6">
        <v>9472</v>
      </c>
      <c r="I21" s="6">
        <v>1380</v>
      </c>
      <c r="J21" s="6">
        <v>5055</v>
      </c>
      <c r="K21" s="6">
        <v>8571</v>
      </c>
      <c r="L21" s="6">
        <v>7653</v>
      </c>
    </row>
    <row r="22" spans="1:12" x14ac:dyDescent="0.25">
      <c r="A22" s="9" t="s">
        <v>29</v>
      </c>
      <c r="B22" s="6">
        <v>1537361</v>
      </c>
      <c r="C22" s="6">
        <v>1476335</v>
      </c>
      <c r="D22" s="6">
        <v>10861</v>
      </c>
      <c r="E22" s="6">
        <v>3963</v>
      </c>
      <c r="F22" s="6">
        <v>1542</v>
      </c>
      <c r="G22" s="6">
        <v>20843</v>
      </c>
      <c r="H22" s="6">
        <v>7324</v>
      </c>
      <c r="I22" s="6">
        <v>2251</v>
      </c>
      <c r="J22" s="6">
        <v>3204</v>
      </c>
      <c r="K22" s="6">
        <v>5670</v>
      </c>
      <c r="L22" s="6">
        <v>5368</v>
      </c>
    </row>
    <row r="23" spans="1:12" x14ac:dyDescent="0.25">
      <c r="A23" s="9" t="s">
        <v>30</v>
      </c>
      <c r="B23" s="6">
        <v>1360870</v>
      </c>
      <c r="C23" s="6">
        <v>1287785</v>
      </c>
      <c r="D23" s="6">
        <v>18608</v>
      </c>
      <c r="E23" s="6">
        <v>3981</v>
      </c>
      <c r="F23" s="6">
        <v>1215</v>
      </c>
      <c r="G23" s="6">
        <v>21664</v>
      </c>
      <c r="H23" s="6">
        <v>10567</v>
      </c>
      <c r="I23" s="6">
        <v>5214</v>
      </c>
      <c r="J23" s="6">
        <v>3261</v>
      </c>
      <c r="K23" s="6">
        <v>4367</v>
      </c>
      <c r="L23" s="6">
        <v>4208</v>
      </c>
    </row>
    <row r="24" spans="1:12" x14ac:dyDescent="0.25">
      <c r="A24" s="9" t="s">
        <v>31</v>
      </c>
      <c r="B24" s="6">
        <v>1274953</v>
      </c>
      <c r="C24" s="6">
        <v>1213500</v>
      </c>
      <c r="D24" s="6">
        <v>18537</v>
      </c>
      <c r="E24" s="6">
        <v>2476</v>
      </c>
      <c r="F24" s="6">
        <v>960</v>
      </c>
      <c r="G24" s="6">
        <v>17379</v>
      </c>
      <c r="H24" s="6">
        <v>9013</v>
      </c>
      <c r="I24" s="6">
        <v>4072</v>
      </c>
      <c r="J24" s="6">
        <v>2630</v>
      </c>
      <c r="K24" s="6">
        <v>2779</v>
      </c>
      <c r="L24" s="6">
        <v>3607</v>
      </c>
    </row>
    <row r="25" spans="1:12" x14ac:dyDescent="0.25">
      <c r="A25" s="9" t="s">
        <v>32</v>
      </c>
      <c r="B25" s="6">
        <v>1235649</v>
      </c>
      <c r="C25" s="6">
        <v>1191858</v>
      </c>
      <c r="D25" s="6">
        <v>14575</v>
      </c>
      <c r="E25" s="6">
        <v>1582</v>
      </c>
      <c r="F25" s="6">
        <v>698</v>
      </c>
      <c r="G25" s="6">
        <v>12372</v>
      </c>
      <c r="H25" s="6">
        <v>5636</v>
      </c>
      <c r="I25" s="6">
        <v>2709</v>
      </c>
      <c r="J25" s="6">
        <v>1740</v>
      </c>
      <c r="K25" s="6">
        <v>1610</v>
      </c>
      <c r="L25" s="6">
        <v>2869</v>
      </c>
    </row>
    <row r="26" spans="1:12" x14ac:dyDescent="0.25">
      <c r="A26" s="9" t="s">
        <v>33</v>
      </c>
      <c r="B26" s="6">
        <v>1152977</v>
      </c>
      <c r="C26" s="6">
        <v>1127379</v>
      </c>
      <c r="D26" s="6">
        <v>8667</v>
      </c>
      <c r="E26" s="6">
        <v>977</v>
      </c>
      <c r="F26" s="6">
        <v>539</v>
      </c>
      <c r="G26" s="6">
        <v>7806</v>
      </c>
      <c r="H26" s="6">
        <v>2908</v>
      </c>
      <c r="I26" s="6">
        <v>825</v>
      </c>
      <c r="J26" s="6">
        <v>1058</v>
      </c>
      <c r="K26" s="6">
        <v>937</v>
      </c>
      <c r="L26" s="6">
        <v>1881</v>
      </c>
    </row>
    <row r="27" spans="1:12" x14ac:dyDescent="0.25">
      <c r="A27" s="9" t="s">
        <v>34</v>
      </c>
      <c r="B27" s="6">
        <v>870015</v>
      </c>
      <c r="C27" s="6">
        <v>856546</v>
      </c>
      <c r="D27" s="6">
        <v>4169</v>
      </c>
      <c r="E27" s="6">
        <v>524</v>
      </c>
      <c r="F27" s="6">
        <v>276</v>
      </c>
      <c r="G27" s="6">
        <v>4718</v>
      </c>
      <c r="H27" s="6">
        <v>1168</v>
      </c>
      <c r="I27" s="6">
        <v>336</v>
      </c>
      <c r="J27" s="6">
        <v>594</v>
      </c>
      <c r="K27" s="6">
        <v>544</v>
      </c>
      <c r="L27" s="6">
        <v>1140</v>
      </c>
    </row>
    <row r="28" spans="1:12" x14ac:dyDescent="0.25">
      <c r="A28" s="9" t="s">
        <v>35</v>
      </c>
      <c r="B28" s="6">
        <v>651394</v>
      </c>
      <c r="C28" s="6">
        <v>645051</v>
      </c>
      <c r="D28" s="6">
        <v>1778</v>
      </c>
      <c r="E28" s="6">
        <v>215</v>
      </c>
      <c r="F28" s="6">
        <v>162</v>
      </c>
      <c r="G28" s="6">
        <v>2388</v>
      </c>
      <c r="H28" s="6">
        <v>442</v>
      </c>
      <c r="I28" s="6">
        <v>115</v>
      </c>
      <c r="J28" s="6">
        <v>309</v>
      </c>
      <c r="K28" s="6">
        <v>297</v>
      </c>
      <c r="L28" s="6">
        <v>637</v>
      </c>
    </row>
    <row r="29" spans="1:12" x14ac:dyDescent="0.25">
      <c r="A29" s="9" t="s">
        <v>36</v>
      </c>
      <c r="B29" s="6">
        <v>374507</v>
      </c>
      <c r="C29" s="6">
        <v>371703</v>
      </c>
      <c r="D29" s="6">
        <v>651</v>
      </c>
      <c r="E29" s="6">
        <v>85</v>
      </c>
      <c r="F29" s="6">
        <v>61</v>
      </c>
      <c r="G29" s="6">
        <v>1190</v>
      </c>
      <c r="H29" s="6">
        <v>205</v>
      </c>
      <c r="I29" s="6">
        <v>53</v>
      </c>
      <c r="J29" s="6">
        <v>136</v>
      </c>
      <c r="K29" s="6">
        <v>135</v>
      </c>
      <c r="L29" s="6">
        <v>288</v>
      </c>
    </row>
    <row r="30" spans="1:12" x14ac:dyDescent="0.25">
      <c r="A30" s="9" t="s">
        <v>37</v>
      </c>
      <c r="B30" s="6">
        <v>188666</v>
      </c>
      <c r="C30" s="6">
        <v>186892</v>
      </c>
      <c r="D30" s="6">
        <v>252</v>
      </c>
      <c r="E30" s="6">
        <v>75</v>
      </c>
      <c r="F30" s="6">
        <v>56</v>
      </c>
      <c r="G30" s="6">
        <v>878</v>
      </c>
      <c r="H30" s="6">
        <v>189</v>
      </c>
      <c r="I30" s="6">
        <v>26</v>
      </c>
      <c r="J30" s="6">
        <v>69</v>
      </c>
      <c r="K30" s="6">
        <v>62</v>
      </c>
      <c r="L30" s="6">
        <v>167</v>
      </c>
    </row>
    <row r="31" spans="1:12" x14ac:dyDescent="0.25">
      <c r="A31" s="9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</row>
    <row r="32" spans="1:12" x14ac:dyDescent="0.25">
      <c r="A32" s="7" t="s">
        <v>38</v>
      </c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</row>
    <row r="33" spans="1:12" x14ac:dyDescent="0.25">
      <c r="A33" s="9" t="s">
        <v>39</v>
      </c>
      <c r="B33" s="6">
        <v>25707284</v>
      </c>
      <c r="C33" s="6">
        <v>24230719</v>
      </c>
      <c r="D33" s="6">
        <v>260036</v>
      </c>
      <c r="E33" s="6">
        <v>104377</v>
      </c>
      <c r="F33" s="6">
        <v>89657</v>
      </c>
      <c r="G33" s="6">
        <v>412609</v>
      </c>
      <c r="H33" s="6">
        <v>220601</v>
      </c>
      <c r="I33" s="6">
        <v>77391</v>
      </c>
      <c r="J33" s="6">
        <v>74275</v>
      </c>
      <c r="K33" s="6">
        <v>101487</v>
      </c>
      <c r="L33" s="6">
        <v>136132</v>
      </c>
    </row>
    <row r="34" spans="1:12" x14ac:dyDescent="0.25">
      <c r="A34" s="9" t="s">
        <v>40</v>
      </c>
      <c r="B34" s="6">
        <v>1620130</v>
      </c>
      <c r="C34" s="6">
        <v>1458772</v>
      </c>
      <c r="D34" s="6">
        <v>18805</v>
      </c>
      <c r="E34" s="6">
        <v>12381</v>
      </c>
      <c r="F34" s="6">
        <v>17682</v>
      </c>
      <c r="G34" s="6">
        <v>35830</v>
      </c>
      <c r="H34" s="6">
        <v>29364</v>
      </c>
      <c r="I34" s="6">
        <v>12076</v>
      </c>
      <c r="J34" s="6">
        <v>5030</v>
      </c>
      <c r="K34" s="6">
        <v>7691</v>
      </c>
      <c r="L34" s="6">
        <v>22499</v>
      </c>
    </row>
    <row r="35" spans="1:12" x14ac:dyDescent="0.25">
      <c r="A35" s="9" t="s">
        <v>41</v>
      </c>
      <c r="B35" s="6">
        <v>1523042</v>
      </c>
      <c r="C35" s="6">
        <v>1367461</v>
      </c>
      <c r="D35" s="6">
        <v>17563</v>
      </c>
      <c r="E35" s="6">
        <v>9366</v>
      </c>
      <c r="F35" s="6">
        <v>13981</v>
      </c>
      <c r="G35" s="6">
        <v>39935</v>
      </c>
      <c r="H35" s="6">
        <v>31506</v>
      </c>
      <c r="I35" s="6">
        <v>11996</v>
      </c>
      <c r="J35" s="6">
        <v>5138</v>
      </c>
      <c r="K35" s="6">
        <v>7604</v>
      </c>
      <c r="L35" s="6">
        <v>18492</v>
      </c>
    </row>
    <row r="36" spans="1:12" x14ac:dyDescent="0.25">
      <c r="A36" s="9" t="s">
        <v>42</v>
      </c>
      <c r="B36" s="6">
        <v>1455517</v>
      </c>
      <c r="C36" s="6">
        <v>1318221</v>
      </c>
      <c r="D36" s="6">
        <v>14849</v>
      </c>
      <c r="E36" s="6">
        <v>7446</v>
      </c>
      <c r="F36" s="6">
        <v>10610</v>
      </c>
      <c r="G36" s="6">
        <v>37923</v>
      </c>
      <c r="H36" s="6">
        <v>29239</v>
      </c>
      <c r="I36" s="6">
        <v>10969</v>
      </c>
      <c r="J36" s="6">
        <v>5162</v>
      </c>
      <c r="K36" s="6">
        <v>6765</v>
      </c>
      <c r="L36" s="6">
        <v>14333</v>
      </c>
    </row>
    <row r="37" spans="1:12" x14ac:dyDescent="0.25">
      <c r="A37" s="9" t="s">
        <v>43</v>
      </c>
      <c r="B37" s="6">
        <v>285732</v>
      </c>
      <c r="C37" s="6">
        <v>262058</v>
      </c>
      <c r="D37" s="6">
        <v>2774</v>
      </c>
      <c r="E37" s="6">
        <v>1371</v>
      </c>
      <c r="F37" s="6">
        <v>1732</v>
      </c>
      <c r="G37" s="6">
        <v>6760</v>
      </c>
      <c r="H37" s="6">
        <v>4501</v>
      </c>
      <c r="I37" s="6">
        <v>1941</v>
      </c>
      <c r="J37" s="6">
        <v>1119</v>
      </c>
      <c r="K37" s="6">
        <v>1157</v>
      </c>
      <c r="L37" s="6">
        <v>2319</v>
      </c>
    </row>
    <row r="38" spans="1:12" x14ac:dyDescent="0.25">
      <c r="A38" s="9" t="s">
        <v>44</v>
      </c>
      <c r="B38" s="6">
        <v>608386</v>
      </c>
      <c r="C38" s="6">
        <v>561583</v>
      </c>
      <c r="D38" s="6">
        <v>5750</v>
      </c>
      <c r="E38" s="6">
        <v>2657</v>
      </c>
      <c r="F38" s="6">
        <v>3401</v>
      </c>
      <c r="G38" s="6">
        <v>13360</v>
      </c>
      <c r="H38" s="6">
        <v>8391</v>
      </c>
      <c r="I38" s="6">
        <v>4022</v>
      </c>
      <c r="J38" s="6">
        <v>2227</v>
      </c>
      <c r="K38" s="6">
        <v>2383</v>
      </c>
      <c r="L38" s="6">
        <v>4612</v>
      </c>
    </row>
    <row r="39" spans="1:12" x14ac:dyDescent="0.25">
      <c r="A39" s="9" t="s">
        <v>45</v>
      </c>
      <c r="B39" s="6">
        <v>675222</v>
      </c>
      <c r="C39" s="6">
        <v>625466</v>
      </c>
      <c r="D39" s="6">
        <v>7151</v>
      </c>
      <c r="E39" s="6">
        <v>3150</v>
      </c>
      <c r="F39" s="6">
        <v>3702</v>
      </c>
      <c r="G39" s="6">
        <v>13614</v>
      </c>
      <c r="H39" s="6">
        <v>8945</v>
      </c>
      <c r="I39" s="6">
        <v>3274</v>
      </c>
      <c r="J39" s="6">
        <v>2583</v>
      </c>
      <c r="K39" s="6">
        <v>2749</v>
      </c>
      <c r="L39" s="6">
        <v>4588</v>
      </c>
    </row>
    <row r="40" spans="1:12" x14ac:dyDescent="0.25">
      <c r="A40" s="9" t="s">
        <v>46</v>
      </c>
      <c r="B40" s="6">
        <v>1886843</v>
      </c>
      <c r="C40" s="6">
        <v>1742078</v>
      </c>
      <c r="D40" s="6">
        <v>26351</v>
      </c>
      <c r="E40" s="6">
        <v>12364</v>
      </c>
      <c r="F40" s="6">
        <v>10603</v>
      </c>
      <c r="G40" s="6">
        <v>36590</v>
      </c>
      <c r="H40" s="6">
        <v>22333</v>
      </c>
      <c r="I40" s="6">
        <v>7048</v>
      </c>
      <c r="J40" s="6">
        <v>7833</v>
      </c>
      <c r="K40" s="6">
        <v>9042</v>
      </c>
      <c r="L40" s="6">
        <v>12601</v>
      </c>
    </row>
    <row r="41" spans="1:12" x14ac:dyDescent="0.25">
      <c r="A41" s="9" t="s">
        <v>47</v>
      </c>
      <c r="B41" s="6">
        <v>2013101</v>
      </c>
      <c r="C41" s="6">
        <v>1856497</v>
      </c>
      <c r="D41" s="6">
        <v>35347</v>
      </c>
      <c r="E41" s="6">
        <v>17293</v>
      </c>
      <c r="F41" s="6">
        <v>11389</v>
      </c>
      <c r="G41" s="6">
        <v>38561</v>
      </c>
      <c r="H41" s="6">
        <v>16052</v>
      </c>
      <c r="I41" s="6">
        <v>4786</v>
      </c>
      <c r="J41" s="6">
        <v>8637</v>
      </c>
      <c r="K41" s="6">
        <v>11096</v>
      </c>
      <c r="L41" s="6">
        <v>13443</v>
      </c>
    </row>
    <row r="42" spans="1:12" x14ac:dyDescent="0.25">
      <c r="A42" s="9" t="s">
        <v>48</v>
      </c>
      <c r="B42" s="6">
        <v>1822012</v>
      </c>
      <c r="C42" s="6">
        <v>1680975</v>
      </c>
      <c r="D42" s="6">
        <v>27324</v>
      </c>
      <c r="E42" s="6">
        <v>13167</v>
      </c>
      <c r="F42" s="6">
        <v>6225</v>
      </c>
      <c r="G42" s="6">
        <v>40864</v>
      </c>
      <c r="H42" s="6">
        <v>17857</v>
      </c>
      <c r="I42" s="6">
        <v>4399</v>
      </c>
      <c r="J42" s="6">
        <v>8630</v>
      </c>
      <c r="K42" s="6">
        <v>12082</v>
      </c>
      <c r="L42" s="6">
        <v>10489</v>
      </c>
    </row>
    <row r="43" spans="1:12" x14ac:dyDescent="0.25">
      <c r="A43" s="9" t="s">
        <v>49</v>
      </c>
      <c r="B43" s="6">
        <v>1662607</v>
      </c>
      <c r="C43" s="6">
        <v>1548194</v>
      </c>
      <c r="D43" s="6">
        <v>17514</v>
      </c>
      <c r="E43" s="6">
        <v>8080</v>
      </c>
      <c r="F43" s="6">
        <v>2982</v>
      </c>
      <c r="G43" s="6">
        <v>37365</v>
      </c>
      <c r="H43" s="6">
        <v>15209</v>
      </c>
      <c r="I43" s="6">
        <v>5025</v>
      </c>
      <c r="J43" s="6">
        <v>8159</v>
      </c>
      <c r="K43" s="6">
        <v>12064</v>
      </c>
      <c r="L43" s="6">
        <v>8015</v>
      </c>
    </row>
    <row r="44" spans="1:12" x14ac:dyDescent="0.25">
      <c r="A44" s="9" t="s">
        <v>50</v>
      </c>
      <c r="B44" s="6">
        <v>1837947</v>
      </c>
      <c r="C44" s="6">
        <v>1749388</v>
      </c>
      <c r="D44" s="6">
        <v>12457</v>
      </c>
      <c r="E44" s="6">
        <v>6021</v>
      </c>
      <c r="F44" s="6">
        <v>1963</v>
      </c>
      <c r="G44" s="6">
        <v>29385</v>
      </c>
      <c r="H44" s="6">
        <v>10390</v>
      </c>
      <c r="I44" s="6">
        <v>3661</v>
      </c>
      <c r="J44" s="6">
        <v>6673</v>
      </c>
      <c r="K44" s="6">
        <v>11427</v>
      </c>
      <c r="L44" s="6">
        <v>6582</v>
      </c>
    </row>
    <row r="45" spans="1:12" x14ac:dyDescent="0.25">
      <c r="A45" s="9" t="s">
        <v>51</v>
      </c>
      <c r="B45" s="6">
        <v>1536262</v>
      </c>
      <c r="C45" s="6">
        <v>1469777</v>
      </c>
      <c r="D45" s="6">
        <v>15016</v>
      </c>
      <c r="E45" s="6">
        <v>4367</v>
      </c>
      <c r="F45" s="6">
        <v>1629</v>
      </c>
      <c r="G45" s="6">
        <v>21233</v>
      </c>
      <c r="H45" s="6">
        <v>7272</v>
      </c>
      <c r="I45" s="6">
        <v>2594</v>
      </c>
      <c r="J45" s="6">
        <v>3334</v>
      </c>
      <c r="K45" s="6">
        <v>6408</v>
      </c>
      <c r="L45" s="6">
        <v>4632</v>
      </c>
    </row>
    <row r="46" spans="1:12" x14ac:dyDescent="0.25">
      <c r="A46" s="9" t="s">
        <v>52</v>
      </c>
      <c r="B46" s="6">
        <v>1358987</v>
      </c>
      <c r="C46" s="6">
        <v>1296320</v>
      </c>
      <c r="D46" s="6">
        <v>18673</v>
      </c>
      <c r="E46" s="6">
        <v>3080</v>
      </c>
      <c r="F46" s="6">
        <v>1073</v>
      </c>
      <c r="G46" s="6">
        <v>19166</v>
      </c>
      <c r="H46" s="6">
        <v>7291</v>
      </c>
      <c r="I46" s="6">
        <v>2775</v>
      </c>
      <c r="J46" s="6">
        <v>2954</v>
      </c>
      <c r="K46" s="6">
        <v>4151</v>
      </c>
      <c r="L46" s="6">
        <v>3504</v>
      </c>
    </row>
    <row r="47" spans="1:12" x14ac:dyDescent="0.25">
      <c r="A47" s="9" t="s">
        <v>53</v>
      </c>
      <c r="B47" s="6">
        <v>1291916</v>
      </c>
      <c r="C47" s="6">
        <v>1243656</v>
      </c>
      <c r="D47" s="6">
        <v>16388</v>
      </c>
      <c r="E47" s="6">
        <v>1478</v>
      </c>
      <c r="F47" s="6">
        <v>876</v>
      </c>
      <c r="G47" s="6">
        <v>14545</v>
      </c>
      <c r="H47" s="6">
        <v>5833</v>
      </c>
      <c r="I47" s="6">
        <v>1614</v>
      </c>
      <c r="J47" s="6">
        <v>2285</v>
      </c>
      <c r="K47" s="6">
        <v>2509</v>
      </c>
      <c r="L47" s="6">
        <v>2732</v>
      </c>
    </row>
    <row r="48" spans="1:12" x14ac:dyDescent="0.25">
      <c r="A48" s="9" t="s">
        <v>54</v>
      </c>
      <c r="B48" s="6">
        <v>1323056</v>
      </c>
      <c r="C48" s="6">
        <v>1289655</v>
      </c>
      <c r="D48" s="6">
        <v>11427</v>
      </c>
      <c r="E48" s="6">
        <v>925</v>
      </c>
      <c r="F48" s="6">
        <v>668</v>
      </c>
      <c r="G48" s="6">
        <v>10689</v>
      </c>
      <c r="H48" s="6">
        <v>3352</v>
      </c>
      <c r="I48" s="6">
        <v>627</v>
      </c>
      <c r="J48" s="6">
        <v>1644</v>
      </c>
      <c r="K48" s="6">
        <v>1735</v>
      </c>
      <c r="L48" s="6">
        <v>2334</v>
      </c>
    </row>
    <row r="49" spans="1:12" x14ac:dyDescent="0.25">
      <c r="A49" s="9" t="s">
        <v>55</v>
      </c>
      <c r="B49" s="6">
        <v>1337539</v>
      </c>
      <c r="C49" s="6">
        <v>1317481</v>
      </c>
      <c r="D49" s="6">
        <v>6341</v>
      </c>
      <c r="E49" s="6">
        <v>494</v>
      </c>
      <c r="F49" s="6">
        <v>478</v>
      </c>
      <c r="G49" s="6">
        <v>7070</v>
      </c>
      <c r="H49" s="6">
        <v>1336</v>
      </c>
      <c r="I49" s="6">
        <v>251</v>
      </c>
      <c r="J49" s="6">
        <v>1101</v>
      </c>
      <c r="K49" s="6">
        <v>1127</v>
      </c>
      <c r="L49" s="6">
        <v>1860</v>
      </c>
    </row>
    <row r="50" spans="1:12" x14ac:dyDescent="0.25">
      <c r="A50" s="9" t="s">
        <v>56</v>
      </c>
      <c r="B50" s="6">
        <v>1144379</v>
      </c>
      <c r="C50" s="6">
        <v>1132274</v>
      </c>
      <c r="D50" s="6">
        <v>3221</v>
      </c>
      <c r="E50" s="6">
        <v>319</v>
      </c>
      <c r="F50" s="6">
        <v>292</v>
      </c>
      <c r="G50" s="6">
        <v>4603</v>
      </c>
      <c r="H50" s="6">
        <v>767</v>
      </c>
      <c r="I50" s="6">
        <v>160</v>
      </c>
      <c r="J50" s="6">
        <v>779</v>
      </c>
      <c r="K50" s="6">
        <v>692</v>
      </c>
      <c r="L50" s="6">
        <v>1272</v>
      </c>
    </row>
    <row r="51" spans="1:12" x14ac:dyDescent="0.25">
      <c r="A51" s="9" t="s">
        <v>57</v>
      </c>
      <c r="B51" s="6">
        <v>1011946</v>
      </c>
      <c r="C51" s="6">
        <v>1004656</v>
      </c>
      <c r="D51" s="6">
        <v>1782</v>
      </c>
      <c r="E51" s="6">
        <v>188</v>
      </c>
      <c r="F51" s="6">
        <v>177</v>
      </c>
      <c r="G51" s="6">
        <v>2811</v>
      </c>
      <c r="H51" s="6">
        <v>437</v>
      </c>
      <c r="I51" s="6">
        <v>77</v>
      </c>
      <c r="J51" s="6">
        <v>488</v>
      </c>
      <c r="K51" s="6">
        <v>452</v>
      </c>
      <c r="L51" s="6">
        <v>878</v>
      </c>
    </row>
    <row r="52" spans="1:12" x14ac:dyDescent="0.25">
      <c r="A52" s="9" t="s">
        <v>58</v>
      </c>
      <c r="B52" s="6">
        <v>738642</v>
      </c>
      <c r="C52" s="6">
        <v>734781</v>
      </c>
      <c r="D52" s="6">
        <v>783</v>
      </c>
      <c r="E52" s="6">
        <v>124</v>
      </c>
      <c r="F52" s="6">
        <v>110</v>
      </c>
      <c r="G52" s="6">
        <v>1443</v>
      </c>
      <c r="H52" s="6">
        <v>301</v>
      </c>
      <c r="I52" s="6">
        <v>55</v>
      </c>
      <c r="J52" s="6">
        <v>295</v>
      </c>
      <c r="K52" s="6">
        <v>205</v>
      </c>
      <c r="L52" s="6">
        <v>545</v>
      </c>
    </row>
    <row r="53" spans="1:12" x14ac:dyDescent="0.25">
      <c r="A53" s="9" t="s">
        <v>59</v>
      </c>
      <c r="B53" s="6">
        <v>574018</v>
      </c>
      <c r="C53" s="6">
        <v>571426</v>
      </c>
      <c r="D53" s="6">
        <v>520</v>
      </c>
      <c r="E53" s="6">
        <v>106</v>
      </c>
      <c r="F53" s="6">
        <v>84</v>
      </c>
      <c r="G53" s="6">
        <v>862</v>
      </c>
      <c r="H53" s="6">
        <v>225</v>
      </c>
      <c r="I53" s="6">
        <v>41</v>
      </c>
      <c r="J53" s="6">
        <v>204</v>
      </c>
      <c r="K53" s="6">
        <v>148</v>
      </c>
      <c r="L53" s="6">
        <v>402</v>
      </c>
    </row>
    <row r="54" spans="1:12" x14ac:dyDescent="0.25">
      <c r="A54" s="9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</row>
    <row r="55" spans="1:12" x14ac:dyDescent="0.25">
      <c r="A55" s="9" t="s">
        <v>60</v>
      </c>
      <c r="B55" s="6">
        <v>6514200</v>
      </c>
      <c r="C55" s="6">
        <v>6266672</v>
      </c>
      <c r="D55" s="6">
        <v>57734</v>
      </c>
      <c r="E55" s="6">
        <v>15291</v>
      </c>
      <c r="F55" s="6">
        <v>10749</v>
      </c>
      <c r="G55" s="6">
        <v>72456</v>
      </c>
      <c r="H55" s="6">
        <v>40335</v>
      </c>
      <c r="I55" s="6">
        <v>14128</v>
      </c>
      <c r="J55" s="6">
        <v>6513</v>
      </c>
      <c r="K55" s="6">
        <v>10712</v>
      </c>
      <c r="L55" s="6">
        <v>19610</v>
      </c>
    </row>
    <row r="56" spans="1:12" x14ac:dyDescent="0.25">
      <c r="A56" s="5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</row>
    <row r="57" spans="1:12" x14ac:dyDescent="0.25">
      <c r="A57" s="9" t="s">
        <v>61</v>
      </c>
      <c r="B57" s="6">
        <v>2955964</v>
      </c>
      <c r="C57" s="6">
        <v>2830177</v>
      </c>
      <c r="D57" s="6">
        <v>27718</v>
      </c>
      <c r="E57" s="6">
        <v>7544</v>
      </c>
      <c r="F57" s="6">
        <v>5510</v>
      </c>
      <c r="G57" s="6">
        <v>35216</v>
      </c>
      <c r="H57" s="6">
        <v>22821</v>
      </c>
      <c r="I57" s="6">
        <v>8799</v>
      </c>
      <c r="J57" s="6">
        <v>3188</v>
      </c>
      <c r="K57" s="6">
        <v>5002</v>
      </c>
      <c r="L57" s="6">
        <v>9989</v>
      </c>
    </row>
    <row r="58" spans="1:12" x14ac:dyDescent="0.25">
      <c r="A58" s="9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</row>
    <row r="59" spans="1:12" x14ac:dyDescent="0.25">
      <c r="A59" s="9" t="s">
        <v>62</v>
      </c>
      <c r="B59" s="6">
        <v>3558236</v>
      </c>
      <c r="C59" s="6">
        <v>3436495</v>
      </c>
      <c r="D59" s="6">
        <v>30016</v>
      </c>
      <c r="E59" s="6">
        <v>7747</v>
      </c>
      <c r="F59" s="6">
        <v>5239</v>
      </c>
      <c r="G59" s="6">
        <v>37240</v>
      </c>
      <c r="H59" s="6">
        <v>17514</v>
      </c>
      <c r="I59" s="6">
        <v>5329</v>
      </c>
      <c r="J59" s="6">
        <v>3325</v>
      </c>
      <c r="K59" s="6">
        <v>5710</v>
      </c>
      <c r="L59" s="6">
        <v>9621</v>
      </c>
    </row>
    <row r="60" spans="1:12" x14ac:dyDescent="0.25">
      <c r="A60" s="5"/>
    </row>
    <row r="61" spans="1:12" x14ac:dyDescent="0.25">
      <c r="A61" s="5"/>
    </row>
    <row r="62" spans="1:12" x14ac:dyDescent="0.25">
      <c r="A62" s="5"/>
    </row>
    <row r="63" spans="1:12" x14ac:dyDescent="0.25">
      <c r="A63" s="5"/>
    </row>
    <row r="64" spans="1:12" x14ac:dyDescent="0.25">
      <c r="A64" s="5"/>
    </row>
    <row r="65" spans="1:1" x14ac:dyDescent="0.25">
      <c r="A65" s="5"/>
    </row>
    <row r="66" spans="1:1" x14ac:dyDescent="0.25">
      <c r="A66" s="5"/>
    </row>
    <row r="67" spans="1:1" x14ac:dyDescent="0.25">
      <c r="A67" s="5"/>
    </row>
    <row r="68" spans="1:1" x14ac:dyDescent="0.25">
      <c r="A68" s="5"/>
    </row>
    <row r="69" spans="1:1" x14ac:dyDescent="0.25">
      <c r="A69" s="5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74"/>
  <sheetViews>
    <sheetView workbookViewId="0"/>
  </sheetViews>
  <sheetFormatPr defaultColWidth="9.44140625" defaultRowHeight="13.2" x14ac:dyDescent="0.25"/>
  <cols>
    <col min="10" max="11" width="14.6640625" bestFit="1" customWidth="1"/>
    <col min="12" max="14" width="10.44140625" bestFit="1" customWidth="1"/>
    <col min="15" max="15" width="14.6640625" bestFit="1" customWidth="1"/>
    <col min="19" max="19" width="14.6640625" bestFit="1" customWidth="1"/>
    <col min="22" max="22" width="10.44140625" customWidth="1"/>
    <col min="24" max="24" width="10.109375" bestFit="1" customWidth="1"/>
    <col min="25" max="25" width="12.88671875" customWidth="1"/>
    <col min="26" max="26" width="12.5546875" customWidth="1"/>
    <col min="27" max="27" width="11.5546875" customWidth="1"/>
    <col min="32" max="32" width="10.109375" bestFit="1" customWidth="1"/>
    <col min="42" max="42" width="10.109375" bestFit="1" customWidth="1"/>
  </cols>
  <sheetData>
    <row r="1" spans="1:61" ht="26.1" customHeight="1" x14ac:dyDescent="0.25">
      <c r="B1" s="10" t="s">
        <v>92</v>
      </c>
    </row>
    <row r="2" spans="1:61" x14ac:dyDescent="0.25">
      <c r="A2" s="10" t="s">
        <v>63</v>
      </c>
      <c r="B2" t="s">
        <v>67</v>
      </c>
      <c r="C2" t="s">
        <v>67</v>
      </c>
      <c r="D2" t="s">
        <v>67</v>
      </c>
      <c r="E2" t="s">
        <v>67</v>
      </c>
      <c r="F2" t="s">
        <v>67</v>
      </c>
      <c r="G2" t="s">
        <v>67</v>
      </c>
      <c r="H2" t="s">
        <v>67</v>
      </c>
      <c r="I2" t="s">
        <v>67</v>
      </c>
      <c r="J2" t="s">
        <v>67</v>
      </c>
      <c r="K2" t="s">
        <v>67</v>
      </c>
      <c r="L2" t="s">
        <v>68</v>
      </c>
      <c r="M2" t="s">
        <v>68</v>
      </c>
      <c r="N2" t="s">
        <v>68</v>
      </c>
      <c r="O2" t="s">
        <v>68</v>
      </c>
      <c r="P2" t="s">
        <v>68</v>
      </c>
      <c r="Q2" t="s">
        <v>68</v>
      </c>
      <c r="R2" t="s">
        <v>68</v>
      </c>
      <c r="S2" t="s">
        <v>68</v>
      </c>
      <c r="T2" t="s">
        <v>68</v>
      </c>
      <c r="U2" t="s">
        <v>68</v>
      </c>
      <c r="V2" t="s">
        <v>69</v>
      </c>
      <c r="W2" t="s">
        <v>69</v>
      </c>
      <c r="X2" t="s">
        <v>69</v>
      </c>
      <c r="Y2" t="s">
        <v>69</v>
      </c>
      <c r="Z2" t="s">
        <v>69</v>
      </c>
      <c r="AA2" t="s">
        <v>69</v>
      </c>
      <c r="AB2" t="s">
        <v>69</v>
      </c>
      <c r="AC2" t="s">
        <v>69</v>
      </c>
      <c r="AD2" t="s">
        <v>69</v>
      </c>
      <c r="AE2" t="s">
        <v>69</v>
      </c>
      <c r="AF2" t="s">
        <v>67</v>
      </c>
      <c r="AG2" t="s">
        <v>67</v>
      </c>
      <c r="AH2" t="s">
        <v>67</v>
      </c>
      <c r="AI2" t="s">
        <v>67</v>
      </c>
      <c r="AJ2" t="s">
        <v>67</v>
      </c>
      <c r="AK2" t="s">
        <v>67</v>
      </c>
      <c r="AL2" t="s">
        <v>67</v>
      </c>
      <c r="AM2" t="s">
        <v>67</v>
      </c>
      <c r="AN2" t="s">
        <v>67</v>
      </c>
      <c r="AO2" t="s">
        <v>67</v>
      </c>
      <c r="AP2" t="s">
        <v>68</v>
      </c>
      <c r="AQ2" t="s">
        <v>68</v>
      </c>
      <c r="AR2" t="s">
        <v>68</v>
      </c>
      <c r="AS2" t="s">
        <v>68</v>
      </c>
      <c r="AT2" t="s">
        <v>68</v>
      </c>
      <c r="AU2" t="s">
        <v>68</v>
      </c>
      <c r="AV2" t="s">
        <v>68</v>
      </c>
      <c r="AW2" t="s">
        <v>68</v>
      </c>
      <c r="AX2" t="s">
        <v>68</v>
      </c>
      <c r="AY2" t="s">
        <v>68</v>
      </c>
      <c r="AZ2" t="s">
        <v>69</v>
      </c>
      <c r="BA2" t="s">
        <v>69</v>
      </c>
      <c r="BB2" t="s">
        <v>69</v>
      </c>
      <c r="BC2" t="s">
        <v>69</v>
      </c>
      <c r="BD2" t="s">
        <v>69</v>
      </c>
      <c r="BE2" t="s">
        <v>69</v>
      </c>
      <c r="BF2" t="s">
        <v>69</v>
      </c>
      <c r="BG2" t="s">
        <v>69</v>
      </c>
      <c r="BH2" t="s">
        <v>69</v>
      </c>
      <c r="BI2" t="s">
        <v>69</v>
      </c>
    </row>
    <row r="3" spans="1:61" x14ac:dyDescent="0.25">
      <c r="A3" s="10" t="s">
        <v>64</v>
      </c>
      <c r="B3" s="10" t="s">
        <v>65</v>
      </c>
      <c r="C3" s="10" t="s">
        <v>65</v>
      </c>
      <c r="D3" s="10" t="s">
        <v>65</v>
      </c>
      <c r="E3" s="10" t="s">
        <v>65</v>
      </c>
      <c r="F3" s="10" t="s">
        <v>65</v>
      </c>
      <c r="G3" s="10" t="s">
        <v>65</v>
      </c>
      <c r="H3" s="10" t="s">
        <v>65</v>
      </c>
      <c r="I3" s="10" t="s">
        <v>65</v>
      </c>
      <c r="J3" s="10" t="s">
        <v>65</v>
      </c>
      <c r="K3" s="10" t="s">
        <v>65</v>
      </c>
      <c r="L3" s="10" t="s">
        <v>65</v>
      </c>
      <c r="M3" s="10" t="s">
        <v>65</v>
      </c>
      <c r="N3" s="10" t="s">
        <v>65</v>
      </c>
      <c r="O3" s="10" t="s">
        <v>65</v>
      </c>
      <c r="P3" s="10" t="s">
        <v>65</v>
      </c>
      <c r="Q3" s="10" t="s">
        <v>65</v>
      </c>
      <c r="R3" s="10" t="s">
        <v>65</v>
      </c>
      <c r="S3" s="10" t="s">
        <v>65</v>
      </c>
      <c r="T3" s="10" t="s">
        <v>65</v>
      </c>
      <c r="U3" s="10" t="s">
        <v>65</v>
      </c>
      <c r="V3" s="10" t="s">
        <v>65</v>
      </c>
      <c r="W3" s="10" t="s">
        <v>65</v>
      </c>
      <c r="X3" s="10" t="s">
        <v>65</v>
      </c>
      <c r="Y3" s="10" t="s">
        <v>65</v>
      </c>
      <c r="Z3" s="10" t="s">
        <v>65</v>
      </c>
      <c r="AA3" s="10" t="s">
        <v>65</v>
      </c>
      <c r="AB3" s="10" t="s">
        <v>65</v>
      </c>
      <c r="AC3" s="10" t="s">
        <v>65</v>
      </c>
      <c r="AD3" s="10" t="s">
        <v>65</v>
      </c>
      <c r="AE3" s="10" t="s">
        <v>65</v>
      </c>
      <c r="AF3" s="10" t="s">
        <v>66</v>
      </c>
      <c r="AG3" s="10" t="s">
        <v>66</v>
      </c>
      <c r="AH3" s="10" t="s">
        <v>66</v>
      </c>
      <c r="AI3" s="10" t="s">
        <v>66</v>
      </c>
      <c r="AJ3" s="10" t="s">
        <v>66</v>
      </c>
      <c r="AK3" s="10" t="s">
        <v>66</v>
      </c>
      <c r="AL3" s="10" t="s">
        <v>66</v>
      </c>
      <c r="AM3" s="10" t="s">
        <v>66</v>
      </c>
      <c r="AN3" s="10" t="s">
        <v>66</v>
      </c>
      <c r="AO3" s="10" t="s">
        <v>66</v>
      </c>
      <c r="AP3" s="10" t="s">
        <v>66</v>
      </c>
      <c r="AQ3" s="10" t="s">
        <v>66</v>
      </c>
      <c r="AR3" s="10" t="s">
        <v>66</v>
      </c>
      <c r="AS3" s="10" t="s">
        <v>66</v>
      </c>
      <c r="AT3" s="10" t="s">
        <v>66</v>
      </c>
      <c r="AU3" s="10" t="s">
        <v>66</v>
      </c>
      <c r="AV3" s="10" t="s">
        <v>66</v>
      </c>
      <c r="AW3" s="10" t="s">
        <v>66</v>
      </c>
      <c r="AX3" s="10" t="s">
        <v>66</v>
      </c>
      <c r="AY3" s="10" t="s">
        <v>66</v>
      </c>
      <c r="AZ3" s="10" t="s">
        <v>66</v>
      </c>
      <c r="BA3" s="10" t="s">
        <v>66</v>
      </c>
      <c r="BB3" s="10" t="s">
        <v>66</v>
      </c>
      <c r="BC3" s="10" t="s">
        <v>66</v>
      </c>
      <c r="BD3" s="10" t="s">
        <v>66</v>
      </c>
      <c r="BE3" s="10" t="s">
        <v>66</v>
      </c>
      <c r="BF3" s="10" t="s">
        <v>66</v>
      </c>
      <c r="BG3" s="10" t="s">
        <v>66</v>
      </c>
      <c r="BH3" s="10" t="s">
        <v>66</v>
      </c>
      <c r="BI3" s="10" t="s">
        <v>66</v>
      </c>
    </row>
    <row r="4" spans="1:61" x14ac:dyDescent="0.25">
      <c r="A4" s="10" t="s">
        <v>71</v>
      </c>
      <c r="B4" s="10" t="s">
        <v>4</v>
      </c>
      <c r="C4" t="s">
        <v>5</v>
      </c>
      <c r="D4" t="s">
        <v>6</v>
      </c>
      <c r="E4" t="s">
        <v>7</v>
      </c>
      <c r="F4" t="s">
        <v>8</v>
      </c>
      <c r="G4" t="s">
        <v>9</v>
      </c>
      <c r="H4" t="s">
        <v>10</v>
      </c>
      <c r="I4" t="s">
        <v>11</v>
      </c>
      <c r="J4" t="s">
        <v>12</v>
      </c>
      <c r="K4" t="s">
        <v>13</v>
      </c>
      <c r="L4" s="10" t="s">
        <v>4</v>
      </c>
      <c r="M4" t="s">
        <v>5</v>
      </c>
      <c r="N4" t="s">
        <v>6</v>
      </c>
      <c r="O4" t="s">
        <v>7</v>
      </c>
      <c r="P4" t="s">
        <v>8</v>
      </c>
      <c r="Q4" t="s">
        <v>9</v>
      </c>
      <c r="R4" t="s">
        <v>10</v>
      </c>
      <c r="S4" t="s">
        <v>11</v>
      </c>
      <c r="T4" t="s">
        <v>12</v>
      </c>
      <c r="U4" t="s">
        <v>13</v>
      </c>
      <c r="V4" s="10" t="s">
        <v>4</v>
      </c>
      <c r="W4" t="s">
        <v>5</v>
      </c>
      <c r="X4" t="s">
        <v>6</v>
      </c>
      <c r="Y4" t="s">
        <v>7</v>
      </c>
      <c r="Z4" t="s">
        <v>8</v>
      </c>
      <c r="AA4" t="s">
        <v>9</v>
      </c>
      <c r="AB4" t="s">
        <v>10</v>
      </c>
      <c r="AC4" t="s">
        <v>11</v>
      </c>
      <c r="AD4" t="s">
        <v>12</v>
      </c>
      <c r="AE4" t="s">
        <v>13</v>
      </c>
      <c r="AF4" s="10" t="s">
        <v>4</v>
      </c>
      <c r="AG4" t="s">
        <v>5</v>
      </c>
      <c r="AH4" t="s">
        <v>6</v>
      </c>
      <c r="AI4" t="s">
        <v>7</v>
      </c>
      <c r="AJ4" t="s">
        <v>8</v>
      </c>
      <c r="AK4" t="s">
        <v>9</v>
      </c>
      <c r="AL4" t="s">
        <v>10</v>
      </c>
      <c r="AM4" t="s">
        <v>11</v>
      </c>
      <c r="AN4" t="s">
        <v>12</v>
      </c>
      <c r="AO4" t="s">
        <v>13</v>
      </c>
      <c r="AP4" s="10" t="s">
        <v>4</v>
      </c>
      <c r="AQ4" t="s">
        <v>5</v>
      </c>
      <c r="AR4" t="s">
        <v>6</v>
      </c>
      <c r="AS4" t="s">
        <v>7</v>
      </c>
      <c r="AT4" t="s">
        <v>8</v>
      </c>
      <c r="AU4" t="s">
        <v>9</v>
      </c>
      <c r="AV4" t="s">
        <v>10</v>
      </c>
      <c r="AW4" t="s">
        <v>11</v>
      </c>
      <c r="AX4" t="s">
        <v>12</v>
      </c>
      <c r="AY4" t="s">
        <v>13</v>
      </c>
      <c r="AZ4" s="10" t="s">
        <v>4</v>
      </c>
      <c r="BA4" t="s">
        <v>5</v>
      </c>
      <c r="BB4" t="s">
        <v>6</v>
      </c>
      <c r="BC4" t="s">
        <v>7</v>
      </c>
      <c r="BD4" t="s">
        <v>8</v>
      </c>
      <c r="BE4" t="s">
        <v>9</v>
      </c>
      <c r="BF4" t="s">
        <v>10</v>
      </c>
      <c r="BG4" t="s">
        <v>11</v>
      </c>
      <c r="BH4" t="s">
        <v>12</v>
      </c>
      <c r="BI4" t="s">
        <v>13</v>
      </c>
    </row>
    <row r="5" spans="1:61" x14ac:dyDescent="0.25">
      <c r="A5" s="10" t="s">
        <v>70</v>
      </c>
      <c r="B5" s="11">
        <f>SUM(Summary!C11:C14)</f>
        <v>4631932</v>
      </c>
      <c r="C5" s="11">
        <f>SUM(Summary!D11:D14)</f>
        <v>55264</v>
      </c>
      <c r="D5" s="11">
        <f>SUM(Summary!E11:E14)</f>
        <v>31023</v>
      </c>
      <c r="E5" s="11">
        <f>SUM(Summary!F11:F14)</f>
        <v>45053</v>
      </c>
      <c r="F5" s="11">
        <f>SUM(Summary!G11:G14)</f>
        <v>124820</v>
      </c>
      <c r="G5" s="11">
        <f>SUM(Summary!H11:H14)</f>
        <v>100329</v>
      </c>
      <c r="H5" s="11">
        <f>SUM(Summary!I11:I14)</f>
        <v>39491</v>
      </c>
      <c r="I5" s="11">
        <f>SUM(Summary!J11:J14)</f>
        <v>17464</v>
      </c>
      <c r="J5" s="11">
        <f>SUM(Summary!K11:K14)</f>
        <v>23766</v>
      </c>
      <c r="K5" s="11">
        <f>SUM(Summary!L11:L14)</f>
        <v>59840</v>
      </c>
      <c r="L5" s="12">
        <f>SUM(Summary!C15:C25)</f>
        <v>14887639</v>
      </c>
      <c r="M5" s="12">
        <f>SUM(Summary!D15:D25)</f>
        <v>168213</v>
      </c>
      <c r="N5" s="12">
        <f>SUM(Summary!E15:E25)</f>
        <v>72313</v>
      </c>
      <c r="O5" s="12">
        <f>SUM(Summary!F15:F25)</f>
        <v>39951</v>
      </c>
      <c r="P5" s="12">
        <f>SUM(Summary!G15:G25)</f>
        <v>275796</v>
      </c>
      <c r="Q5" s="12">
        <f>SUM(Summary!H15:H25)</f>
        <v>129521</v>
      </c>
      <c r="R5" s="12">
        <f>SUM(Summary!I15:I25)</f>
        <v>43464</v>
      </c>
      <c r="S5" s="12">
        <f>SUM(Summary!J15:J25)</f>
        <v>52557</v>
      </c>
      <c r="T5" s="12">
        <f>SUM(Summary!K15:K25)</f>
        <v>65702</v>
      </c>
      <c r="U5" s="12">
        <f>SUM(Summary!L15:L25)</f>
        <v>81296</v>
      </c>
      <c r="V5" s="12">
        <f>SUM(Summary!C26:C30)</f>
        <v>3187571</v>
      </c>
      <c r="W5" s="12">
        <f>SUM(Summary!D26:D30)</f>
        <v>15517</v>
      </c>
      <c r="X5" s="12">
        <f>SUM(Summary!E26:E30)</f>
        <v>1876</v>
      </c>
      <c r="Y5" s="12">
        <f>SUM(Summary!F26:F30)</f>
        <v>1094</v>
      </c>
      <c r="Z5" s="12">
        <f>SUM(Summary!G26:G30)</f>
        <v>16980</v>
      </c>
      <c r="AA5" s="12">
        <f>SUM(Summary!H26:H30)</f>
        <v>4912</v>
      </c>
      <c r="AB5" s="12">
        <f>SUM(Summary!I26:I30)</f>
        <v>1355</v>
      </c>
      <c r="AC5" s="12">
        <f>SUM(Summary!J26:J30)</f>
        <v>2166</v>
      </c>
      <c r="AD5" s="12">
        <f>SUM(Summary!K26:K30)</f>
        <v>1975</v>
      </c>
      <c r="AE5" s="12">
        <f>SUM(Summary!L26:L30)</f>
        <v>4113</v>
      </c>
      <c r="AF5" s="12">
        <f>SUM(Summary!C34:C37)</f>
        <v>4406512</v>
      </c>
      <c r="AG5" s="12">
        <f>SUM(Summary!D34:D37)</f>
        <v>53991</v>
      </c>
      <c r="AH5" s="12">
        <f>SUM(Summary!E34:E37)</f>
        <v>30564</v>
      </c>
      <c r="AI5" s="12">
        <f>SUM(Summary!F34:F37)</f>
        <v>44005</v>
      </c>
      <c r="AJ5" s="12">
        <f>SUM(Summary!G34:G37)</f>
        <v>120448</v>
      </c>
      <c r="AK5" s="12">
        <f>SUM(Summary!H34:H37)</f>
        <v>94610</v>
      </c>
      <c r="AL5" s="12">
        <f>SUM(Summary!I34:I37)</f>
        <v>36982</v>
      </c>
      <c r="AM5" s="12">
        <f>SUM(Summary!J34:J37)</f>
        <v>16449</v>
      </c>
      <c r="AN5" s="12">
        <f>SUM(Summary!K34:K37)</f>
        <v>23217</v>
      </c>
      <c r="AO5" s="12">
        <f>SUM(Summary!L34:L37)</f>
        <v>57643</v>
      </c>
      <c r="AP5" s="12">
        <f>SUM(Summary!C38:C48)</f>
        <v>15063589</v>
      </c>
      <c r="AQ5" s="12">
        <f>SUM(Summary!D38:D48)</f>
        <v>193398</v>
      </c>
      <c r="AR5" s="12">
        <f>SUM(Summary!E38:E48)</f>
        <v>72582</v>
      </c>
      <c r="AS5" s="12">
        <f>SUM(Summary!F38:F48)</f>
        <v>44511</v>
      </c>
      <c r="AT5" s="12">
        <f>SUM(Summary!G38:G48)</f>
        <v>275372</v>
      </c>
      <c r="AU5" s="12">
        <f>SUM(Summary!H38:H48)</f>
        <v>122925</v>
      </c>
      <c r="AV5" s="12">
        <f>SUM(Summary!I38:I48)</f>
        <v>39825</v>
      </c>
      <c r="AW5" s="12">
        <f>SUM(Summary!J38:J48)</f>
        <v>54959</v>
      </c>
      <c r="AX5" s="12">
        <f>SUM(Summary!K38:K48)</f>
        <v>75646</v>
      </c>
      <c r="AY5" s="12">
        <f>SUM(Summary!L38:L48)</f>
        <v>73532</v>
      </c>
      <c r="AZ5" s="12">
        <f>SUM(Summary!C49:C53)</f>
        <v>4760618</v>
      </c>
      <c r="BA5" s="12">
        <f>SUM(Summary!D49:D53)</f>
        <v>12647</v>
      </c>
      <c r="BB5" s="12">
        <f>SUM(Summary!E49:E53)</f>
        <v>1231</v>
      </c>
      <c r="BC5" s="12">
        <f>SUM(Summary!F49:F53)</f>
        <v>1141</v>
      </c>
      <c r="BD5" s="12">
        <f>SUM(Summary!G49:G53)</f>
        <v>16789</v>
      </c>
      <c r="BE5" s="12">
        <f>SUM(Summary!H49:H53)</f>
        <v>3066</v>
      </c>
      <c r="BF5" s="12">
        <f>SUM(Summary!I49:I53)</f>
        <v>584</v>
      </c>
      <c r="BG5" s="12">
        <f>SUM(Summary!J49:J53)</f>
        <v>2867</v>
      </c>
      <c r="BH5" s="12">
        <f>SUM(Summary!K49:K53)</f>
        <v>2624</v>
      </c>
      <c r="BI5" s="12">
        <f>SUM(Summary!L49:L53)</f>
        <v>4957</v>
      </c>
    </row>
    <row r="8" spans="1:61" x14ac:dyDescent="0.25">
      <c r="A8" s="10" t="s">
        <v>64</v>
      </c>
      <c r="B8" s="10" t="s">
        <v>65</v>
      </c>
      <c r="C8" s="10" t="s">
        <v>65</v>
      </c>
      <c r="D8" s="10" t="s">
        <v>65</v>
      </c>
      <c r="E8" s="10" t="s">
        <v>65</v>
      </c>
      <c r="F8" s="10" t="s">
        <v>65</v>
      </c>
      <c r="G8" s="10" t="s">
        <v>65</v>
      </c>
      <c r="H8" s="10" t="s">
        <v>65</v>
      </c>
      <c r="I8" s="10" t="s">
        <v>65</v>
      </c>
      <c r="J8" s="10" t="s">
        <v>65</v>
      </c>
      <c r="K8" s="10" t="s">
        <v>65</v>
      </c>
      <c r="L8" s="10" t="s">
        <v>66</v>
      </c>
      <c r="M8" s="10" t="s">
        <v>66</v>
      </c>
      <c r="N8" s="10" t="s">
        <v>66</v>
      </c>
      <c r="O8" s="10" t="s">
        <v>66</v>
      </c>
      <c r="P8" s="10" t="s">
        <v>66</v>
      </c>
      <c r="Q8" s="10" t="s">
        <v>66</v>
      </c>
      <c r="R8" s="10" t="s">
        <v>66</v>
      </c>
      <c r="S8" s="10" t="s">
        <v>66</v>
      </c>
      <c r="T8" s="10" t="s">
        <v>66</v>
      </c>
      <c r="U8" s="10" t="s">
        <v>66</v>
      </c>
    </row>
    <row r="9" spans="1:61" x14ac:dyDescent="0.25">
      <c r="A9" s="10" t="s">
        <v>71</v>
      </c>
      <c r="B9" s="10" t="s">
        <v>4</v>
      </c>
      <c r="C9" t="s">
        <v>5</v>
      </c>
      <c r="D9" t="s">
        <v>6</v>
      </c>
      <c r="E9" t="s">
        <v>7</v>
      </c>
      <c r="F9" t="s">
        <v>8</v>
      </c>
      <c r="G9" t="s">
        <v>9</v>
      </c>
      <c r="H9" t="s">
        <v>10</v>
      </c>
      <c r="I9" t="s">
        <v>11</v>
      </c>
      <c r="J9" t="s">
        <v>12</v>
      </c>
      <c r="K9" t="s">
        <v>13</v>
      </c>
      <c r="L9" s="10" t="s">
        <v>4</v>
      </c>
      <c r="M9" t="s">
        <v>5</v>
      </c>
      <c r="N9" t="s">
        <v>6</v>
      </c>
      <c r="O9" t="s">
        <v>7</v>
      </c>
      <c r="P9" t="s">
        <v>8</v>
      </c>
      <c r="Q9" t="s">
        <v>9</v>
      </c>
      <c r="R9" t="s">
        <v>10</v>
      </c>
      <c r="S9" t="s">
        <v>11</v>
      </c>
      <c r="T9" t="s">
        <v>12</v>
      </c>
      <c r="U9" t="s">
        <v>13</v>
      </c>
    </row>
    <row r="10" spans="1:61" x14ac:dyDescent="0.25">
      <c r="A10" s="10" t="s">
        <v>72</v>
      </c>
      <c r="B10" s="12">
        <f>Summary!C57</f>
        <v>2830177</v>
      </c>
      <c r="C10" s="12">
        <f>Summary!D57</f>
        <v>27718</v>
      </c>
      <c r="D10" s="12">
        <f>Summary!E57</f>
        <v>7544</v>
      </c>
      <c r="E10" s="12">
        <f>Summary!F57</f>
        <v>5510</v>
      </c>
      <c r="F10" s="12">
        <f>Summary!G57</f>
        <v>35216</v>
      </c>
      <c r="G10" s="12">
        <f>Summary!H57</f>
        <v>22821</v>
      </c>
      <c r="H10" s="12">
        <f>Summary!I57</f>
        <v>8799</v>
      </c>
      <c r="I10" s="12">
        <f>Summary!J57</f>
        <v>3188</v>
      </c>
      <c r="J10" s="12">
        <f>Summary!K57</f>
        <v>5002</v>
      </c>
      <c r="K10" s="12">
        <f>Summary!L57</f>
        <v>9989</v>
      </c>
      <c r="L10" s="12">
        <f>Summary!C59</f>
        <v>3436495</v>
      </c>
      <c r="M10" s="12">
        <f>Summary!D59</f>
        <v>30016</v>
      </c>
      <c r="N10" s="12">
        <f>Summary!E59</f>
        <v>7747</v>
      </c>
      <c r="O10" s="12">
        <f>Summary!F59</f>
        <v>5239</v>
      </c>
      <c r="P10" s="12">
        <f>Summary!G59</f>
        <v>37240</v>
      </c>
      <c r="Q10" s="12">
        <f>Summary!H59</f>
        <v>17514</v>
      </c>
      <c r="R10" s="12">
        <f>Summary!I59</f>
        <v>5329</v>
      </c>
      <c r="S10" s="12">
        <f>Summary!J59</f>
        <v>3325</v>
      </c>
      <c r="T10" s="12">
        <f>Summary!K59</f>
        <v>5710</v>
      </c>
      <c r="U10" s="12">
        <f>Summary!L59</f>
        <v>9621</v>
      </c>
    </row>
    <row r="11" spans="1:61" x14ac:dyDescent="0.25">
      <c r="A11" s="10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</row>
    <row r="12" spans="1:61" x14ac:dyDescent="0.25">
      <c r="A12" s="10"/>
      <c r="B12" s="11" t="s">
        <v>91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</row>
    <row r="13" spans="1:61" x14ac:dyDescent="0.25">
      <c r="C13" s="10"/>
    </row>
    <row r="14" spans="1:61" x14ac:dyDescent="0.25">
      <c r="A14" t="s">
        <v>63</v>
      </c>
      <c r="B14" t="s">
        <v>64</v>
      </c>
      <c r="C14" t="s">
        <v>71</v>
      </c>
      <c r="D14" t="s">
        <v>70</v>
      </c>
    </row>
    <row r="15" spans="1:61" x14ac:dyDescent="0.25">
      <c r="A15" t="s">
        <v>67</v>
      </c>
      <c r="B15" t="s">
        <v>65</v>
      </c>
      <c r="C15" t="s">
        <v>4</v>
      </c>
      <c r="D15">
        <v>4631932</v>
      </c>
      <c r="N15" s="10" t="s">
        <v>93</v>
      </c>
    </row>
    <row r="16" spans="1:61" x14ac:dyDescent="0.25">
      <c r="A16" t="s">
        <v>67</v>
      </c>
      <c r="B16" t="s">
        <v>65</v>
      </c>
      <c r="C16" t="s">
        <v>5</v>
      </c>
      <c r="D16">
        <v>55264</v>
      </c>
      <c r="N16" s="10" t="s">
        <v>94</v>
      </c>
      <c r="AA16" s="32" t="s">
        <v>77</v>
      </c>
      <c r="AB16" s="33"/>
      <c r="AC16" s="34"/>
    </row>
    <row r="17" spans="1:30" x14ac:dyDescent="0.25">
      <c r="A17" t="s">
        <v>67</v>
      </c>
      <c r="B17" t="s">
        <v>65</v>
      </c>
      <c r="C17" t="s">
        <v>6</v>
      </c>
      <c r="D17">
        <v>31023</v>
      </c>
      <c r="G17" s="17" t="s">
        <v>76</v>
      </c>
      <c r="H17" s="14"/>
      <c r="I17" s="17" t="s">
        <v>63</v>
      </c>
      <c r="J17" s="14"/>
      <c r="K17" s="14"/>
      <c r="L17" s="15"/>
      <c r="M17" s="33"/>
      <c r="N17" s="33"/>
      <c r="O17" s="33"/>
      <c r="P17" s="33"/>
      <c r="U17" s="32" t="s">
        <v>78</v>
      </c>
      <c r="V17" s="33"/>
      <c r="W17" s="34"/>
      <c r="X17" t="s">
        <v>79</v>
      </c>
      <c r="AA17" s="32" t="s">
        <v>80</v>
      </c>
      <c r="AB17" s="33" t="s">
        <v>81</v>
      </c>
      <c r="AC17" s="34"/>
      <c r="AD17" s="35" t="s">
        <v>82</v>
      </c>
    </row>
    <row r="18" spans="1:30" x14ac:dyDescent="0.25">
      <c r="A18" t="s">
        <v>67</v>
      </c>
      <c r="B18" t="s">
        <v>65</v>
      </c>
      <c r="C18" t="s">
        <v>7</v>
      </c>
      <c r="D18">
        <v>45053</v>
      </c>
      <c r="G18" s="17" t="s">
        <v>64</v>
      </c>
      <c r="H18" s="17" t="s">
        <v>71</v>
      </c>
      <c r="I18" s="13" t="s">
        <v>67</v>
      </c>
      <c r="J18" s="21" t="s">
        <v>68</v>
      </c>
      <c r="K18" s="21" t="s">
        <v>69</v>
      </c>
      <c r="L18" s="22" t="s">
        <v>73</v>
      </c>
      <c r="M18" s="33"/>
      <c r="N18" t="s">
        <v>64</v>
      </c>
      <c r="O18" t="s">
        <v>71</v>
      </c>
      <c r="P18" t="s">
        <v>72</v>
      </c>
      <c r="T18" t="s">
        <v>83</v>
      </c>
      <c r="U18" s="36" t="s">
        <v>84</v>
      </c>
      <c r="V18" s="37" t="s">
        <v>85</v>
      </c>
      <c r="W18" s="38" t="s">
        <v>86</v>
      </c>
      <c r="X18" s="35" t="s">
        <v>84</v>
      </c>
      <c r="Y18" s="35" t="s">
        <v>85</v>
      </c>
      <c r="Z18" s="35" t="s">
        <v>86</v>
      </c>
      <c r="AA18" s="32" t="s">
        <v>87</v>
      </c>
      <c r="AB18" s="33" t="s">
        <v>88</v>
      </c>
      <c r="AC18" s="38" t="s">
        <v>89</v>
      </c>
      <c r="AD18" s="35" t="s">
        <v>90</v>
      </c>
    </row>
    <row r="19" spans="1:30" ht="14.4" x14ac:dyDescent="0.3">
      <c r="A19" t="s">
        <v>67</v>
      </c>
      <c r="B19" t="s">
        <v>65</v>
      </c>
      <c r="C19" t="s">
        <v>8</v>
      </c>
      <c r="D19">
        <v>124820</v>
      </c>
      <c r="G19" s="13" t="s">
        <v>66</v>
      </c>
      <c r="H19" s="13" t="s">
        <v>10</v>
      </c>
      <c r="I19" s="23">
        <v>36982</v>
      </c>
      <c r="J19" s="24">
        <v>39825</v>
      </c>
      <c r="K19" s="24">
        <v>584</v>
      </c>
      <c r="L19" s="25">
        <v>77391</v>
      </c>
      <c r="M19" s="46"/>
      <c r="N19" s="58" t="s">
        <v>66</v>
      </c>
      <c r="O19" s="58" t="s">
        <v>10</v>
      </c>
      <c r="P19" s="59">
        <v>5329</v>
      </c>
      <c r="Q19" s="58"/>
      <c r="R19" s="58" t="s">
        <v>66</v>
      </c>
      <c r="S19" s="58" t="str">
        <f>O19</f>
        <v>Bangladeshi</v>
      </c>
      <c r="T19" s="60">
        <f>P19/L19</f>
        <v>6.8858135958961633E-2</v>
      </c>
      <c r="U19" s="61"/>
      <c r="V19" s="60"/>
      <c r="W19" s="60"/>
      <c r="X19" s="68">
        <f>I19*U$44</f>
        <v>758.92879667825514</v>
      </c>
      <c r="Y19" s="62">
        <f>J19*V$44</f>
        <v>3423.7386802314809</v>
      </c>
      <c r="Z19" s="69">
        <f>K19*W$44</f>
        <v>252.85463840396926</v>
      </c>
      <c r="AA19" s="66">
        <f>SUM(X19:Z19)</f>
        <v>4435.5221153137054</v>
      </c>
      <c r="AB19" s="63">
        <f>P19/AA19</f>
        <v>1.2014369135037224</v>
      </c>
      <c r="AC19" s="64">
        <f>AB19/AB$28</f>
        <v>1.2049855019665869</v>
      </c>
      <c r="AD19" s="65">
        <f>IF(AC19&gt;1,P19-AA19," ")</f>
        <v>893.4778846862946</v>
      </c>
    </row>
    <row r="20" spans="1:30" ht="14.4" x14ac:dyDescent="0.3">
      <c r="A20" t="s">
        <v>67</v>
      </c>
      <c r="B20" t="s">
        <v>65</v>
      </c>
      <c r="C20" t="s">
        <v>9</v>
      </c>
      <c r="D20">
        <v>100329</v>
      </c>
      <c r="G20" s="16"/>
      <c r="H20" s="18" t="s">
        <v>6</v>
      </c>
      <c r="I20" s="26">
        <v>30564</v>
      </c>
      <c r="J20" s="27">
        <v>72582</v>
      </c>
      <c r="K20" s="27">
        <v>1231</v>
      </c>
      <c r="L20" s="28">
        <v>104377</v>
      </c>
      <c r="M20" s="46"/>
      <c r="N20" s="33" t="s">
        <v>66</v>
      </c>
      <c r="O20" s="33" t="s">
        <v>6</v>
      </c>
      <c r="P20" s="51">
        <v>7747</v>
      </c>
      <c r="Q20" s="33"/>
      <c r="R20" s="33"/>
      <c r="S20" s="33" t="str">
        <f t="shared" ref="S20:S28" si="0">O20</f>
        <v>Black African</v>
      </c>
      <c r="T20" s="41">
        <f t="shared" ref="T20:T40" si="1">P20/L20</f>
        <v>7.4221332285848415E-2</v>
      </c>
      <c r="U20" s="40"/>
      <c r="V20" s="41"/>
      <c r="W20" s="41"/>
      <c r="X20" s="70">
        <f t="shared" ref="X20:X28" si="2">I20*U$44</f>
        <v>627.22134394230136</v>
      </c>
      <c r="Y20" s="52">
        <f t="shared" ref="Y20:Y28" si="3">J20*V$44</f>
        <v>6239.8443412068136</v>
      </c>
      <c r="Z20" s="71">
        <f t="shared" ref="Z20:Z28" si="4">K20*W$44</f>
        <v>532.98640389603793</v>
      </c>
      <c r="AA20" s="67">
        <f>SUM(X20:Z20)</f>
        <v>7400.0520890451526</v>
      </c>
      <c r="AB20" s="43">
        <f t="shared" ref="AB20:AB29" si="5">P20/AA20</f>
        <v>1.0468845228087598</v>
      </c>
      <c r="AC20" s="44">
        <f t="shared" ref="AC20:AC29" si="6">AB20/AB$28</f>
        <v>1.0499766221922859</v>
      </c>
      <c r="AD20" s="53">
        <f t="shared" ref="AD20:AD28" si="7">IF(AC20&gt;1,P20-AA20," ")</f>
        <v>346.94791095484743</v>
      </c>
    </row>
    <row r="21" spans="1:30" ht="14.4" x14ac:dyDescent="0.3">
      <c r="A21" t="s">
        <v>67</v>
      </c>
      <c r="B21" t="s">
        <v>65</v>
      </c>
      <c r="C21" t="s">
        <v>10</v>
      </c>
      <c r="D21">
        <v>39491</v>
      </c>
      <c r="G21" s="16"/>
      <c r="H21" s="18" t="s">
        <v>5</v>
      </c>
      <c r="I21" s="26">
        <v>53991</v>
      </c>
      <c r="J21" s="27">
        <v>193398</v>
      </c>
      <c r="K21" s="27">
        <v>12647</v>
      </c>
      <c r="L21" s="28">
        <v>260036</v>
      </c>
      <c r="M21" s="46"/>
      <c r="N21" s="33" t="s">
        <v>66</v>
      </c>
      <c r="O21" s="33" t="s">
        <v>5</v>
      </c>
      <c r="P21" s="51">
        <v>30016</v>
      </c>
      <c r="Q21" s="33"/>
      <c r="R21" s="33"/>
      <c r="S21" s="33" t="str">
        <f t="shared" si="0"/>
        <v>Black Caribbean</v>
      </c>
      <c r="T21" s="41">
        <f t="shared" si="1"/>
        <v>0.11543017120706364</v>
      </c>
      <c r="U21" s="40"/>
      <c r="V21" s="41"/>
      <c r="W21" s="41"/>
      <c r="X21" s="70">
        <f t="shared" si="2"/>
        <v>1107.9802244728698</v>
      </c>
      <c r="Y21" s="52">
        <f t="shared" si="3"/>
        <v>16626.345593958769</v>
      </c>
      <c r="Z21" s="71">
        <f t="shared" si="4"/>
        <v>5475.7750203681499</v>
      </c>
      <c r="AA21" s="67">
        <f>SUM(X21:Z21)</f>
        <v>23210.10083879979</v>
      </c>
      <c r="AB21" s="43">
        <f t="shared" si="5"/>
        <v>1.2932300556757146</v>
      </c>
      <c r="AC21" s="44">
        <f t="shared" si="6"/>
        <v>1.2970497662271552</v>
      </c>
      <c r="AD21" s="53">
        <f t="shared" si="7"/>
        <v>6805.8991612002101</v>
      </c>
    </row>
    <row r="22" spans="1:30" ht="14.4" x14ac:dyDescent="0.3">
      <c r="A22" t="s">
        <v>67</v>
      </c>
      <c r="B22" t="s">
        <v>65</v>
      </c>
      <c r="C22" t="s">
        <v>11</v>
      </c>
      <c r="D22">
        <v>17464</v>
      </c>
      <c r="G22" s="16"/>
      <c r="H22" s="18" t="s">
        <v>7</v>
      </c>
      <c r="I22" s="26">
        <v>44005</v>
      </c>
      <c r="J22" s="27">
        <v>44511</v>
      </c>
      <c r="K22" s="27">
        <v>1141</v>
      </c>
      <c r="L22" s="28">
        <v>89657</v>
      </c>
      <c r="M22" s="46"/>
      <c r="N22" s="33" t="s">
        <v>66</v>
      </c>
      <c r="O22" s="33" t="s">
        <v>7</v>
      </c>
      <c r="P22" s="51">
        <v>5239</v>
      </c>
      <c r="Q22" s="33"/>
      <c r="R22" s="33"/>
      <c r="S22" s="33" t="str">
        <f t="shared" si="0"/>
        <v>Black Other</v>
      </c>
      <c r="T22" s="41">
        <f t="shared" si="1"/>
        <v>5.8433808849281149E-2</v>
      </c>
      <c r="U22" s="40"/>
      <c r="V22" s="41"/>
      <c r="W22" s="41"/>
      <c r="X22" s="70">
        <f t="shared" si="2"/>
        <v>903.05180081733329</v>
      </c>
      <c r="Y22" s="52">
        <f t="shared" si="3"/>
        <v>3826.5921505532565</v>
      </c>
      <c r="Z22" s="71">
        <f t="shared" si="4"/>
        <v>494.01907948446734</v>
      </c>
      <c r="AA22" s="67">
        <f>SUM(X22:Z22)</f>
        <v>5223.6630308550575</v>
      </c>
      <c r="AB22" s="43">
        <f t="shared" si="5"/>
        <v>1.0029360563754497</v>
      </c>
      <c r="AC22" s="44">
        <f t="shared" si="6"/>
        <v>1.0058983486761461</v>
      </c>
      <c r="AD22" s="53">
        <f t="shared" si="7"/>
        <v>15.336969144942486</v>
      </c>
    </row>
    <row r="23" spans="1:30" ht="14.4" x14ac:dyDescent="0.3">
      <c r="A23" t="s">
        <v>67</v>
      </c>
      <c r="B23" t="s">
        <v>65</v>
      </c>
      <c r="C23" t="s">
        <v>12</v>
      </c>
      <c r="D23">
        <v>23766</v>
      </c>
      <c r="G23" s="16"/>
      <c r="H23" s="18" t="s">
        <v>11</v>
      </c>
      <c r="I23" s="26">
        <v>16449</v>
      </c>
      <c r="J23" s="27">
        <v>54959</v>
      </c>
      <c r="K23" s="27">
        <v>2867</v>
      </c>
      <c r="L23" s="28">
        <v>74275</v>
      </c>
      <c r="M23" s="46"/>
      <c r="N23" s="33" t="s">
        <v>66</v>
      </c>
      <c r="O23" s="33" t="s">
        <v>11</v>
      </c>
      <c r="P23" s="51">
        <v>3325</v>
      </c>
      <c r="Q23" s="33"/>
      <c r="R23" s="33"/>
      <c r="S23" s="33" t="str">
        <f t="shared" si="0"/>
        <v>Chinese</v>
      </c>
      <c r="T23" s="41">
        <f t="shared" si="1"/>
        <v>4.4766072029619658E-2</v>
      </c>
      <c r="U23" s="32"/>
      <c r="V23" s="33"/>
      <c r="W23" s="33"/>
      <c r="X23" s="70">
        <f t="shared" si="2"/>
        <v>337.55934715701204</v>
      </c>
      <c r="Y23" s="52">
        <f t="shared" si="3"/>
        <v>4724.8023635114114</v>
      </c>
      <c r="Z23" s="71">
        <f t="shared" si="4"/>
        <v>1241.3257676441438</v>
      </c>
      <c r="AA23" s="67">
        <f t="shared" ref="AA23:AA28" si="8">SUM(X23:Z23)</f>
        <v>6303.6874783125668</v>
      </c>
      <c r="AB23" s="43">
        <f t="shared" si="5"/>
        <v>0.52746904275306317</v>
      </c>
      <c r="AC23" s="72">
        <f t="shared" si="6"/>
        <v>0.52902698602798137</v>
      </c>
      <c r="AD23" s="53" t="str">
        <f t="shared" si="7"/>
        <v xml:space="preserve"> </v>
      </c>
    </row>
    <row r="24" spans="1:30" ht="14.4" x14ac:dyDescent="0.3">
      <c r="A24" t="s">
        <v>67</v>
      </c>
      <c r="B24" t="s">
        <v>65</v>
      </c>
      <c r="C24" t="s">
        <v>13</v>
      </c>
      <c r="D24">
        <v>59840</v>
      </c>
      <c r="G24" s="16"/>
      <c r="H24" s="18" t="s">
        <v>8</v>
      </c>
      <c r="I24" s="26">
        <v>120448</v>
      </c>
      <c r="J24" s="27">
        <v>275372</v>
      </c>
      <c r="K24" s="27">
        <v>16789</v>
      </c>
      <c r="L24" s="28">
        <v>412609</v>
      </c>
      <c r="M24" s="46"/>
      <c r="N24" s="33" t="s">
        <v>66</v>
      </c>
      <c r="O24" s="33" t="s">
        <v>8</v>
      </c>
      <c r="P24" s="51">
        <v>37240</v>
      </c>
      <c r="Q24" s="33"/>
      <c r="R24" s="33"/>
      <c r="S24" s="33" t="str">
        <f t="shared" si="0"/>
        <v>Indian</v>
      </c>
      <c r="T24" s="41">
        <f t="shared" si="1"/>
        <v>9.0254938694987269E-2</v>
      </c>
      <c r="U24" s="32"/>
      <c r="V24" s="33"/>
      <c r="W24" s="33"/>
      <c r="X24" s="70">
        <f t="shared" si="2"/>
        <v>2471.7823725678027</v>
      </c>
      <c r="Y24" s="52">
        <f t="shared" si="3"/>
        <v>23673.616267487843</v>
      </c>
      <c r="Z24" s="71">
        <f t="shared" si="4"/>
        <v>7269.1378838428773</v>
      </c>
      <c r="AA24" s="67">
        <f t="shared" si="8"/>
        <v>33414.536523898525</v>
      </c>
      <c r="AB24" s="43">
        <f t="shared" si="5"/>
        <v>1.1144850078457755</v>
      </c>
      <c r="AC24" s="72">
        <f t="shared" si="6"/>
        <v>1.117776773394533</v>
      </c>
      <c r="AD24" s="53">
        <f t="shared" si="7"/>
        <v>3825.463476101475</v>
      </c>
    </row>
    <row r="25" spans="1:30" ht="14.4" x14ac:dyDescent="0.3">
      <c r="A25" t="s">
        <v>68</v>
      </c>
      <c r="B25" t="s">
        <v>65</v>
      </c>
      <c r="C25" t="s">
        <v>4</v>
      </c>
      <c r="D25">
        <v>14887639</v>
      </c>
      <c r="G25" s="16"/>
      <c r="H25" s="18" t="s">
        <v>13</v>
      </c>
      <c r="I25" s="26">
        <v>57643</v>
      </c>
      <c r="J25" s="27">
        <v>73532</v>
      </c>
      <c r="K25" s="27">
        <v>4957</v>
      </c>
      <c r="L25" s="28">
        <v>136132</v>
      </c>
      <c r="N25" s="33" t="s">
        <v>66</v>
      </c>
      <c r="O25" s="33" t="s">
        <v>13</v>
      </c>
      <c r="P25" s="51">
        <v>9621</v>
      </c>
      <c r="Q25" s="33"/>
      <c r="R25" s="33"/>
      <c r="S25" s="33" t="str">
        <f t="shared" si="0"/>
        <v>Other</v>
      </c>
      <c r="T25" s="41">
        <f t="shared" si="1"/>
        <v>7.067405165574589E-2</v>
      </c>
      <c r="U25" s="32"/>
      <c r="V25" s="33"/>
      <c r="W25" s="33"/>
      <c r="X25" s="70">
        <f t="shared" si="2"/>
        <v>1182.9250074880931</v>
      </c>
      <c r="Y25" s="52">
        <f t="shared" si="3"/>
        <v>6321.5154459455434</v>
      </c>
      <c r="Z25" s="71">
        <f t="shared" si="4"/>
        <v>2146.2336345350609</v>
      </c>
      <c r="AA25" s="67">
        <f t="shared" si="8"/>
        <v>9650.6740879686968</v>
      </c>
      <c r="AB25" s="43">
        <f t="shared" si="5"/>
        <v>0.99692517976483208</v>
      </c>
      <c r="AC25" s="72">
        <f t="shared" si="6"/>
        <v>0.99986971821832082</v>
      </c>
      <c r="AD25" s="53" t="str">
        <f t="shared" si="7"/>
        <v xml:space="preserve"> </v>
      </c>
    </row>
    <row r="26" spans="1:30" ht="14.4" x14ac:dyDescent="0.3">
      <c r="A26" t="s">
        <v>68</v>
      </c>
      <c r="B26" t="s">
        <v>65</v>
      </c>
      <c r="C26" t="s">
        <v>5</v>
      </c>
      <c r="D26">
        <v>168213</v>
      </c>
      <c r="G26" s="16"/>
      <c r="H26" s="18" t="s">
        <v>12</v>
      </c>
      <c r="I26" s="26">
        <v>23217</v>
      </c>
      <c r="J26" s="27">
        <v>75646</v>
      </c>
      <c r="K26" s="27">
        <v>2624</v>
      </c>
      <c r="L26" s="28">
        <v>101487</v>
      </c>
      <c r="N26" s="33" t="s">
        <v>66</v>
      </c>
      <c r="O26" s="33" t="s">
        <v>12</v>
      </c>
      <c r="P26" s="51">
        <v>5710</v>
      </c>
      <c r="Q26" s="33"/>
      <c r="R26" s="33"/>
      <c r="S26" s="33" t="str">
        <f t="shared" si="0"/>
        <v>Other Asian</v>
      </c>
      <c r="T26" s="41">
        <f t="shared" si="1"/>
        <v>5.6263363780582734E-2</v>
      </c>
      <c r="U26" s="32"/>
      <c r="V26" s="33"/>
      <c r="W26" s="33"/>
      <c r="X26" s="70">
        <f t="shared" si="2"/>
        <v>476.44935029146745</v>
      </c>
      <c r="Y26" s="52">
        <f t="shared" si="3"/>
        <v>6503.2551463852005</v>
      </c>
      <c r="Z26" s="71">
        <f t="shared" si="4"/>
        <v>1136.1139917329031</v>
      </c>
      <c r="AA26" s="67">
        <f t="shared" si="8"/>
        <v>8115.8184884095708</v>
      </c>
      <c r="AB26" s="43">
        <f t="shared" si="5"/>
        <v>0.70356428105860325</v>
      </c>
      <c r="AC26" s="72">
        <f t="shared" si="6"/>
        <v>0.70564234280498916</v>
      </c>
      <c r="AD26" s="53" t="str">
        <f t="shared" si="7"/>
        <v xml:space="preserve"> </v>
      </c>
    </row>
    <row r="27" spans="1:30" ht="14.4" x14ac:dyDescent="0.3">
      <c r="A27" t="s">
        <v>68</v>
      </c>
      <c r="B27" t="s">
        <v>65</v>
      </c>
      <c r="C27" t="s">
        <v>6</v>
      </c>
      <c r="D27">
        <v>72313</v>
      </c>
      <c r="G27" s="16"/>
      <c r="H27" s="18" t="s">
        <v>9</v>
      </c>
      <c r="I27" s="26">
        <v>94610</v>
      </c>
      <c r="J27" s="27">
        <v>122925</v>
      </c>
      <c r="K27" s="27">
        <v>3066</v>
      </c>
      <c r="L27" s="28">
        <v>220601</v>
      </c>
      <c r="N27" s="33" t="s">
        <v>66</v>
      </c>
      <c r="O27" s="33" t="s">
        <v>9</v>
      </c>
      <c r="P27" s="51">
        <v>17514</v>
      </c>
      <c r="Q27" s="33"/>
      <c r="R27" s="33"/>
      <c r="S27" s="33" t="str">
        <f t="shared" si="0"/>
        <v>Pakistani</v>
      </c>
      <c r="T27" s="41">
        <f t="shared" si="1"/>
        <v>7.9392205837688856E-2</v>
      </c>
      <c r="U27" s="32"/>
      <c r="V27" s="33"/>
      <c r="W27" s="33"/>
      <c r="X27" s="70">
        <f t="shared" si="2"/>
        <v>1941.5459805778412</v>
      </c>
      <c r="Y27" s="52">
        <f t="shared" si="3"/>
        <v>10567.811105271934</v>
      </c>
      <c r="Z27" s="71">
        <f t="shared" si="4"/>
        <v>1327.4868516208387</v>
      </c>
      <c r="AA27" s="67">
        <f t="shared" si="8"/>
        <v>13836.843937470614</v>
      </c>
      <c r="AB27" s="43">
        <f t="shared" si="5"/>
        <v>1.2657510686068758</v>
      </c>
      <c r="AC27" s="72">
        <f t="shared" si="6"/>
        <v>1.2694896166641498</v>
      </c>
      <c r="AD27" s="53">
        <f t="shared" si="7"/>
        <v>3677.156062529386</v>
      </c>
    </row>
    <row r="28" spans="1:30" ht="14.4" x14ac:dyDescent="0.3">
      <c r="A28" t="s">
        <v>68</v>
      </c>
      <c r="B28" t="s">
        <v>65</v>
      </c>
      <c r="C28" t="s">
        <v>7</v>
      </c>
      <c r="D28">
        <v>39951</v>
      </c>
      <c r="G28" s="16"/>
      <c r="H28" s="18" t="s">
        <v>4</v>
      </c>
      <c r="I28" s="26">
        <v>4406512</v>
      </c>
      <c r="J28" s="27">
        <v>15063589</v>
      </c>
      <c r="K28" s="27">
        <v>4760618</v>
      </c>
      <c r="L28" s="28">
        <v>24230719</v>
      </c>
      <c r="N28" s="33" t="s">
        <v>66</v>
      </c>
      <c r="O28" s="54" t="s">
        <v>4</v>
      </c>
      <c r="P28" s="51">
        <v>3436495</v>
      </c>
      <c r="Q28" s="33"/>
      <c r="R28" s="33"/>
      <c r="S28" s="33" t="str">
        <f t="shared" si="0"/>
        <v>White</v>
      </c>
      <c r="T28" s="41">
        <f t="shared" si="1"/>
        <v>0.1418238971777932</v>
      </c>
      <c r="U28" s="32"/>
      <c r="V28" s="33"/>
      <c r="W28" s="33"/>
      <c r="X28" s="70">
        <f t="shared" si="2"/>
        <v>90428.555776007022</v>
      </c>
      <c r="Y28" s="52">
        <f t="shared" si="3"/>
        <v>1295010.4789054478</v>
      </c>
      <c r="Z28" s="71">
        <f t="shared" si="4"/>
        <v>2061206.0667284715</v>
      </c>
      <c r="AA28" s="67">
        <f t="shared" si="8"/>
        <v>3446645.1014099261</v>
      </c>
      <c r="AB28" s="43">
        <f t="shared" si="5"/>
        <v>0.99705507787681014</v>
      </c>
      <c r="AC28" s="72">
        <f t="shared" si="6"/>
        <v>1</v>
      </c>
      <c r="AD28" s="53" t="str">
        <f t="shared" si="7"/>
        <v xml:space="preserve"> </v>
      </c>
    </row>
    <row r="29" spans="1:30" x14ac:dyDescent="0.25">
      <c r="A29" t="s">
        <v>68</v>
      </c>
      <c r="B29" t="s">
        <v>65</v>
      </c>
      <c r="C29" t="s">
        <v>8</v>
      </c>
      <c r="D29">
        <v>275796</v>
      </c>
      <c r="G29" s="13" t="s">
        <v>74</v>
      </c>
      <c r="H29" s="14"/>
      <c r="I29" s="23">
        <v>4884421</v>
      </c>
      <c r="J29" s="24">
        <v>16016339</v>
      </c>
      <c r="K29" s="24">
        <v>4806524</v>
      </c>
      <c r="L29" s="25">
        <v>25707284</v>
      </c>
      <c r="N29" s="55" t="s">
        <v>66</v>
      </c>
      <c r="O29" s="56" t="s">
        <v>98</v>
      </c>
      <c r="P29" s="57">
        <f>SUM(P19:P28)</f>
        <v>3558236</v>
      </c>
      <c r="Q29" s="55"/>
      <c r="R29" s="55"/>
      <c r="S29" s="55" t="str">
        <f>O29</f>
        <v>England and Wales</v>
      </c>
      <c r="T29" s="80">
        <f t="shared" si="1"/>
        <v>0.13841353291152811</v>
      </c>
      <c r="U29" s="83">
        <f>U44</f>
        <v>2.0521572567147671E-2</v>
      </c>
      <c r="V29" s="81">
        <f>V44</f>
        <v>8.5969583935504856E-2</v>
      </c>
      <c r="W29" s="81">
        <f>W44</f>
        <v>0.43297027123967341</v>
      </c>
      <c r="X29" s="77"/>
      <c r="Y29" s="55"/>
      <c r="Z29" s="78"/>
      <c r="AA29" s="57">
        <f>SUM(AA19:AA28)</f>
        <v>3558236</v>
      </c>
      <c r="AB29" s="43">
        <f t="shared" si="5"/>
        <v>1</v>
      </c>
      <c r="AC29" s="72">
        <f t="shared" si="6"/>
        <v>1.0029536203049694</v>
      </c>
      <c r="AD29" s="55"/>
    </row>
    <row r="30" spans="1:30" ht="14.4" x14ac:dyDescent="0.3">
      <c r="A30" t="s">
        <v>68</v>
      </c>
      <c r="B30" t="s">
        <v>65</v>
      </c>
      <c r="C30" t="s">
        <v>9</v>
      </c>
      <c r="D30">
        <v>129521</v>
      </c>
      <c r="G30" s="13" t="s">
        <v>65</v>
      </c>
      <c r="H30" s="13" t="s">
        <v>10</v>
      </c>
      <c r="I30" s="23">
        <v>39491</v>
      </c>
      <c r="J30" s="24">
        <v>43464</v>
      </c>
      <c r="K30" s="24">
        <v>1355</v>
      </c>
      <c r="L30" s="25">
        <v>84310</v>
      </c>
      <c r="N30" t="s">
        <v>65</v>
      </c>
      <c r="O30" t="s">
        <v>10</v>
      </c>
      <c r="P30" s="12">
        <v>8799</v>
      </c>
      <c r="R30" s="10" t="s">
        <v>65</v>
      </c>
      <c r="S30" t="str">
        <f>O30</f>
        <v>Bangladeshi</v>
      </c>
      <c r="T30" s="39">
        <f t="shared" si="1"/>
        <v>0.10436484402799194</v>
      </c>
      <c r="U30" s="32"/>
      <c r="X30" s="42">
        <f>I30*U$47</f>
        <v>1018.1922728525856</v>
      </c>
      <c r="Y30" s="67">
        <f>J30*V$47</f>
        <v>4204.351308118913</v>
      </c>
      <c r="Z30" s="79">
        <f>K30*W$47</f>
        <v>541.47533682011669</v>
      </c>
      <c r="AA30" s="74">
        <f>SUM(X30:Z30)</f>
        <v>5764.0189177916145</v>
      </c>
      <c r="AB30" s="63">
        <f>P30/AA30</f>
        <v>1.5265390564282164</v>
      </c>
      <c r="AC30" s="76">
        <f>AB30/AB$39</f>
        <v>1.5282381052855878</v>
      </c>
      <c r="AD30" s="45">
        <f>IF(AC30&gt;1,P30-AA30," ")</f>
        <v>3034.9810822083855</v>
      </c>
    </row>
    <row r="31" spans="1:30" ht="14.4" x14ac:dyDescent="0.3">
      <c r="A31" t="s">
        <v>68</v>
      </c>
      <c r="B31" t="s">
        <v>65</v>
      </c>
      <c r="C31" t="s">
        <v>10</v>
      </c>
      <c r="D31">
        <v>43464</v>
      </c>
      <c r="G31" s="16"/>
      <c r="H31" s="18" t="s">
        <v>6</v>
      </c>
      <c r="I31" s="26">
        <v>31023</v>
      </c>
      <c r="J31" s="27">
        <v>72313</v>
      </c>
      <c r="K31" s="27">
        <v>1876</v>
      </c>
      <c r="L31" s="28">
        <v>105212</v>
      </c>
      <c r="N31" t="s">
        <v>65</v>
      </c>
      <c r="O31" t="s">
        <v>6</v>
      </c>
      <c r="P31" s="12">
        <v>7544</v>
      </c>
      <c r="S31" t="str">
        <f t="shared" ref="S31:S40" si="9">O31</f>
        <v>Black African</v>
      </c>
      <c r="T31" s="39">
        <f t="shared" si="1"/>
        <v>7.1702847583925783E-2</v>
      </c>
      <c r="U31" s="32"/>
      <c r="X31" s="42">
        <f t="shared" ref="X31:X39" si="10">I31*U$47</f>
        <v>799.86272519576005</v>
      </c>
      <c r="Y31" s="67">
        <f t="shared" ref="Y31:Y39" si="11">J31*V$47</f>
        <v>6994.9672405669744</v>
      </c>
      <c r="Z31" s="79">
        <f t="shared" ref="Z31:Z39" si="12">K31*W$47</f>
        <v>749.67360285943823</v>
      </c>
      <c r="AA31" s="74">
        <f t="shared" ref="AA31:AA39" si="13">SUM(X31:Z31)</f>
        <v>8544.5035686221727</v>
      </c>
      <c r="AB31" s="43">
        <f t="shared" ref="AB31:AB39" si="14">P31/AA31</f>
        <v>0.88290676449638295</v>
      </c>
      <c r="AC31" s="72">
        <f t="shared" ref="AC31:AC40" si="15">AB31/AB$39</f>
        <v>0.88388944602232633</v>
      </c>
      <c r="AD31" s="45" t="str">
        <f t="shared" ref="AD31:AD39" si="16">IF(AC31&gt;1,P31-AA31," ")</f>
        <v xml:space="preserve"> </v>
      </c>
    </row>
    <row r="32" spans="1:30" ht="14.4" x14ac:dyDescent="0.3">
      <c r="A32" t="s">
        <v>68</v>
      </c>
      <c r="B32" t="s">
        <v>65</v>
      </c>
      <c r="C32" t="s">
        <v>11</v>
      </c>
      <c r="D32">
        <v>52557</v>
      </c>
      <c r="G32" s="16"/>
      <c r="H32" s="18" t="s">
        <v>5</v>
      </c>
      <c r="I32" s="26">
        <v>55264</v>
      </c>
      <c r="J32" s="27">
        <v>168213</v>
      </c>
      <c r="K32" s="27">
        <v>15517</v>
      </c>
      <c r="L32" s="28">
        <v>238994</v>
      </c>
      <c r="N32" t="s">
        <v>65</v>
      </c>
      <c r="O32" t="s">
        <v>5</v>
      </c>
      <c r="P32" s="12">
        <v>27718</v>
      </c>
      <c r="S32" t="str">
        <f t="shared" si="9"/>
        <v>Black Caribbean</v>
      </c>
      <c r="T32" s="39">
        <f t="shared" si="1"/>
        <v>0.11597780697423367</v>
      </c>
      <c r="U32" s="32"/>
      <c r="X32" s="42">
        <f t="shared" si="10"/>
        <v>1424.8658622705245</v>
      </c>
      <c r="Y32" s="67">
        <f t="shared" si="11"/>
        <v>16271.547639255632</v>
      </c>
      <c r="Z32" s="79">
        <f t="shared" si="12"/>
        <v>6200.7917353784133</v>
      </c>
      <c r="AA32" s="74">
        <f t="shared" si="13"/>
        <v>23897.20523690457</v>
      </c>
      <c r="AB32" s="43">
        <f t="shared" si="14"/>
        <v>1.1598845858843343</v>
      </c>
      <c r="AC32" s="72">
        <f t="shared" si="15"/>
        <v>1.1611755457009409</v>
      </c>
      <c r="AD32" s="45">
        <f t="shared" si="16"/>
        <v>3820.7947630954295</v>
      </c>
    </row>
    <row r="33" spans="1:30" ht="14.4" x14ac:dyDescent="0.3">
      <c r="A33" t="s">
        <v>68</v>
      </c>
      <c r="B33" t="s">
        <v>65</v>
      </c>
      <c r="C33" t="s">
        <v>12</v>
      </c>
      <c r="D33">
        <v>65702</v>
      </c>
      <c r="G33" s="16"/>
      <c r="H33" s="18" t="s">
        <v>7</v>
      </c>
      <c r="I33" s="26">
        <v>45053</v>
      </c>
      <c r="J33" s="27">
        <v>39951</v>
      </c>
      <c r="K33" s="27">
        <v>1094</v>
      </c>
      <c r="L33" s="28">
        <v>86098</v>
      </c>
      <c r="N33" t="s">
        <v>65</v>
      </c>
      <c r="O33" t="s">
        <v>7</v>
      </c>
      <c r="P33" s="12">
        <v>5510</v>
      </c>
      <c r="S33" t="str">
        <f t="shared" si="9"/>
        <v>Black Other</v>
      </c>
      <c r="T33" s="39">
        <f t="shared" si="1"/>
        <v>6.3996840809310326E-2</v>
      </c>
      <c r="U33" s="32"/>
      <c r="X33" s="42">
        <f t="shared" si="10"/>
        <v>1161.5967301113553</v>
      </c>
      <c r="Y33" s="67">
        <f t="shared" si="11"/>
        <v>3864.5324661940617</v>
      </c>
      <c r="Z33" s="79">
        <f t="shared" si="12"/>
        <v>437.17639740310523</v>
      </c>
      <c r="AA33" s="74">
        <f t="shared" si="13"/>
        <v>5463.3055937085228</v>
      </c>
      <c r="AB33" s="43">
        <f t="shared" si="14"/>
        <v>1.0085469145905457</v>
      </c>
      <c r="AC33" s="72">
        <f t="shared" si="15"/>
        <v>1.0096694344996333</v>
      </c>
      <c r="AD33" s="45">
        <f t="shared" si="16"/>
        <v>46.694406291477208</v>
      </c>
    </row>
    <row r="34" spans="1:30" ht="14.4" x14ac:dyDescent="0.3">
      <c r="A34" t="s">
        <v>68</v>
      </c>
      <c r="B34" t="s">
        <v>65</v>
      </c>
      <c r="C34" t="s">
        <v>13</v>
      </c>
      <c r="D34">
        <v>81296</v>
      </c>
      <c r="G34" s="16"/>
      <c r="H34" s="18" t="s">
        <v>11</v>
      </c>
      <c r="I34" s="26">
        <v>17464</v>
      </c>
      <c r="J34" s="27">
        <v>52557</v>
      </c>
      <c r="K34" s="27">
        <v>2166</v>
      </c>
      <c r="L34" s="28">
        <v>72187</v>
      </c>
      <c r="N34" t="s">
        <v>65</v>
      </c>
      <c r="O34" t="s">
        <v>11</v>
      </c>
      <c r="P34" s="12">
        <v>3188</v>
      </c>
      <c r="S34" t="str">
        <f t="shared" si="9"/>
        <v>Chinese</v>
      </c>
      <c r="T34" s="39">
        <f t="shared" si="1"/>
        <v>4.4163076454209207E-2</v>
      </c>
      <c r="U34" s="32"/>
      <c r="X34" s="42">
        <f t="shared" si="10"/>
        <v>450.27246342451582</v>
      </c>
      <c r="Y34" s="67">
        <f t="shared" si="11"/>
        <v>5083.933639352239</v>
      </c>
      <c r="Z34" s="79">
        <f t="shared" si="12"/>
        <v>865.56131332278426</v>
      </c>
      <c r="AA34" s="74">
        <f t="shared" si="13"/>
        <v>6399.7674160995393</v>
      </c>
      <c r="AB34" s="43">
        <f t="shared" si="14"/>
        <v>0.49814310313529919</v>
      </c>
      <c r="AC34" s="72">
        <f t="shared" si="15"/>
        <v>0.49869753996194011</v>
      </c>
      <c r="AD34" s="45" t="str">
        <f t="shared" si="16"/>
        <v xml:space="preserve"> </v>
      </c>
    </row>
    <row r="35" spans="1:30" ht="14.4" x14ac:dyDescent="0.3">
      <c r="A35" t="s">
        <v>69</v>
      </c>
      <c r="B35" t="s">
        <v>65</v>
      </c>
      <c r="C35" t="s">
        <v>4</v>
      </c>
      <c r="D35">
        <v>3187571</v>
      </c>
      <c r="G35" s="16"/>
      <c r="H35" s="18" t="s">
        <v>8</v>
      </c>
      <c r="I35" s="26">
        <v>124820</v>
      </c>
      <c r="J35" s="27">
        <v>275796</v>
      </c>
      <c r="K35" s="27">
        <v>16980</v>
      </c>
      <c r="L35" s="28">
        <v>417596</v>
      </c>
      <c r="N35" t="s">
        <v>65</v>
      </c>
      <c r="O35" t="s">
        <v>8</v>
      </c>
      <c r="P35" s="12">
        <v>35216</v>
      </c>
      <c r="S35" t="str">
        <f t="shared" si="9"/>
        <v>Indian</v>
      </c>
      <c r="T35" s="39">
        <f t="shared" si="1"/>
        <v>8.4330309677295753E-2</v>
      </c>
      <c r="U35" s="32"/>
      <c r="X35" s="42">
        <f t="shared" si="10"/>
        <v>3218.2208477237782</v>
      </c>
      <c r="Y35" s="67">
        <f t="shared" si="11"/>
        <v>26678.245752207891</v>
      </c>
      <c r="Z35" s="79">
        <f t="shared" si="12"/>
        <v>6785.4252540262587</v>
      </c>
      <c r="AA35" s="74">
        <f t="shared" si="13"/>
        <v>36681.891853957932</v>
      </c>
      <c r="AB35" s="43">
        <f t="shared" si="14"/>
        <v>0.96003772488632522</v>
      </c>
      <c r="AC35" s="72">
        <f t="shared" si="15"/>
        <v>0.96110625372129532</v>
      </c>
      <c r="AD35" s="45" t="str">
        <f t="shared" si="16"/>
        <v xml:space="preserve"> </v>
      </c>
    </row>
    <row r="36" spans="1:30" ht="14.4" x14ac:dyDescent="0.3">
      <c r="A36" t="s">
        <v>69</v>
      </c>
      <c r="B36" t="s">
        <v>65</v>
      </c>
      <c r="C36" t="s">
        <v>5</v>
      </c>
      <c r="D36">
        <v>15517</v>
      </c>
      <c r="G36" s="16"/>
      <c r="H36" s="18" t="s">
        <v>13</v>
      </c>
      <c r="I36" s="26">
        <v>59840</v>
      </c>
      <c r="J36" s="27">
        <v>81296</v>
      </c>
      <c r="K36" s="27">
        <v>4113</v>
      </c>
      <c r="L36" s="28">
        <v>145249</v>
      </c>
      <c r="N36" t="s">
        <v>65</v>
      </c>
      <c r="O36" t="s">
        <v>13</v>
      </c>
      <c r="P36" s="12">
        <v>9989</v>
      </c>
      <c r="S36" t="str">
        <f t="shared" si="9"/>
        <v>Other</v>
      </c>
      <c r="T36" s="39">
        <f t="shared" si="1"/>
        <v>6.8771557807626907E-2</v>
      </c>
      <c r="U36" s="32"/>
      <c r="X36" s="42">
        <f t="shared" si="10"/>
        <v>1542.8483858980203</v>
      </c>
      <c r="Y36" s="67">
        <f t="shared" si="11"/>
        <v>7863.9090729071222</v>
      </c>
      <c r="Z36" s="79">
        <f t="shared" si="12"/>
        <v>1643.6074246060073</v>
      </c>
      <c r="AA36" s="74">
        <f t="shared" si="13"/>
        <v>11050.36488341115</v>
      </c>
      <c r="AB36" s="43">
        <f t="shared" si="14"/>
        <v>0.90395205094046482</v>
      </c>
      <c r="AC36" s="72">
        <f t="shared" si="15"/>
        <v>0.90495815602031948</v>
      </c>
      <c r="AD36" s="45" t="str">
        <f t="shared" si="16"/>
        <v xml:space="preserve"> </v>
      </c>
    </row>
    <row r="37" spans="1:30" ht="14.4" x14ac:dyDescent="0.3">
      <c r="A37" t="s">
        <v>69</v>
      </c>
      <c r="B37" t="s">
        <v>65</v>
      </c>
      <c r="C37" t="s">
        <v>6</v>
      </c>
      <c r="D37">
        <v>1876</v>
      </c>
      <c r="G37" s="16"/>
      <c r="H37" s="18" t="s">
        <v>12</v>
      </c>
      <c r="I37" s="26">
        <v>23766</v>
      </c>
      <c r="J37" s="27">
        <v>65702</v>
      </c>
      <c r="K37" s="27">
        <v>1975</v>
      </c>
      <c r="L37" s="28">
        <v>91443</v>
      </c>
      <c r="N37" t="s">
        <v>65</v>
      </c>
      <c r="O37" t="s">
        <v>12</v>
      </c>
      <c r="P37" s="12">
        <v>5002</v>
      </c>
      <c r="S37" t="str">
        <f t="shared" si="9"/>
        <v>Other Asian</v>
      </c>
      <c r="T37" s="39">
        <f t="shared" si="1"/>
        <v>5.4700742539068051E-2</v>
      </c>
      <c r="U37" s="32"/>
      <c r="X37" s="42">
        <f t="shared" si="10"/>
        <v>612.75626235381606</v>
      </c>
      <c r="Y37" s="67">
        <f t="shared" si="11"/>
        <v>6355.4732570869883</v>
      </c>
      <c r="Z37" s="79">
        <f t="shared" si="12"/>
        <v>789.23526953485634</v>
      </c>
      <c r="AA37" s="74">
        <f t="shared" si="13"/>
        <v>7757.4647889756607</v>
      </c>
      <c r="AB37" s="43">
        <f t="shared" si="14"/>
        <v>0.644798286046812</v>
      </c>
      <c r="AC37" s="72">
        <f t="shared" si="15"/>
        <v>0.64551595113800608</v>
      </c>
      <c r="AD37" s="45" t="str">
        <f t="shared" si="16"/>
        <v xml:space="preserve"> </v>
      </c>
    </row>
    <row r="38" spans="1:30" ht="14.4" x14ac:dyDescent="0.3">
      <c r="A38" t="s">
        <v>69</v>
      </c>
      <c r="B38" t="s">
        <v>65</v>
      </c>
      <c r="C38" t="s">
        <v>7</v>
      </c>
      <c r="D38">
        <v>1094</v>
      </c>
      <c r="G38" s="16"/>
      <c r="H38" s="18" t="s">
        <v>9</v>
      </c>
      <c r="I38" s="26">
        <v>100329</v>
      </c>
      <c r="J38" s="27">
        <v>129521</v>
      </c>
      <c r="K38" s="27">
        <v>4912</v>
      </c>
      <c r="L38" s="28">
        <v>234762</v>
      </c>
      <c r="N38" t="s">
        <v>65</v>
      </c>
      <c r="O38" t="s">
        <v>9</v>
      </c>
      <c r="P38" s="12">
        <v>22821</v>
      </c>
      <c r="S38" t="str">
        <f t="shared" si="9"/>
        <v>Pakistani</v>
      </c>
      <c r="T38" s="39">
        <f t="shared" si="1"/>
        <v>9.7209088353311018E-2</v>
      </c>
      <c r="U38" s="32"/>
      <c r="X38" s="42">
        <f t="shared" si="10"/>
        <v>2586.7719871116724</v>
      </c>
      <c r="Y38" s="67">
        <f t="shared" si="11"/>
        <v>12528.800519484395</v>
      </c>
      <c r="Z38" s="79">
        <f t="shared" si="12"/>
        <v>1962.8980475722606</v>
      </c>
      <c r="AA38" s="74">
        <f t="shared" si="13"/>
        <v>17078.470554168329</v>
      </c>
      <c r="AB38" s="43">
        <f t="shared" si="14"/>
        <v>1.3362437770769875</v>
      </c>
      <c r="AC38" s="72">
        <f t="shared" si="15"/>
        <v>1.337731025931219</v>
      </c>
      <c r="AD38" s="45">
        <f t="shared" si="16"/>
        <v>5742.5294458316712</v>
      </c>
    </row>
    <row r="39" spans="1:30" ht="14.4" x14ac:dyDescent="0.3">
      <c r="A39" t="s">
        <v>69</v>
      </c>
      <c r="B39" t="s">
        <v>65</v>
      </c>
      <c r="C39" t="s">
        <v>8</v>
      </c>
      <c r="D39">
        <v>16980</v>
      </c>
      <c r="G39" s="16"/>
      <c r="H39" s="18" t="s">
        <v>4</v>
      </c>
      <c r="I39" s="26">
        <v>4631932</v>
      </c>
      <c r="J39" s="27">
        <v>14887639</v>
      </c>
      <c r="K39" s="27">
        <v>3187571</v>
      </c>
      <c r="L39" s="28">
        <v>22707142</v>
      </c>
      <c r="N39" t="s">
        <v>65</v>
      </c>
      <c r="O39" t="s">
        <v>4</v>
      </c>
      <c r="P39" s="12">
        <v>2830177</v>
      </c>
      <c r="S39" t="str">
        <f t="shared" si="9"/>
        <v>White</v>
      </c>
      <c r="T39" s="39">
        <f t="shared" si="1"/>
        <v>0.12463818652298911</v>
      </c>
      <c r="U39" s="32"/>
      <c r="X39" s="42">
        <f t="shared" si="10"/>
        <v>119424.61246305797</v>
      </c>
      <c r="Y39" s="67">
        <f t="shared" si="11"/>
        <v>1440108.2391048258</v>
      </c>
      <c r="Z39" s="79">
        <f t="shared" si="12"/>
        <v>1273794.1556184767</v>
      </c>
      <c r="AA39" s="74">
        <f t="shared" si="13"/>
        <v>2833327.0071863607</v>
      </c>
      <c r="AB39" s="43">
        <f t="shared" si="14"/>
        <v>0.9988882302754426</v>
      </c>
      <c r="AC39" s="72">
        <f t="shared" si="15"/>
        <v>1</v>
      </c>
      <c r="AD39" s="45" t="str">
        <f t="shared" si="16"/>
        <v xml:space="preserve"> </v>
      </c>
    </row>
    <row r="40" spans="1:30" x14ac:dyDescent="0.25">
      <c r="A40" t="s">
        <v>69</v>
      </c>
      <c r="B40" t="s">
        <v>65</v>
      </c>
      <c r="C40" t="s">
        <v>9</v>
      </c>
      <c r="D40">
        <v>4912</v>
      </c>
      <c r="G40" s="13" t="s">
        <v>75</v>
      </c>
      <c r="H40" s="14"/>
      <c r="I40" s="23">
        <v>5128982</v>
      </c>
      <c r="J40" s="24">
        <v>15816452</v>
      </c>
      <c r="K40" s="24">
        <v>3237559</v>
      </c>
      <c r="L40" s="25">
        <v>24182993</v>
      </c>
      <c r="N40" s="55" t="s">
        <v>65</v>
      </c>
      <c r="O40" s="56" t="s">
        <v>98</v>
      </c>
      <c r="P40" s="57">
        <f>SUM(P30:P39)</f>
        <v>2955964</v>
      </c>
      <c r="Q40" s="55"/>
      <c r="R40" s="55"/>
      <c r="S40" s="55" t="str">
        <f t="shared" si="9"/>
        <v>England and Wales</v>
      </c>
      <c r="T40" s="80">
        <f t="shared" si="1"/>
        <v>0.1222331743634876</v>
      </c>
      <c r="U40" s="83">
        <f>U47</f>
        <v>2.5782894149365312E-2</v>
      </c>
      <c r="V40" s="81">
        <f>V47</f>
        <v>9.6731808119798299E-2</v>
      </c>
      <c r="W40" s="81">
        <f>W47</f>
        <v>0.3996127947011931</v>
      </c>
      <c r="X40" s="77"/>
      <c r="Y40" s="55"/>
      <c r="Z40" s="78"/>
      <c r="AA40" s="57">
        <f>SUM(AA30:AA39)</f>
        <v>2955964</v>
      </c>
      <c r="AB40" s="75">
        <f>P40/AA40</f>
        <v>1</v>
      </c>
      <c r="AC40" s="73">
        <f t="shared" si="15"/>
        <v>1.0011130071321901</v>
      </c>
      <c r="AD40" s="55"/>
    </row>
    <row r="41" spans="1:30" x14ac:dyDescent="0.25">
      <c r="A41" t="s">
        <v>69</v>
      </c>
      <c r="B41" t="s">
        <v>65</v>
      </c>
      <c r="C41" t="s">
        <v>10</v>
      </c>
      <c r="D41">
        <v>1355</v>
      </c>
      <c r="G41" s="19" t="s">
        <v>73</v>
      </c>
      <c r="H41" s="20"/>
      <c r="I41" s="29">
        <v>10013403</v>
      </c>
      <c r="J41" s="30">
        <v>31832791</v>
      </c>
      <c r="K41" s="30">
        <v>8044083</v>
      </c>
      <c r="L41" s="31">
        <v>49890277</v>
      </c>
      <c r="T41" s="10" t="s">
        <v>63</v>
      </c>
      <c r="U41" s="36" t="s">
        <v>84</v>
      </c>
      <c r="V41" s="37" t="s">
        <v>85</v>
      </c>
      <c r="W41" s="38" t="s">
        <v>86</v>
      </c>
      <c r="X41" s="50" t="s">
        <v>99</v>
      </c>
    </row>
    <row r="42" spans="1:30" x14ac:dyDescent="0.25">
      <c r="A42" t="s">
        <v>69</v>
      </c>
      <c r="B42" t="s">
        <v>65</v>
      </c>
      <c r="C42" t="s">
        <v>11</v>
      </c>
      <c r="D42">
        <v>2166</v>
      </c>
      <c r="O42" s="82" t="s">
        <v>97</v>
      </c>
      <c r="S42" s="10" t="s">
        <v>38</v>
      </c>
      <c r="T42" s="10" t="s">
        <v>95</v>
      </c>
      <c r="U42" s="12">
        <v>4884421</v>
      </c>
      <c r="V42" s="12">
        <v>16016339</v>
      </c>
      <c r="W42" s="12">
        <v>4806524</v>
      </c>
      <c r="X42" s="12">
        <f>SUM(U42:W42)</f>
        <v>25707284</v>
      </c>
    </row>
    <row r="43" spans="1:30" x14ac:dyDescent="0.25">
      <c r="A43" t="s">
        <v>69</v>
      </c>
      <c r="B43" t="s">
        <v>65</v>
      </c>
      <c r="C43" t="s">
        <v>12</v>
      </c>
      <c r="D43">
        <v>1975</v>
      </c>
      <c r="T43" s="10" t="s">
        <v>72</v>
      </c>
      <c r="U43" s="12">
        <v>100236</v>
      </c>
      <c r="V43" s="12">
        <v>1376918</v>
      </c>
      <c r="W43" s="12">
        <v>2081082</v>
      </c>
      <c r="X43" s="12">
        <f>SUM(U43:W43)</f>
        <v>3558236</v>
      </c>
    </row>
    <row r="44" spans="1:30" x14ac:dyDescent="0.25">
      <c r="A44" t="s">
        <v>69</v>
      </c>
      <c r="B44" t="s">
        <v>65</v>
      </c>
      <c r="C44" t="s">
        <v>13</v>
      </c>
      <c r="D44">
        <v>4113</v>
      </c>
      <c r="T44" s="47" t="s">
        <v>96</v>
      </c>
      <c r="U44" s="49">
        <f>U43/U42</f>
        <v>2.0521572567147671E-2</v>
      </c>
      <c r="V44" s="49">
        <f>V43/V42</f>
        <v>8.5969583935504856E-2</v>
      </c>
      <c r="W44" s="49">
        <f>W43/W42</f>
        <v>0.43297027123967341</v>
      </c>
      <c r="X44" s="49">
        <f>X43/X42</f>
        <v>0.13841353291152811</v>
      </c>
    </row>
    <row r="45" spans="1:30" x14ac:dyDescent="0.25">
      <c r="A45" t="s">
        <v>67</v>
      </c>
      <c r="B45" t="s">
        <v>66</v>
      </c>
      <c r="C45" t="s">
        <v>4</v>
      </c>
      <c r="D45">
        <v>4406512</v>
      </c>
      <c r="S45" s="10" t="s">
        <v>14</v>
      </c>
      <c r="T45" s="10" t="s">
        <v>95</v>
      </c>
      <c r="U45" s="12">
        <v>5128982</v>
      </c>
      <c r="V45" s="12">
        <v>15816452</v>
      </c>
      <c r="W45" s="12">
        <v>3237559</v>
      </c>
      <c r="X45" s="12">
        <f>SUM(U45:W45)</f>
        <v>24182993</v>
      </c>
    </row>
    <row r="46" spans="1:30" x14ac:dyDescent="0.25">
      <c r="A46" t="s">
        <v>67</v>
      </c>
      <c r="B46" t="s">
        <v>66</v>
      </c>
      <c r="C46" t="s">
        <v>5</v>
      </c>
      <c r="D46">
        <v>53991</v>
      </c>
      <c r="T46" s="10" t="s">
        <v>72</v>
      </c>
      <c r="U46" s="12">
        <v>132240</v>
      </c>
      <c r="V46" s="12">
        <v>1529954</v>
      </c>
      <c r="W46" s="12">
        <v>1293770</v>
      </c>
      <c r="X46" s="12">
        <f>SUM(U46:W46)</f>
        <v>2955964</v>
      </c>
    </row>
    <row r="47" spans="1:30" x14ac:dyDescent="0.25">
      <c r="A47" t="s">
        <v>67</v>
      </c>
      <c r="B47" t="s">
        <v>66</v>
      </c>
      <c r="C47" t="s">
        <v>6</v>
      </c>
      <c r="D47">
        <v>30564</v>
      </c>
      <c r="T47" s="47" t="s">
        <v>96</v>
      </c>
      <c r="U47" s="49">
        <f>U46/U45</f>
        <v>2.5782894149365312E-2</v>
      </c>
      <c r="V47" s="49">
        <f>V46/V45</f>
        <v>9.6731808119798299E-2</v>
      </c>
      <c r="W47" s="49">
        <f>W46/W45</f>
        <v>0.3996127947011931</v>
      </c>
      <c r="X47" s="49">
        <f>X46/X45</f>
        <v>0.1222331743634876</v>
      </c>
    </row>
    <row r="48" spans="1:30" x14ac:dyDescent="0.25">
      <c r="A48" t="s">
        <v>67</v>
      </c>
      <c r="B48" t="s">
        <v>66</v>
      </c>
      <c r="C48" t="s">
        <v>7</v>
      </c>
      <c r="D48">
        <v>44005</v>
      </c>
      <c r="U48" s="48"/>
    </row>
    <row r="49" spans="1:21" x14ac:dyDescent="0.25">
      <c r="A49" t="s">
        <v>67</v>
      </c>
      <c r="B49" t="s">
        <v>66</v>
      </c>
      <c r="C49" t="s">
        <v>8</v>
      </c>
      <c r="D49">
        <v>120448</v>
      </c>
      <c r="U49" s="48"/>
    </row>
    <row r="50" spans="1:21" x14ac:dyDescent="0.25">
      <c r="A50" t="s">
        <v>67</v>
      </c>
      <c r="B50" t="s">
        <v>66</v>
      </c>
      <c r="C50" t="s">
        <v>9</v>
      </c>
      <c r="D50">
        <v>94610</v>
      </c>
    </row>
    <row r="51" spans="1:21" x14ac:dyDescent="0.25">
      <c r="A51" t="s">
        <v>67</v>
      </c>
      <c r="B51" t="s">
        <v>66</v>
      </c>
      <c r="C51" t="s">
        <v>10</v>
      </c>
      <c r="D51">
        <v>36982</v>
      </c>
    </row>
    <row r="52" spans="1:21" x14ac:dyDescent="0.25">
      <c r="A52" t="s">
        <v>67</v>
      </c>
      <c r="B52" t="s">
        <v>66</v>
      </c>
      <c r="C52" t="s">
        <v>11</v>
      </c>
      <c r="D52">
        <v>16449</v>
      </c>
    </row>
    <row r="53" spans="1:21" x14ac:dyDescent="0.25">
      <c r="A53" t="s">
        <v>67</v>
      </c>
      <c r="B53" t="s">
        <v>66</v>
      </c>
      <c r="C53" t="s">
        <v>12</v>
      </c>
      <c r="D53">
        <v>23217</v>
      </c>
    </row>
    <row r="54" spans="1:21" x14ac:dyDescent="0.25">
      <c r="A54" t="s">
        <v>67</v>
      </c>
      <c r="B54" t="s">
        <v>66</v>
      </c>
      <c r="C54" t="s">
        <v>13</v>
      </c>
      <c r="D54">
        <v>57643</v>
      </c>
    </row>
    <row r="55" spans="1:21" x14ac:dyDescent="0.25">
      <c r="A55" t="s">
        <v>68</v>
      </c>
      <c r="B55" t="s">
        <v>66</v>
      </c>
      <c r="C55" t="s">
        <v>4</v>
      </c>
      <c r="D55">
        <v>15063589</v>
      </c>
    </row>
    <row r="56" spans="1:21" x14ac:dyDescent="0.25">
      <c r="A56" t="s">
        <v>68</v>
      </c>
      <c r="B56" t="s">
        <v>66</v>
      </c>
      <c r="C56" t="s">
        <v>5</v>
      </c>
      <c r="D56">
        <v>193398</v>
      </c>
    </row>
    <row r="57" spans="1:21" x14ac:dyDescent="0.25">
      <c r="A57" t="s">
        <v>68</v>
      </c>
      <c r="B57" t="s">
        <v>66</v>
      </c>
      <c r="C57" t="s">
        <v>6</v>
      </c>
      <c r="D57">
        <v>72582</v>
      </c>
    </row>
    <row r="58" spans="1:21" x14ac:dyDescent="0.25">
      <c r="A58" t="s">
        <v>68</v>
      </c>
      <c r="B58" t="s">
        <v>66</v>
      </c>
      <c r="C58" t="s">
        <v>7</v>
      </c>
      <c r="D58">
        <v>44511</v>
      </c>
    </row>
    <row r="59" spans="1:21" x14ac:dyDescent="0.25">
      <c r="A59" t="s">
        <v>68</v>
      </c>
      <c r="B59" t="s">
        <v>66</v>
      </c>
      <c r="C59" t="s">
        <v>8</v>
      </c>
      <c r="D59">
        <v>275372</v>
      </c>
    </row>
    <row r="60" spans="1:21" x14ac:dyDescent="0.25">
      <c r="A60" t="s">
        <v>68</v>
      </c>
      <c r="B60" t="s">
        <v>66</v>
      </c>
      <c r="C60" t="s">
        <v>9</v>
      </c>
      <c r="D60">
        <v>122925</v>
      </c>
    </row>
    <row r="61" spans="1:21" x14ac:dyDescent="0.25">
      <c r="A61" t="s">
        <v>68</v>
      </c>
      <c r="B61" t="s">
        <v>66</v>
      </c>
      <c r="C61" t="s">
        <v>10</v>
      </c>
      <c r="D61">
        <v>39825</v>
      </c>
    </row>
    <row r="62" spans="1:21" x14ac:dyDescent="0.25">
      <c r="A62" t="s">
        <v>68</v>
      </c>
      <c r="B62" t="s">
        <v>66</v>
      </c>
      <c r="C62" t="s">
        <v>11</v>
      </c>
      <c r="D62">
        <v>54959</v>
      </c>
    </row>
    <row r="63" spans="1:21" x14ac:dyDescent="0.25">
      <c r="A63" t="s">
        <v>68</v>
      </c>
      <c r="B63" t="s">
        <v>66</v>
      </c>
      <c r="C63" t="s">
        <v>12</v>
      </c>
      <c r="D63">
        <v>75646</v>
      </c>
    </row>
    <row r="64" spans="1:21" x14ac:dyDescent="0.25">
      <c r="A64" t="s">
        <v>68</v>
      </c>
      <c r="B64" t="s">
        <v>66</v>
      </c>
      <c r="C64" t="s">
        <v>13</v>
      </c>
      <c r="D64">
        <v>73532</v>
      </c>
    </row>
    <row r="65" spans="1:4" x14ac:dyDescent="0.25">
      <c r="A65" t="s">
        <v>69</v>
      </c>
      <c r="B65" t="s">
        <v>66</v>
      </c>
      <c r="C65" t="s">
        <v>4</v>
      </c>
      <c r="D65">
        <v>4760618</v>
      </c>
    </row>
    <row r="66" spans="1:4" x14ac:dyDescent="0.25">
      <c r="A66" t="s">
        <v>69</v>
      </c>
      <c r="B66" t="s">
        <v>66</v>
      </c>
      <c r="C66" t="s">
        <v>5</v>
      </c>
      <c r="D66">
        <v>12647</v>
      </c>
    </row>
    <row r="67" spans="1:4" x14ac:dyDescent="0.25">
      <c r="A67" t="s">
        <v>69</v>
      </c>
      <c r="B67" t="s">
        <v>66</v>
      </c>
      <c r="C67" t="s">
        <v>6</v>
      </c>
      <c r="D67">
        <v>1231</v>
      </c>
    </row>
    <row r="68" spans="1:4" x14ac:dyDescent="0.25">
      <c r="A68" t="s">
        <v>69</v>
      </c>
      <c r="B68" t="s">
        <v>66</v>
      </c>
      <c r="C68" t="s">
        <v>7</v>
      </c>
      <c r="D68">
        <v>1141</v>
      </c>
    </row>
    <row r="69" spans="1:4" x14ac:dyDescent="0.25">
      <c r="A69" t="s">
        <v>69</v>
      </c>
      <c r="B69" t="s">
        <v>66</v>
      </c>
      <c r="C69" t="s">
        <v>8</v>
      </c>
      <c r="D69">
        <v>16789</v>
      </c>
    </row>
    <row r="70" spans="1:4" x14ac:dyDescent="0.25">
      <c r="A70" t="s">
        <v>69</v>
      </c>
      <c r="B70" t="s">
        <v>66</v>
      </c>
      <c r="C70" t="s">
        <v>9</v>
      </c>
      <c r="D70">
        <v>3066</v>
      </c>
    </row>
    <row r="71" spans="1:4" x14ac:dyDescent="0.25">
      <c r="A71" t="s">
        <v>69</v>
      </c>
      <c r="B71" t="s">
        <v>66</v>
      </c>
      <c r="C71" t="s">
        <v>10</v>
      </c>
      <c r="D71">
        <v>584</v>
      </c>
    </row>
    <row r="72" spans="1:4" x14ac:dyDescent="0.25">
      <c r="A72" t="s">
        <v>69</v>
      </c>
      <c r="B72" t="s">
        <v>66</v>
      </c>
      <c r="C72" t="s">
        <v>11</v>
      </c>
      <c r="D72">
        <v>2867</v>
      </c>
    </row>
    <row r="73" spans="1:4" x14ac:dyDescent="0.25">
      <c r="A73" t="s">
        <v>69</v>
      </c>
      <c r="B73" t="s">
        <v>66</v>
      </c>
      <c r="C73" t="s">
        <v>12</v>
      </c>
      <c r="D73">
        <v>2624</v>
      </c>
    </row>
    <row r="74" spans="1:4" x14ac:dyDescent="0.25">
      <c r="A74" t="s">
        <v>69</v>
      </c>
      <c r="B74" t="s">
        <v>66</v>
      </c>
      <c r="C74" t="s">
        <v>13</v>
      </c>
      <c r="D74">
        <v>4957</v>
      </c>
    </row>
  </sheetData>
  <pageMargins left="0.75" right="0.75" top="1" bottom="1" header="0.5" footer="0.5"/>
  <pageSetup paperSize="9" orientation="portrait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C2" sqref="C2"/>
    </sheetView>
  </sheetViews>
  <sheetFormatPr defaultColWidth="11.5546875" defaultRowHeight="13.2" x14ac:dyDescent="0.25"/>
  <cols>
    <col min="3" max="3" width="11.44140625" style="12"/>
  </cols>
  <sheetData>
    <row r="1" spans="1:3" x14ac:dyDescent="0.25">
      <c r="A1" t="s">
        <v>5</v>
      </c>
      <c r="B1">
        <v>1.2970497662271552</v>
      </c>
      <c r="C1" s="12">
        <v>6805.8991612002101</v>
      </c>
    </row>
    <row r="2" spans="1:3" x14ac:dyDescent="0.25">
      <c r="A2" t="s">
        <v>9</v>
      </c>
      <c r="B2">
        <v>1.2694896166641498</v>
      </c>
      <c r="C2" s="12">
        <v>3677.156062529386</v>
      </c>
    </row>
    <row r="3" spans="1:3" x14ac:dyDescent="0.25">
      <c r="A3" t="s">
        <v>10</v>
      </c>
      <c r="B3">
        <v>1.2049855019665869</v>
      </c>
      <c r="C3" s="12">
        <v>893.4778846862946</v>
      </c>
    </row>
    <row r="4" spans="1:3" x14ac:dyDescent="0.25">
      <c r="A4" t="s">
        <v>8</v>
      </c>
      <c r="B4">
        <v>1.117776773394533</v>
      </c>
      <c r="C4" s="12">
        <v>3825.463476101475</v>
      </c>
    </row>
    <row r="5" spans="1:3" x14ac:dyDescent="0.25">
      <c r="A5" t="s">
        <v>6</v>
      </c>
      <c r="B5">
        <v>1.0499766221922859</v>
      </c>
      <c r="C5" s="12">
        <v>346.94791095484743</v>
      </c>
    </row>
    <row r="6" spans="1:3" x14ac:dyDescent="0.25">
      <c r="A6" s="10" t="s">
        <v>101</v>
      </c>
      <c r="B6">
        <v>1.0058983486761461</v>
      </c>
      <c r="C6" s="12">
        <v>15.336969144942486</v>
      </c>
    </row>
    <row r="7" spans="1:3" x14ac:dyDescent="0.25">
      <c r="A7" t="s">
        <v>13</v>
      </c>
      <c r="B7">
        <v>0.99986971821832082</v>
      </c>
    </row>
    <row r="8" spans="1:3" x14ac:dyDescent="0.25">
      <c r="A8" t="s">
        <v>12</v>
      </c>
      <c r="B8">
        <v>0.70564234280498916</v>
      </c>
    </row>
    <row r="9" spans="1:3" x14ac:dyDescent="0.25">
      <c r="A9" t="s">
        <v>11</v>
      </c>
      <c r="B9">
        <v>0.52902698602798137</v>
      </c>
    </row>
    <row r="23" spans="7:7" x14ac:dyDescent="0.25">
      <c r="G23" t="s">
        <v>100</v>
      </c>
    </row>
    <row r="25" spans="7:7" x14ac:dyDescent="0.25">
      <c r="G25" t="s">
        <v>100</v>
      </c>
    </row>
    <row r="26" spans="7:7" x14ac:dyDescent="0.25">
      <c r="G26" t="s">
        <v>100</v>
      </c>
    </row>
    <row r="28" spans="7:7" x14ac:dyDescent="0.25">
      <c r="G28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workbookViewId="0">
      <selection activeCell="F14" sqref="F14"/>
    </sheetView>
  </sheetViews>
  <sheetFormatPr defaultColWidth="11.5546875" defaultRowHeight="13.2" x14ac:dyDescent="0.25"/>
  <cols>
    <col min="3" max="3" width="11.44140625" style="12"/>
  </cols>
  <sheetData>
    <row r="1" spans="1:3" x14ac:dyDescent="0.25">
      <c r="A1" t="s">
        <v>10</v>
      </c>
      <c r="B1">
        <v>1.5282381052855878</v>
      </c>
      <c r="C1" s="12">
        <v>3034.9810822083855</v>
      </c>
    </row>
    <row r="2" spans="1:3" x14ac:dyDescent="0.25">
      <c r="A2" t="s">
        <v>9</v>
      </c>
      <c r="B2">
        <v>1.337731025931219</v>
      </c>
      <c r="C2" s="12">
        <v>5742.5294458316712</v>
      </c>
    </row>
    <row r="3" spans="1:3" x14ac:dyDescent="0.25">
      <c r="A3" t="s">
        <v>5</v>
      </c>
      <c r="B3">
        <v>1.1611755457009409</v>
      </c>
      <c r="C3" s="12">
        <v>3820.7947630954295</v>
      </c>
    </row>
    <row r="4" spans="1:3" x14ac:dyDescent="0.25">
      <c r="A4" s="10" t="s">
        <v>101</v>
      </c>
      <c r="B4">
        <v>1.0096694344996333</v>
      </c>
      <c r="C4" s="12">
        <v>46.694406291477208</v>
      </c>
    </row>
    <row r="5" spans="1:3" x14ac:dyDescent="0.25">
      <c r="A5" t="s">
        <v>8</v>
      </c>
      <c r="B5">
        <v>0.96110625372129532</v>
      </c>
    </row>
    <row r="6" spans="1:3" x14ac:dyDescent="0.25">
      <c r="A6" t="s">
        <v>13</v>
      </c>
      <c r="B6">
        <v>0.90495815602031948</v>
      </c>
    </row>
    <row r="7" spans="1:3" x14ac:dyDescent="0.25">
      <c r="A7" t="s">
        <v>6</v>
      </c>
      <c r="B7">
        <v>0.88388944602232633</v>
      </c>
    </row>
    <row r="8" spans="1:3" x14ac:dyDescent="0.25">
      <c r="A8" t="s">
        <v>12</v>
      </c>
      <c r="B8">
        <v>0.64551595113800608</v>
      </c>
    </row>
    <row r="9" spans="1:3" x14ac:dyDescent="0.25">
      <c r="A9" t="s">
        <v>11</v>
      </c>
      <c r="B9">
        <v>0.49869753996194011</v>
      </c>
    </row>
    <row r="21" spans="5:5" x14ac:dyDescent="0.25">
      <c r="E21" t="s">
        <v>100</v>
      </c>
    </row>
    <row r="24" spans="5:5" x14ac:dyDescent="0.25">
      <c r="E24" t="s">
        <v>100</v>
      </c>
    </row>
    <row r="25" spans="5:5" x14ac:dyDescent="0.25">
      <c r="E25" t="s">
        <v>100</v>
      </c>
    </row>
    <row r="26" spans="5:5" x14ac:dyDescent="0.25">
      <c r="E26" t="s">
        <v>100</v>
      </c>
    </row>
    <row r="27" spans="5:5" x14ac:dyDescent="0.25">
      <c r="E27" t="s">
        <v>100</v>
      </c>
    </row>
    <row r="29" spans="5:5" x14ac:dyDescent="0.25">
      <c r="E29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F1" workbookViewId="0">
      <selection activeCell="L27" sqref="L27"/>
    </sheetView>
  </sheetViews>
  <sheetFormatPr defaultColWidth="11.5546875" defaultRowHeight="13.2" x14ac:dyDescent="0.2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G1" workbookViewId="0">
      <selection activeCell="L29" sqref="L29"/>
    </sheetView>
  </sheetViews>
  <sheetFormatPr defaultColWidth="11.5546875" defaultRowHeight="13.2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Notes</vt:lpstr>
      <vt:lpstr>Summary</vt:lpstr>
      <vt:lpstr>Data</vt:lpstr>
      <vt:lpstr>Females 1991 LLTI</vt:lpstr>
      <vt:lpstr>Males 1991 LLTI</vt:lpstr>
      <vt:lpstr>Females 1991 Figure</vt:lpstr>
      <vt:lpstr>Males 1991 Figure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Nomis - Office for National Statistics</dc:creator>
  <cp:lastModifiedBy>Stephen Jivraj</cp:lastModifiedBy>
  <cp:lastPrinted>2013-09-27T19:09:20Z</cp:lastPrinted>
  <dcterms:created xsi:type="dcterms:W3CDTF">2013-03-26T10:45:03Z</dcterms:created>
  <dcterms:modified xsi:type="dcterms:W3CDTF">2013-10-08T16:56:27Z</dcterms:modified>
</cp:coreProperties>
</file>