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1812" yWindow="3036" windowWidth="14712" windowHeight="4800"/>
  </bookViews>
  <sheets>
    <sheet name="Notes" sheetId="8" r:id="rId1"/>
    <sheet name="Data" sheetId="1" r:id="rId2"/>
    <sheet name="Females 2011 LLTI" sheetId="4" state="hidden" r:id="rId3"/>
    <sheet name="Males 2011 LLTI" sheetId="3" state="hidden" r:id="rId4"/>
    <sheet name="Females 2011 figure" sheetId="6" r:id="rId5"/>
    <sheet name="Males 2011 figure" sheetId="7" r:id="rId6"/>
  </sheets>
  <calcPr calcId="145621"/>
  <pivotCaches>
    <pivotCache cacheId="2" r:id="rId7"/>
  </pivotCaches>
</workbook>
</file>

<file path=xl/calcChain.xml><?xml version="1.0" encoding="utf-8"?>
<calcChain xmlns="http://schemas.openxmlformats.org/spreadsheetml/2006/main">
  <c r="AB8" i="1" l="1"/>
  <c r="AC11" i="1"/>
  <c r="AC13" i="1"/>
  <c r="AD13" i="1" s="1"/>
  <c r="AC19" i="1"/>
  <c r="X23" i="1"/>
  <c r="AA8" i="1"/>
  <c r="Y23" i="1"/>
  <c r="AB16" i="1" s="1"/>
  <c r="AB5" i="1"/>
  <c r="Z23" i="1"/>
  <c r="AC10" i="1" s="1"/>
  <c r="AC6" i="1"/>
  <c r="X24" i="1"/>
  <c r="Y24" i="1"/>
  <c r="Z24" i="1"/>
  <c r="X25" i="1"/>
  <c r="Y25" i="1"/>
  <c r="Z25" i="1"/>
  <c r="X26" i="1"/>
  <c r="Y26" i="1"/>
  <c r="Z26" i="1"/>
  <c r="X27" i="1"/>
  <c r="Y27" i="1"/>
  <c r="Z27" i="1"/>
  <c r="X28" i="1"/>
  <c r="Y28" i="1"/>
  <c r="Z28" i="1"/>
  <c r="X29" i="1"/>
  <c r="Y29" i="1"/>
  <c r="Z29" i="1"/>
  <c r="X30" i="1"/>
  <c r="Y30" i="1"/>
  <c r="Z30" i="1"/>
  <c r="X31" i="1"/>
  <c r="Y31" i="1"/>
  <c r="Z31" i="1"/>
  <c r="X32" i="1"/>
  <c r="Y32" i="1"/>
  <c r="Z32" i="1"/>
  <c r="X33" i="1"/>
  <c r="Y33" i="1"/>
  <c r="Z33" i="1"/>
  <c r="X34" i="1"/>
  <c r="Y34" i="1"/>
  <c r="Z34" i="1"/>
  <c r="X35" i="1"/>
  <c r="Y35" i="1"/>
  <c r="Z35" i="1"/>
  <c r="X36" i="1"/>
  <c r="Y36" i="1"/>
  <c r="Z36" i="1"/>
  <c r="X37" i="1"/>
  <c r="Y37" i="1"/>
  <c r="Z37" i="1"/>
  <c r="X38" i="1"/>
  <c r="Y38" i="1"/>
  <c r="Z38" i="1"/>
  <c r="X39" i="1"/>
  <c r="Y39" i="1"/>
  <c r="Z39" i="1"/>
  <c r="X40" i="1"/>
  <c r="Y40" i="1"/>
  <c r="Z40" i="1"/>
  <c r="X41" i="1"/>
  <c r="Y41" i="1"/>
  <c r="Z41" i="1"/>
  <c r="X42" i="1"/>
  <c r="AA31" i="1" s="1"/>
  <c r="AA28" i="1"/>
  <c r="Y42" i="1"/>
  <c r="AB27" i="1"/>
  <c r="Z42" i="1"/>
  <c r="AC31" i="1" s="1"/>
  <c r="AC24" i="1"/>
  <c r="X6" i="1"/>
  <c r="Y6" i="1"/>
  <c r="Z6" i="1"/>
  <c r="X7" i="1"/>
  <c r="Y7" i="1"/>
  <c r="Z7" i="1"/>
  <c r="X8" i="1"/>
  <c r="Y8" i="1"/>
  <c r="Z8" i="1"/>
  <c r="X9" i="1"/>
  <c r="Y9" i="1"/>
  <c r="Z9" i="1"/>
  <c r="X10" i="1"/>
  <c r="Y10" i="1"/>
  <c r="Z10" i="1"/>
  <c r="X11" i="1"/>
  <c r="Y11" i="1"/>
  <c r="Z11" i="1"/>
  <c r="X12" i="1"/>
  <c r="Y12" i="1"/>
  <c r="Z12" i="1"/>
  <c r="X13" i="1"/>
  <c r="Y13" i="1"/>
  <c r="Z13" i="1"/>
  <c r="X14" i="1"/>
  <c r="Y14" i="1"/>
  <c r="Z14" i="1"/>
  <c r="X15" i="1"/>
  <c r="Y15" i="1"/>
  <c r="Z15" i="1"/>
  <c r="X16" i="1"/>
  <c r="Y16" i="1"/>
  <c r="Z16" i="1"/>
  <c r="X17" i="1"/>
  <c r="Y17" i="1"/>
  <c r="Z17" i="1"/>
  <c r="X18" i="1"/>
  <c r="Y18" i="1"/>
  <c r="Z18" i="1"/>
  <c r="X19" i="1"/>
  <c r="Y19" i="1"/>
  <c r="Z19" i="1"/>
  <c r="X20" i="1"/>
  <c r="Y20" i="1"/>
  <c r="Z20" i="1"/>
  <c r="X21" i="1"/>
  <c r="Y21" i="1"/>
  <c r="Z21" i="1"/>
  <c r="X22" i="1"/>
  <c r="Y22" i="1"/>
  <c r="Z22" i="1"/>
  <c r="Y5" i="1"/>
  <c r="Z5" i="1"/>
  <c r="X5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5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5" i="1"/>
  <c r="AA11" i="1"/>
  <c r="AD11" i="1" s="1"/>
  <c r="AB22" i="1"/>
  <c r="AB14" i="1"/>
  <c r="AA19" i="1"/>
  <c r="AC14" i="1"/>
  <c r="AD14" i="1" s="1"/>
  <c r="AA5" i="1"/>
  <c r="AA7" i="1"/>
  <c r="AC20" i="1"/>
  <c r="AB18" i="1"/>
  <c r="AB10" i="1"/>
  <c r="AC7" i="1"/>
  <c r="AB24" i="1"/>
  <c r="AA15" i="1"/>
  <c r="AB6" i="1"/>
  <c r="AD6" i="1" s="1"/>
  <c r="AB20" i="1"/>
  <c r="AC17" i="1"/>
  <c r="AB12" i="1"/>
  <c r="AA21" i="1"/>
  <c r="AA17" i="1"/>
  <c r="AD17" i="1"/>
  <c r="AA13" i="1"/>
  <c r="AA9" i="1"/>
  <c r="AA24" i="1"/>
  <c r="AC41" i="1"/>
  <c r="AB40" i="1"/>
  <c r="AC39" i="1"/>
  <c r="AB38" i="1"/>
  <c r="AB36" i="1"/>
  <c r="AB34" i="1"/>
  <c r="AC33" i="1"/>
  <c r="AA33" i="1"/>
  <c r="AD33" i="1" s="1"/>
  <c r="AE33" i="1" s="1"/>
  <c r="AB32" i="1"/>
  <c r="AB30" i="1"/>
  <c r="AC29" i="1"/>
  <c r="AB28" i="1"/>
  <c r="AC27" i="1"/>
  <c r="AB26" i="1"/>
  <c r="AA22" i="1"/>
  <c r="AA18" i="1"/>
  <c r="AA14" i="1"/>
  <c r="AA10" i="1"/>
  <c r="AA6" i="1"/>
  <c r="AB21" i="1"/>
  <c r="AB19" i="1"/>
  <c r="AB17" i="1"/>
  <c r="AB15" i="1"/>
  <c r="AB13" i="1"/>
  <c r="AB11" i="1"/>
  <c r="AB9" i="1"/>
  <c r="AB7" i="1"/>
  <c r="AB41" i="1"/>
  <c r="AC40" i="1"/>
  <c r="AC38" i="1"/>
  <c r="AB37" i="1"/>
  <c r="AC36" i="1"/>
  <c r="AB33" i="1"/>
  <c r="AA30" i="1"/>
  <c r="AB29" i="1"/>
  <c r="AC26" i="1"/>
  <c r="AB25" i="1"/>
  <c r="AA20" i="1"/>
  <c r="AD20" i="1" s="1"/>
  <c r="AG20" i="1" s="1"/>
  <c r="AA16" i="1"/>
  <c r="AA12" i="1"/>
  <c r="AB39" i="1"/>
  <c r="AA36" i="1"/>
  <c r="AB35" i="1"/>
  <c r="AB31" i="1"/>
  <c r="AG33" i="1"/>
  <c r="AE20" i="1"/>
  <c r="AD22" i="1" l="1"/>
  <c r="AG6" i="1"/>
  <c r="AE6" i="1"/>
  <c r="AG13" i="1"/>
  <c r="AE13" i="1"/>
  <c r="AD18" i="1"/>
  <c r="AE14" i="1"/>
  <c r="AG14" i="1"/>
  <c r="AE11" i="1"/>
  <c r="AG11" i="1"/>
  <c r="AD31" i="1"/>
  <c r="AD24" i="1"/>
  <c r="AD19" i="1"/>
  <c r="AD10" i="1"/>
  <c r="AD7" i="1"/>
  <c r="AD36" i="1"/>
  <c r="AG17" i="1"/>
  <c r="AE17" i="1"/>
  <c r="AC18" i="1"/>
  <c r="AC5" i="1"/>
  <c r="AD5" i="1" s="1"/>
  <c r="AA26" i="1"/>
  <c r="AD26" i="1" s="1"/>
  <c r="AC32" i="1"/>
  <c r="AC34" i="1"/>
  <c r="AA38" i="1"/>
  <c r="AD38" i="1" s="1"/>
  <c r="AC25" i="1"/>
  <c r="AA29" i="1"/>
  <c r="AD29" i="1" s="1"/>
  <c r="AC35" i="1"/>
  <c r="AC37" i="1"/>
  <c r="AA41" i="1"/>
  <c r="AD41" i="1" s="1"/>
  <c r="AC9" i="1"/>
  <c r="AD9" i="1" s="1"/>
  <c r="AC22" i="1"/>
  <c r="AC15" i="1"/>
  <c r="AD15" i="1" s="1"/>
  <c r="AC21" i="1"/>
  <c r="AD21" i="1" s="1"/>
  <c r="AC8" i="1"/>
  <c r="AD8" i="1" s="1"/>
  <c r="AA32" i="1"/>
  <c r="AA40" i="1"/>
  <c r="AD40" i="1" s="1"/>
  <c r="AC28" i="1"/>
  <c r="AD28" i="1" s="1"/>
  <c r="AC30" i="1"/>
  <c r="AD30" i="1" s="1"/>
  <c r="AA34" i="1"/>
  <c r="AD34" i="1" s="1"/>
  <c r="AA25" i="1"/>
  <c r="AA37" i="1"/>
  <c r="AD37" i="1" s="1"/>
  <c r="AA39" i="1"/>
  <c r="AD39" i="1" s="1"/>
  <c r="AA27" i="1"/>
  <c r="AD27" i="1" s="1"/>
  <c r="AC12" i="1"/>
  <c r="AD12" i="1" s="1"/>
  <c r="AA35" i="1"/>
  <c r="AD35" i="1" s="1"/>
  <c r="AC16" i="1"/>
  <c r="AD16" i="1" s="1"/>
  <c r="AG9" i="1" l="1"/>
  <c r="AE9" i="1"/>
  <c r="AG28" i="1"/>
  <c r="AE28" i="1"/>
  <c r="AE12" i="1"/>
  <c r="AG12" i="1"/>
  <c r="AE16" i="1"/>
  <c r="AG16" i="1"/>
  <c r="AG39" i="1"/>
  <c r="AE39" i="1"/>
  <c r="AF39" i="1" s="1"/>
  <c r="AG30" i="1"/>
  <c r="AE30" i="1"/>
  <c r="AE8" i="1"/>
  <c r="AG8" i="1"/>
  <c r="AG29" i="1"/>
  <c r="AE29" i="1"/>
  <c r="AG19" i="1"/>
  <c r="AE19" i="1"/>
  <c r="AE18" i="1"/>
  <c r="AG18" i="1"/>
  <c r="AE35" i="1"/>
  <c r="AF35" i="1" s="1"/>
  <c r="AG35" i="1"/>
  <c r="AE37" i="1"/>
  <c r="AG37" i="1"/>
  <c r="AG21" i="1"/>
  <c r="AE21" i="1"/>
  <c r="AE41" i="1"/>
  <c r="AG41" i="1"/>
  <c r="AE26" i="1"/>
  <c r="AF26" i="1" s="1"/>
  <c r="AG26" i="1"/>
  <c r="AG7" i="1"/>
  <c r="AE7" i="1"/>
  <c r="AE24" i="1"/>
  <c r="AF24" i="1" s="1"/>
  <c r="AG24" i="1"/>
  <c r="AD25" i="1"/>
  <c r="AG40" i="1"/>
  <c r="AE40" i="1"/>
  <c r="AG15" i="1"/>
  <c r="AE15" i="1"/>
  <c r="AG38" i="1"/>
  <c r="AE38" i="1"/>
  <c r="AG5" i="1"/>
  <c r="AE5" i="1"/>
  <c r="AE36" i="1"/>
  <c r="AF36" i="1" s="1"/>
  <c r="AG36" i="1"/>
  <c r="AG10" i="1"/>
  <c r="AE10" i="1"/>
  <c r="AF13" i="1"/>
  <c r="AG22" i="1"/>
  <c r="AE22" i="1"/>
  <c r="AG27" i="1"/>
  <c r="AE27" i="1"/>
  <c r="AF27" i="1" s="1"/>
  <c r="AG34" i="1"/>
  <c r="AE34" i="1"/>
  <c r="AD32" i="1"/>
  <c r="AG31" i="1"/>
  <c r="AE31" i="1"/>
  <c r="AF31" i="1" s="1"/>
  <c r="AF19" i="1" l="1"/>
  <c r="AF20" i="1"/>
  <c r="AE32" i="1"/>
  <c r="AF32" i="1" s="1"/>
  <c r="AG32" i="1"/>
  <c r="AF5" i="1"/>
  <c r="AG25" i="1"/>
  <c r="AE25" i="1"/>
  <c r="AF25" i="1" s="1"/>
  <c r="AF38" i="1"/>
  <c r="AF33" i="1"/>
  <c r="AF40" i="1"/>
  <c r="AF21" i="1"/>
  <c r="AF18" i="1"/>
  <c r="AF29" i="1"/>
  <c r="AF30" i="1"/>
  <c r="AF28" i="1"/>
  <c r="AF16" i="1"/>
  <c r="AF10" i="1"/>
  <c r="AF15" i="1"/>
  <c r="AF7" i="1"/>
  <c r="AF6" i="1"/>
  <c r="AF9" i="1"/>
  <c r="AF14" i="1"/>
  <c r="AF34" i="1"/>
  <c r="AF22" i="1"/>
  <c r="AF11" i="1"/>
  <c r="AF41" i="1"/>
  <c r="AF37" i="1"/>
  <c r="AF17" i="1"/>
  <c r="AF8" i="1"/>
  <c r="AF12" i="1"/>
</calcChain>
</file>

<file path=xl/sharedStrings.xml><?xml version="1.0" encoding="utf-8"?>
<sst xmlns="http://schemas.openxmlformats.org/spreadsheetml/2006/main" count="558" uniqueCount="81">
  <si>
    <t>Region</t>
  </si>
  <si>
    <t>popvar</t>
  </si>
  <si>
    <t>age</t>
  </si>
  <si>
    <t>sex</t>
  </si>
  <si>
    <t>ethnicity</t>
  </si>
  <si>
    <t>llti</t>
  </si>
  <si>
    <t>llti_casevar</t>
  </si>
  <si>
    <t>England and Wales</t>
  </si>
  <si>
    <t>0 to 15</t>
  </si>
  <si>
    <t>males</t>
  </si>
  <si>
    <t>white british</t>
  </si>
  <si>
    <t>16 to 64</t>
  </si>
  <si>
    <t>65 and over</t>
  </si>
  <si>
    <t>females</t>
  </si>
  <si>
    <t>white irish</t>
  </si>
  <si>
    <t>white other</t>
  </si>
  <si>
    <t>indian</t>
  </si>
  <si>
    <t>pakistani</t>
  </si>
  <si>
    <t>bangladeshi</t>
  </si>
  <si>
    <t>black african</t>
  </si>
  <si>
    <t>black caribbean</t>
  </si>
  <si>
    <t>black other</t>
  </si>
  <si>
    <t>chinese</t>
  </si>
  <si>
    <t>mixed other</t>
  </si>
  <si>
    <t>mixed white and asian</t>
  </si>
  <si>
    <t>mixed white and black african</t>
  </si>
  <si>
    <t>mixed white and black caribbean</t>
  </si>
  <si>
    <t>other</t>
  </si>
  <si>
    <t>White Gypsy or Irish Traveller</t>
  </si>
  <si>
    <t>arab</t>
  </si>
  <si>
    <t>other asian</t>
  </si>
  <si>
    <t>Arab</t>
  </si>
  <si>
    <t>Bangladeshi</t>
  </si>
  <si>
    <t>Black African</t>
  </si>
  <si>
    <t>Black Caribbean</t>
  </si>
  <si>
    <t>Chinese</t>
  </si>
  <si>
    <t>Indian</t>
  </si>
  <si>
    <t>Mixed White-Asian</t>
  </si>
  <si>
    <t>Mixed White-Black African</t>
  </si>
  <si>
    <t>Mixed White-Black Caribbean</t>
  </si>
  <si>
    <t>Other</t>
  </si>
  <si>
    <t>Other Asian</t>
  </si>
  <si>
    <t>Pakistani</t>
  </si>
  <si>
    <t>White Irish</t>
  </si>
  <si>
    <t>Data</t>
  </si>
  <si>
    <t>Sum of popvar</t>
  </si>
  <si>
    <t>Total Sum of popvar</t>
  </si>
  <si>
    <t>Sum of llti</t>
  </si>
  <si>
    <t>Total Sum of llti</t>
  </si>
  <si>
    <t>Crude rate</t>
  </si>
  <si>
    <t>Age-specific rate</t>
  </si>
  <si>
    <t>0-15</t>
  </si>
  <si>
    <t>15-64</t>
  </si>
  <si>
    <t>65+</t>
  </si>
  <si>
    <t>Expected illness from E&amp;W rates</t>
  </si>
  <si>
    <t>Total</t>
  </si>
  <si>
    <t>expected</t>
  </si>
  <si>
    <t>illness</t>
  </si>
  <si>
    <t>Age standardised</t>
  </si>
  <si>
    <t>illness ratio</t>
  </si>
  <si>
    <t>All groups</t>
  </si>
  <si>
    <t>Rel to WB</t>
  </si>
  <si>
    <t>Excess</t>
  </si>
  <si>
    <t>ill</t>
  </si>
  <si>
    <t>(en blanco)</t>
  </si>
  <si>
    <t>Total females</t>
  </si>
  <si>
    <t>Total (en blanco)</t>
  </si>
  <si>
    <t>Total general</t>
  </si>
  <si>
    <t>Total males</t>
  </si>
  <si>
    <t>Other Black</t>
  </si>
  <si>
    <t>Other Mixed</t>
  </si>
  <si>
    <t>Asian Other</t>
  </si>
  <si>
    <t>Other White</t>
  </si>
  <si>
    <t xml:space="preserve">Other White </t>
  </si>
  <si>
    <t xml:space="preserve">Other Mixed </t>
  </si>
  <si>
    <t>Each ethnic group, males and females separately</t>
  </si>
  <si>
    <t xml:space="preserve">Note on Excess ill: it is the excess of observed ill, over the expected ill - given England and Wales age-specific rates. </t>
  </si>
  <si>
    <t xml:space="preserve">A pivot table and further formulae do the calculations on sheet Data. </t>
  </si>
  <si>
    <t>Note on standardisation. It is always against the England and Wales age-specific rates.</t>
  </si>
  <si>
    <t>This workbook calculates crude illness rates, standardised illness rates and excess ill in 2011</t>
  </si>
  <si>
    <t>The excess ill is shown only when it is positive and the group's SIR is more than the White British group.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</si>
</sst>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-* #,##0.00\ _€_-;\-* #,##0.00\ _€_-;_-* &quot;-&quot;??\ _€_-;_-@_-"/>
    <numFmt numFmtId="165" formatCode="0.000"/>
    <numFmt numFmtId="166" formatCode="_-* #,##0\ _€_-;\-* #,##0\ _€_-;_-* &quot;-&quot;??\ _€_-;_-@_-"/>
    <numFmt numFmtId="167" formatCode="#,##0_ ;\-#,##0\ "/>
  </numFmts>
  <fonts count="3" x14ac:knownFonts="1">
    <font>
      <sz val="11"/>
      <color theme="1"/>
      <name val="Calibri"/>
      <family val="2"/>
      <scheme val="minor"/>
    </font>
    <font>
      <sz val="10"/>
      <name val="arial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5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8">
    <xf numFmtId="0" fontId="0" fillId="0" borderId="0" xfId="0"/>
    <xf numFmtId="165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1" xfId="0" pivotButton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NumberFormat="1" applyBorder="1"/>
    <xf numFmtId="0" fontId="0" fillId="0" borderId="8" xfId="0" applyNumberFormat="1" applyBorder="1"/>
    <xf numFmtId="0" fontId="0" fillId="0" borderId="9" xfId="0" applyNumberFormat="1" applyBorder="1"/>
    <xf numFmtId="0" fontId="0" fillId="0" borderId="6" xfId="0" applyNumberFormat="1" applyBorder="1"/>
    <xf numFmtId="0" fontId="0" fillId="0" borderId="0" xfId="0" applyNumberFormat="1"/>
    <xf numFmtId="0" fontId="0" fillId="0" borderId="10" xfId="0" applyNumberFormat="1" applyBorder="1"/>
    <xf numFmtId="0" fontId="0" fillId="0" borderId="7" xfId="0" applyNumberFormat="1" applyBorder="1"/>
    <xf numFmtId="0" fontId="0" fillId="0" borderId="11" xfId="0" applyNumberFormat="1" applyBorder="1"/>
    <xf numFmtId="0" fontId="0" fillId="0" borderId="12" xfId="0" applyNumberFormat="1" applyBorder="1"/>
    <xf numFmtId="0" fontId="0" fillId="0" borderId="13" xfId="0" applyBorder="1"/>
    <xf numFmtId="0" fontId="0" fillId="0" borderId="2" xfId="0" pivotButton="1" applyBorder="1"/>
    <xf numFmtId="0" fontId="0" fillId="0" borderId="14" xfId="0" applyBorder="1"/>
    <xf numFmtId="9" fontId="2" fillId="0" borderId="0" xfId="3" applyFont="1"/>
    <xf numFmtId="0" fontId="0" fillId="0" borderId="0" xfId="0" applyAlignment="1">
      <alignment horizontal="right"/>
    </xf>
    <xf numFmtId="166" fontId="2" fillId="0" borderId="0" xfId="2" applyNumberFormat="1" applyFont="1"/>
    <xf numFmtId="166" fontId="0" fillId="0" borderId="0" xfId="0" applyNumberFormat="1"/>
    <xf numFmtId="43" fontId="0" fillId="0" borderId="0" xfId="0" applyNumberFormat="1"/>
    <xf numFmtId="0" fontId="0" fillId="0" borderId="15" xfId="0" applyBorder="1"/>
    <xf numFmtId="9" fontId="2" fillId="0" borderId="15" xfId="3" applyFont="1" applyBorder="1"/>
    <xf numFmtId="0" fontId="0" fillId="0" borderId="16" xfId="0" applyBorder="1"/>
    <xf numFmtId="0" fontId="0" fillId="0" borderId="0" xfId="0" applyBorder="1"/>
    <xf numFmtId="0" fontId="0" fillId="0" borderId="16" xfId="0" applyBorder="1" applyAlignment="1">
      <alignment horizontal="right"/>
    </xf>
    <xf numFmtId="0" fontId="0" fillId="0" borderId="0" xfId="0" applyBorder="1" applyAlignment="1">
      <alignment horizontal="right"/>
    </xf>
    <xf numFmtId="9" fontId="2" fillId="0" borderId="16" xfId="3" applyFont="1" applyBorder="1"/>
    <xf numFmtId="9" fontId="2" fillId="0" borderId="0" xfId="3" applyFont="1" applyBorder="1"/>
    <xf numFmtId="9" fontId="2" fillId="0" borderId="17" xfId="3" applyFont="1" applyBorder="1"/>
    <xf numFmtId="0" fontId="0" fillId="0" borderId="18" xfId="0" applyBorder="1"/>
    <xf numFmtId="0" fontId="0" fillId="0" borderId="18" xfId="0" applyBorder="1" applyAlignment="1">
      <alignment horizontal="right"/>
    </xf>
    <xf numFmtId="9" fontId="2" fillId="0" borderId="18" xfId="3" applyFont="1" applyBorder="1"/>
    <xf numFmtId="9" fontId="2" fillId="0" borderId="19" xfId="3" applyFont="1" applyBorder="1"/>
    <xf numFmtId="167" fontId="0" fillId="0" borderId="0" xfId="0" applyNumberFormat="1"/>
    <xf numFmtId="43" fontId="0" fillId="0" borderId="0" xfId="0" applyNumberFormat="1" applyBorder="1"/>
    <xf numFmtId="2" fontId="0" fillId="0" borderId="18" xfId="0" applyNumberFormat="1" applyBorder="1"/>
    <xf numFmtId="166" fontId="0" fillId="0" borderId="16" xfId="0" applyNumberFormat="1" applyBorder="1"/>
    <xf numFmtId="0" fontId="0" fillId="0" borderId="0" xfId="0" applyFill="1"/>
    <xf numFmtId="3" fontId="0" fillId="0" borderId="0" xfId="0" applyNumberFormat="1"/>
  </cellXfs>
  <cellStyles count="4">
    <cellStyle name="Comma" xfId="2" builtinId="3"/>
    <cellStyle name="Headings" xfId="1"/>
    <cellStyle name="Normal" xfId="0" builtinId="0"/>
    <cellStyle name="Percent" xfId="3" builtinId="5"/>
  </cellStyles>
  <dxfs count="0"/>
  <tableStyles count="0" defaultTableStyle="TableStyleMedium9" defaultPivotStyle="PivotStyleLight16"/>
  <colors>
    <mruColors>
      <color rgb="FF3182B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1058242507194961"/>
          <c:y val="3.7383843139702284E-2"/>
          <c:w val="0.60807974456755531"/>
          <c:h val="0.7108208897755590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182BD"/>
            </a:solidFill>
            <a:ln>
              <a:noFill/>
            </a:ln>
          </c:spPr>
          <c:invertIfNegative val="0"/>
          <c:cat>
            <c:strRef>
              <c:f>'Females 2011 LLTI'!$A$1:$A$17</c:f>
              <c:strCache>
                <c:ptCount val="17"/>
                <c:pt idx="0">
                  <c:v>White Gypsy or Irish Traveller</c:v>
                </c:pt>
                <c:pt idx="1">
                  <c:v>Pakistani</c:v>
                </c:pt>
                <c:pt idx="2">
                  <c:v>Bangladeshi</c:v>
                </c:pt>
                <c:pt idx="3">
                  <c:v>Arab</c:v>
                </c:pt>
                <c:pt idx="4">
                  <c:v>Black Caribbean</c:v>
                </c:pt>
                <c:pt idx="5">
                  <c:v>Other Black</c:v>
                </c:pt>
                <c:pt idx="6">
                  <c:v>Other</c:v>
                </c:pt>
                <c:pt idx="7">
                  <c:v>Mixed White-Black Caribbean</c:v>
                </c:pt>
                <c:pt idx="8">
                  <c:v>White Irish</c:v>
                </c:pt>
                <c:pt idx="9">
                  <c:v>Indian</c:v>
                </c:pt>
                <c:pt idx="10">
                  <c:v>Other Mixed </c:v>
                </c:pt>
                <c:pt idx="11">
                  <c:v>Mixed White-Black African</c:v>
                </c:pt>
                <c:pt idx="12">
                  <c:v>Mixed White-Asian</c:v>
                </c:pt>
                <c:pt idx="13">
                  <c:v>Other Asian</c:v>
                </c:pt>
                <c:pt idx="14">
                  <c:v>Black African</c:v>
                </c:pt>
                <c:pt idx="15">
                  <c:v>Other White </c:v>
                </c:pt>
                <c:pt idx="16">
                  <c:v>Chinese</c:v>
                </c:pt>
              </c:strCache>
            </c:strRef>
          </c:cat>
          <c:val>
            <c:numRef>
              <c:f>'Females 2011 LLTI'!$B$1:$B$17</c:f>
              <c:numCache>
                <c:formatCode>0.000</c:formatCode>
                <c:ptCount val="17"/>
                <c:pt idx="0">
                  <c:v>1.9323529411764706</c:v>
                </c:pt>
                <c:pt idx="1">
                  <c:v>1.2725490196078431</c:v>
                </c:pt>
                <c:pt idx="2">
                  <c:v>1.2039215686274509</c:v>
                </c:pt>
                <c:pt idx="3">
                  <c:v>1.0460784313725489</c:v>
                </c:pt>
                <c:pt idx="4">
                  <c:v>1.0450980392156863</c:v>
                </c:pt>
                <c:pt idx="5">
                  <c:v>1.0284313725490195</c:v>
                </c:pt>
                <c:pt idx="6">
                  <c:v>1.0196078431372548</c:v>
                </c:pt>
                <c:pt idx="7">
                  <c:v>1.0156862745098039</c:v>
                </c:pt>
                <c:pt idx="8">
                  <c:v>0.98529411764705865</c:v>
                </c:pt>
                <c:pt idx="9">
                  <c:v>0.96470588235294119</c:v>
                </c:pt>
                <c:pt idx="10">
                  <c:v>0.91372549019607852</c:v>
                </c:pt>
                <c:pt idx="11">
                  <c:v>0.8784313725490196</c:v>
                </c:pt>
                <c:pt idx="12">
                  <c:v>0.80784313725490187</c:v>
                </c:pt>
                <c:pt idx="13">
                  <c:v>0.73235294117647054</c:v>
                </c:pt>
                <c:pt idx="14">
                  <c:v>0.68725490196078431</c:v>
                </c:pt>
                <c:pt idx="15">
                  <c:v>0.60686274509803917</c:v>
                </c:pt>
                <c:pt idx="16">
                  <c:v>0.44411764705882356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8395008"/>
        <c:axId val="138298496"/>
      </c:barChart>
      <c:catAx>
        <c:axId val="138395008"/>
        <c:scaling>
          <c:orientation val="minMax"/>
        </c:scaling>
        <c:delete val="0"/>
        <c:axPos val="l"/>
        <c:numFmt formatCode="#,##0.0" sourceLinked="0"/>
        <c:majorTickMark val="none"/>
        <c:minorTickMark val="none"/>
        <c:tickLblPos val="low"/>
        <c:spPr>
          <a:ln w="22225">
            <a:solidFill>
              <a:schemeClr val="tx1"/>
            </a:solidFill>
          </a:ln>
        </c:spPr>
        <c:crossAx val="138298496"/>
        <c:crossesAt val="1"/>
        <c:auto val="1"/>
        <c:lblAlgn val="ctr"/>
        <c:lblOffset val="100"/>
        <c:noMultiLvlLbl val="0"/>
      </c:catAx>
      <c:valAx>
        <c:axId val="138298496"/>
        <c:scaling>
          <c:orientation val="minMax"/>
          <c:max val="2"/>
          <c:min val="0"/>
        </c:scaling>
        <c:delete val="0"/>
        <c:axPos val="b"/>
        <c:majorGridlines/>
        <c:numFmt formatCode="0.0" sourceLinked="0"/>
        <c:majorTickMark val="none"/>
        <c:minorTickMark val="none"/>
        <c:tickLblPos val="low"/>
        <c:crossAx val="138395008"/>
        <c:crossesAt val="1"/>
        <c:crossBetween val="between"/>
        <c:majorUnit val="0.5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457391962872697"/>
          <c:y val="3.9756314864311682E-3"/>
          <c:w val="0.65839502742121003"/>
          <c:h val="0.7126644996483066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182BD"/>
            </a:solidFill>
            <a:ln>
              <a:noFill/>
            </a:ln>
          </c:spPr>
          <c:invertIfNegative val="0"/>
          <c:cat>
            <c:strRef>
              <c:f>'Males 2011 LLTI'!$A$1:$A$17</c:f>
              <c:strCache>
                <c:ptCount val="17"/>
                <c:pt idx="0">
                  <c:v>White Gypsy or Irish Traveller</c:v>
                </c:pt>
                <c:pt idx="1">
                  <c:v>Mixed White-Black Caribbean</c:v>
                </c:pt>
                <c:pt idx="2">
                  <c:v>White Irish</c:v>
                </c:pt>
                <c:pt idx="3">
                  <c:v>Black Caribbean</c:v>
                </c:pt>
                <c:pt idx="4">
                  <c:v>Pakistani</c:v>
                </c:pt>
                <c:pt idx="5">
                  <c:v>Other Black</c:v>
                </c:pt>
                <c:pt idx="6">
                  <c:v>Bangladeshi</c:v>
                </c:pt>
                <c:pt idx="7">
                  <c:v>Arab</c:v>
                </c:pt>
                <c:pt idx="8">
                  <c:v>Other</c:v>
                </c:pt>
                <c:pt idx="9">
                  <c:v>Other Mixed</c:v>
                </c:pt>
                <c:pt idx="10">
                  <c:v>Mixed White-Black African</c:v>
                </c:pt>
                <c:pt idx="11">
                  <c:v>Mixed White-Asian</c:v>
                </c:pt>
                <c:pt idx="12">
                  <c:v>Indian</c:v>
                </c:pt>
                <c:pt idx="13">
                  <c:v>Asian Other</c:v>
                </c:pt>
                <c:pt idx="14">
                  <c:v>Black African</c:v>
                </c:pt>
                <c:pt idx="15">
                  <c:v>Other White</c:v>
                </c:pt>
                <c:pt idx="16">
                  <c:v>Chinese</c:v>
                </c:pt>
              </c:strCache>
            </c:strRef>
          </c:cat>
          <c:val>
            <c:numRef>
              <c:f>'Males 2011 LLTI'!$B$1:$B$17</c:f>
              <c:numCache>
                <c:formatCode>General</c:formatCode>
                <c:ptCount val="17"/>
                <c:pt idx="0">
                  <c:v>1.985110016480635</c:v>
                </c:pt>
                <c:pt idx="1">
                  <c:v>1.1048774879193466</c:v>
                </c:pt>
                <c:pt idx="2">
                  <c:v>1.0762628592518491</c:v>
                </c:pt>
                <c:pt idx="3">
                  <c:v>1.0210821469274776</c:v>
                </c:pt>
                <c:pt idx="4">
                  <c:v>0.99559434800135849</c:v>
                </c:pt>
                <c:pt idx="5">
                  <c:v>0.99247466132036355</c:v>
                </c:pt>
                <c:pt idx="6">
                  <c:v>0.96385238516144767</c:v>
                </c:pt>
                <c:pt idx="7">
                  <c:v>0.9472568032020412</c:v>
                </c:pt>
                <c:pt idx="8">
                  <c:v>0.93634154425446681</c:v>
                </c:pt>
                <c:pt idx="9">
                  <c:v>0.92569805168916186</c:v>
                </c:pt>
                <c:pt idx="10">
                  <c:v>0.87785558966777388</c:v>
                </c:pt>
                <c:pt idx="11">
                  <c:v>0.80322168214864542</c:v>
                </c:pt>
                <c:pt idx="12">
                  <c:v>0.75469763934317347</c:v>
                </c:pt>
                <c:pt idx="13">
                  <c:v>0.71626076974558828</c:v>
                </c:pt>
                <c:pt idx="14">
                  <c:v>0.59326041440421373</c:v>
                </c:pt>
                <c:pt idx="15">
                  <c:v>0.54943631606360133</c:v>
                </c:pt>
                <c:pt idx="16">
                  <c:v>0.4233623576164644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axId val="138880896"/>
        <c:axId val="138882432"/>
      </c:barChart>
      <c:catAx>
        <c:axId val="138880896"/>
        <c:scaling>
          <c:orientation val="minMax"/>
        </c:scaling>
        <c:delete val="0"/>
        <c:axPos val="l"/>
        <c:numFmt formatCode="#,##0.00" sourceLinked="0"/>
        <c:majorTickMark val="none"/>
        <c:minorTickMark val="none"/>
        <c:tickLblPos val="low"/>
        <c:spPr>
          <a:ln w="22225">
            <a:solidFill>
              <a:sysClr val="windowText" lastClr="000000"/>
            </a:solidFill>
          </a:ln>
        </c:spPr>
        <c:crossAx val="138882432"/>
        <c:crossesAt val="1"/>
        <c:auto val="1"/>
        <c:lblAlgn val="ctr"/>
        <c:lblOffset val="100"/>
        <c:noMultiLvlLbl val="0"/>
      </c:catAx>
      <c:valAx>
        <c:axId val="138882432"/>
        <c:scaling>
          <c:orientation val="minMax"/>
          <c:max val="2"/>
        </c:scaling>
        <c:delete val="0"/>
        <c:axPos val="b"/>
        <c:majorGridlines/>
        <c:numFmt formatCode="#,##0.00" sourceLinked="0"/>
        <c:majorTickMark val="out"/>
        <c:minorTickMark val="none"/>
        <c:tickLblPos val="nextTo"/>
        <c:crossAx val="138880896"/>
        <c:crosses val="autoZero"/>
        <c:crossBetween val="between"/>
        <c:majorUnit val="0.5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219076</xdr:colOff>
      <xdr:row>3</xdr:row>
      <xdr:rowOff>38100</xdr:rowOff>
    </xdr:from>
    <xdr:to>
      <xdr:col>14</xdr:col>
      <xdr:colOff>104775</xdr:colOff>
      <xdr:row>24</xdr:row>
      <xdr:rowOff>171449</xdr:rowOff>
    </xdr:to>
    <xdr:graphicFrame macro="">
      <xdr:nvGraphicFramePr>
        <xdr:cNvPr id="3279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0.36935</cdr:x>
      <cdr:y>0.8159</cdr:y>
    </cdr:from>
    <cdr:to>
      <cdr:x>0.56497</cdr:x>
      <cdr:y>0.93711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209346" y="3178502"/>
          <a:ext cx="1170140" cy="4722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GB" sz="1000"/>
            <a:t>Half the</a:t>
          </a:r>
          <a:r>
            <a:rPr lang="en-GB" sz="1000" baseline="0"/>
            <a:t> </a:t>
          </a:r>
          <a:r>
            <a:rPr lang="en-GB" sz="1000"/>
            <a:t>White British Illness</a:t>
          </a:r>
        </a:p>
      </cdr:txBody>
    </cdr:sp>
  </cdr:relSizeAnchor>
  <cdr:relSizeAnchor xmlns:cdr="http://schemas.openxmlformats.org/drawingml/2006/chartDrawing">
    <cdr:from>
      <cdr:x>0.54487</cdr:x>
      <cdr:y>0.82003</cdr:y>
    </cdr:from>
    <cdr:to>
      <cdr:x>0.70781</cdr:x>
      <cdr:y>0.92685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3259263" y="3194611"/>
          <a:ext cx="974658" cy="4161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GB" sz="1000"/>
            <a:t>White British</a:t>
          </a:r>
        </a:p>
        <a:p xmlns:a="http://schemas.openxmlformats.org/drawingml/2006/main">
          <a:pPr algn="ctr"/>
          <a:r>
            <a:rPr lang="en-GB" sz="1000"/>
            <a:t> Illness</a:t>
          </a:r>
        </a:p>
      </cdr:txBody>
    </cdr:sp>
  </cdr:relSizeAnchor>
  <cdr:relSizeAnchor xmlns:cdr="http://schemas.openxmlformats.org/drawingml/2006/chartDrawing">
    <cdr:from>
      <cdr:x>0.82736</cdr:x>
      <cdr:y>0.81696</cdr:y>
    </cdr:from>
    <cdr:to>
      <cdr:x>0.99837</cdr:x>
      <cdr:y>0.96088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4838699" y="3182651"/>
          <a:ext cx="1000121" cy="5606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GB" sz="1000"/>
            <a:t>Twice the White British Illness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685801</xdr:colOff>
      <xdr:row>3</xdr:row>
      <xdr:rowOff>57151</xdr:rowOff>
    </xdr:from>
    <xdr:to>
      <xdr:col>12</xdr:col>
      <xdr:colOff>570361</xdr:colOff>
      <xdr:row>25</xdr:row>
      <xdr:rowOff>8191</xdr:rowOff>
    </xdr:to>
    <xdr:graphicFrame macro="">
      <xdr:nvGraphicFramePr>
        <xdr:cNvPr id="4506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0.30187</cdr:x>
      <cdr:y>0.78971</cdr:y>
    </cdr:from>
    <cdr:to>
      <cdr:x>0.48504</cdr:x>
      <cdr:y>0.92548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400884" y="3467635"/>
          <a:ext cx="1456820" cy="5961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GB" sz="1000"/>
            <a:t>Half the</a:t>
          </a:r>
          <a:r>
            <a:rPr lang="en-GB" sz="1000" baseline="0"/>
            <a:t> </a:t>
          </a:r>
          <a:r>
            <a:rPr lang="en-GB" sz="1000"/>
            <a:t>White </a:t>
          </a:r>
        </a:p>
        <a:p xmlns:a="http://schemas.openxmlformats.org/drawingml/2006/main">
          <a:pPr algn="ctr"/>
          <a:r>
            <a:rPr lang="en-GB" sz="1000"/>
            <a:t>British Illness</a:t>
          </a:r>
        </a:p>
      </cdr:txBody>
    </cdr:sp>
  </cdr:relSizeAnchor>
  <cdr:relSizeAnchor xmlns:cdr="http://schemas.openxmlformats.org/drawingml/2006/chartDrawing">
    <cdr:from>
      <cdr:x>0.48282</cdr:x>
      <cdr:y>0.78657</cdr:y>
    </cdr:from>
    <cdr:to>
      <cdr:x>0.628</cdr:x>
      <cdr:y>0.92636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3840031" y="3453858"/>
          <a:ext cx="1154671" cy="6138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GB" sz="1000"/>
            <a:t>White British</a:t>
          </a:r>
        </a:p>
        <a:p xmlns:a="http://schemas.openxmlformats.org/drawingml/2006/main">
          <a:pPr algn="ctr"/>
          <a:r>
            <a:rPr lang="en-GB" sz="1000"/>
            <a:t> Illness</a:t>
          </a:r>
        </a:p>
      </cdr:txBody>
    </cdr:sp>
  </cdr:relSizeAnchor>
  <cdr:relSizeAnchor xmlns:cdr="http://schemas.openxmlformats.org/drawingml/2006/chartDrawing">
    <cdr:from>
      <cdr:x>0.80716</cdr:x>
      <cdr:y>0.78412</cdr:y>
    </cdr:from>
    <cdr:to>
      <cdr:x>0.97006</cdr:x>
      <cdr:y>0.92181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6419619" y="3443102"/>
          <a:ext cx="1295629" cy="604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GB" sz="1000"/>
            <a:t>Twice the White British Illness</a:t>
          </a:r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udi" refreshedDate="41512.421547106482" createdVersion="1" refreshedVersion="3" recordCount="109" upgradeOnRefresh="1">
  <cacheSource type="worksheet">
    <worksheetSource ref="A1:G65536" sheet="Data"/>
  </cacheSource>
  <cacheFields count="7">
    <cacheField name="Region" numFmtId="0">
      <sharedItems containsBlank="1"/>
    </cacheField>
    <cacheField name="popvar" numFmtId="0">
      <sharedItems containsString="0" containsBlank="1" containsNumber="1" containsInteger="1" minValue="1376" maxValue="14388566"/>
    </cacheField>
    <cacheField name="age" numFmtId="0">
      <sharedItems containsBlank="1" count="4">
        <s v="0 to 15"/>
        <s v="16 to 64"/>
        <s v="65 and over"/>
        <m/>
      </sharedItems>
    </cacheField>
    <cacheField name="sex" numFmtId="0">
      <sharedItems containsBlank="1" count="3">
        <s v="males"/>
        <s v="females"/>
        <m/>
      </sharedItems>
    </cacheField>
    <cacheField name="ethnicity" numFmtId="0">
      <sharedItems containsBlank="1" count="19">
        <s v="white british"/>
        <s v="white irish"/>
        <s v="White Gypsy or Irish Traveller"/>
        <s v="white other"/>
        <s v="indian"/>
        <s v="pakistani"/>
        <s v="bangladeshi"/>
        <s v="black african"/>
        <s v="black caribbean"/>
        <s v="black other"/>
        <s v="chinese"/>
        <s v="mixed other"/>
        <s v="mixed white and asian"/>
        <s v="mixed white and black african"/>
        <s v="mixed white and black caribbean"/>
        <s v="other"/>
        <s v="arab"/>
        <s v="other asian"/>
        <m/>
      </sharedItems>
    </cacheField>
    <cacheField name="llti" numFmtId="0">
      <sharedItems containsString="0" containsBlank="1" containsNumber="1" containsInteger="1" minValue="431" maxValue="2646156"/>
    </cacheField>
    <cacheField name="llti_casevar" numFmtId="0">
      <sharedItems containsString="0" containsBlank="1" containsNumber="1" containsInteger="1" minValue="0" maxValue="479335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9">
  <r>
    <s v="England and Wales"/>
    <n v="4060206"/>
    <x v="0"/>
    <x v="0"/>
    <x v="0"/>
    <n v="195927"/>
    <n v="3998528"/>
  </r>
  <r>
    <s v="England and Wales"/>
    <n v="14343289"/>
    <x v="1"/>
    <x v="0"/>
    <x v="0"/>
    <n v="1914547"/>
    <n v="0"/>
  </r>
  <r>
    <s v="England and Wales"/>
    <n v="3764312"/>
    <x v="2"/>
    <x v="0"/>
    <x v="0"/>
    <n v="1888054"/>
    <n v="0"/>
  </r>
  <r>
    <s v="England and Wales"/>
    <n v="3857892"/>
    <x v="0"/>
    <x v="1"/>
    <x v="0"/>
    <n v="114070"/>
    <n v="4793353"/>
  </r>
  <r>
    <s v="England and Wales"/>
    <n v="14388566"/>
    <x v="1"/>
    <x v="1"/>
    <x v="0"/>
    <n v="2033127"/>
    <n v="0"/>
  </r>
  <r>
    <s v="England and Wales"/>
    <n v="4720421"/>
    <x v="2"/>
    <x v="1"/>
    <x v="0"/>
    <n v="2646156"/>
    <n v="0"/>
  </r>
  <r>
    <s v="England and Wales"/>
    <n v="15546"/>
    <x v="0"/>
    <x v="0"/>
    <x v="1"/>
    <n v="739"/>
    <n v="63272"/>
  </r>
  <r>
    <s v="England and Wales"/>
    <n v="169091"/>
    <x v="1"/>
    <x v="0"/>
    <x v="1"/>
    <n v="26536"/>
    <n v="0"/>
  </r>
  <r>
    <s v="England and Wales"/>
    <n v="69790"/>
    <x v="2"/>
    <x v="0"/>
    <x v="1"/>
    <n v="35997"/>
    <n v="0"/>
  </r>
  <r>
    <s v="England and Wales"/>
    <n v="14732"/>
    <x v="0"/>
    <x v="1"/>
    <x v="1"/>
    <n v="463"/>
    <n v="76029"/>
  </r>
  <r>
    <s v="England and Wales"/>
    <n v="168486"/>
    <x v="1"/>
    <x v="1"/>
    <x v="1"/>
    <n v="25612"/>
    <n v="0"/>
  </r>
  <r>
    <s v="England and Wales"/>
    <n v="93442"/>
    <x v="2"/>
    <x v="1"/>
    <x v="1"/>
    <n v="49954"/>
    <n v="0"/>
  </r>
  <r>
    <s v="England and Wales"/>
    <n v="9361"/>
    <x v="0"/>
    <x v="0"/>
    <x v="2"/>
    <n v="716"/>
    <n v="7117"/>
  </r>
  <r>
    <s v="England and Wales"/>
    <n v="17551"/>
    <x v="1"/>
    <x v="0"/>
    <x v="2"/>
    <n v="5230"/>
    <n v="0"/>
  </r>
  <r>
    <s v="England and Wales"/>
    <n v="1684"/>
    <x v="2"/>
    <x v="0"/>
    <x v="2"/>
    <n v="1171"/>
    <n v="0"/>
  </r>
  <r>
    <s v="England and Wales"/>
    <n v="9021"/>
    <x v="0"/>
    <x v="1"/>
    <x v="2"/>
    <n v="492"/>
    <n v="7300"/>
  </r>
  <r>
    <s v="England and Wales"/>
    <n v="18318"/>
    <x v="1"/>
    <x v="1"/>
    <x v="2"/>
    <n v="5537"/>
    <n v="0"/>
  </r>
  <r>
    <s v="England and Wales"/>
    <n v="1745"/>
    <x v="2"/>
    <x v="1"/>
    <x v="2"/>
    <n v="1271"/>
    <n v="0"/>
  </r>
  <r>
    <s v="England and Wales"/>
    <n v="195073"/>
    <x v="0"/>
    <x v="0"/>
    <x v="3"/>
    <n v="5356"/>
    <n v="88323"/>
  </r>
  <r>
    <s v="England and Wales"/>
    <n v="922797"/>
    <x v="1"/>
    <x v="0"/>
    <x v="3"/>
    <n v="54376"/>
    <n v="0"/>
  </r>
  <r>
    <s v="England and Wales"/>
    <n v="62218"/>
    <x v="2"/>
    <x v="0"/>
    <x v="3"/>
    <n v="28591"/>
    <n v="0"/>
  </r>
  <r>
    <s v="England and Wales"/>
    <n v="186098"/>
    <x v="0"/>
    <x v="1"/>
    <x v="3"/>
    <n v="3661"/>
    <n v="121089"/>
  </r>
  <r>
    <s v="England and Wales"/>
    <n v="1026405"/>
    <x v="1"/>
    <x v="1"/>
    <x v="3"/>
    <n v="68436"/>
    <n v="0"/>
  </r>
  <r>
    <s v="England and Wales"/>
    <n v="93351"/>
    <x v="2"/>
    <x v="1"/>
    <x v="3"/>
    <n v="48992"/>
    <n v="0"/>
  </r>
  <r>
    <s v="England and Wales"/>
    <n v="139454"/>
    <x v="0"/>
    <x v="0"/>
    <x v="4"/>
    <n v="3616"/>
    <n v="77730"/>
  </r>
  <r>
    <s v="England and Wales"/>
    <n v="525571"/>
    <x v="1"/>
    <x v="0"/>
    <x v="4"/>
    <n v="45185"/>
    <n v="0"/>
  </r>
  <r>
    <s v="England and Wales"/>
    <n v="54895"/>
    <x v="2"/>
    <x v="0"/>
    <x v="4"/>
    <n v="28929"/>
    <n v="0"/>
  </r>
  <r>
    <s v="England and Wales"/>
    <n v="131987"/>
    <x v="0"/>
    <x v="1"/>
    <x v="4"/>
    <n v="2584"/>
    <n v="103316"/>
  </r>
  <r>
    <s v="England and Wales"/>
    <n v="500861"/>
    <x v="1"/>
    <x v="1"/>
    <x v="4"/>
    <n v="59754"/>
    <n v="0"/>
  </r>
  <r>
    <s v="England and Wales"/>
    <n v="60190"/>
    <x v="2"/>
    <x v="1"/>
    <x v="4"/>
    <n v="40978"/>
    <n v="0"/>
  </r>
  <r>
    <s v="England and Wales"/>
    <n v="188780"/>
    <x v="0"/>
    <x v="0"/>
    <x v="5"/>
    <n v="8672"/>
    <n v="68662"/>
  </r>
  <r>
    <s v="England and Wales"/>
    <n v="361880"/>
    <x v="1"/>
    <x v="0"/>
    <x v="5"/>
    <n v="43691"/>
    <n v="0"/>
  </r>
  <r>
    <s v="England and Wales"/>
    <n v="25555"/>
    <x v="2"/>
    <x v="0"/>
    <x v="5"/>
    <n v="16299"/>
    <n v="0"/>
  </r>
  <r>
    <s v="England and Wales"/>
    <n v="181513"/>
    <x v="0"/>
    <x v="1"/>
    <x v="5"/>
    <n v="6534"/>
    <n v="84112"/>
  </r>
  <r>
    <s v="England and Wales"/>
    <n v="342809"/>
    <x v="1"/>
    <x v="1"/>
    <x v="5"/>
    <n v="58964"/>
    <n v="0"/>
  </r>
  <r>
    <s v="England and Wales"/>
    <n v="23974"/>
    <x v="2"/>
    <x v="1"/>
    <x v="5"/>
    <n v="18614"/>
    <n v="0"/>
  </r>
  <r>
    <s v="England and Wales"/>
    <n v="78899"/>
    <x v="0"/>
    <x v="0"/>
    <x v="6"/>
    <n v="3277"/>
    <n v="25846"/>
  </r>
  <r>
    <s v="England and Wales"/>
    <n v="143146"/>
    <x v="1"/>
    <x v="0"/>
    <x v="6"/>
    <n v="16492"/>
    <n v="0"/>
  </r>
  <r>
    <s v="England and Wales"/>
    <n v="8826"/>
    <x v="2"/>
    <x v="0"/>
    <x v="6"/>
    <n v="6077"/>
    <n v="0"/>
  </r>
  <r>
    <s v="England and Wales"/>
    <n v="76597"/>
    <x v="0"/>
    <x v="1"/>
    <x v="6"/>
    <n v="2276"/>
    <n v="29854"/>
  </r>
  <r>
    <s v="England and Wales"/>
    <n v="131970"/>
    <x v="1"/>
    <x v="1"/>
    <x v="6"/>
    <n v="21716"/>
    <n v="0"/>
  </r>
  <r>
    <s v="England and Wales"/>
    <n v="7763"/>
    <x v="2"/>
    <x v="1"/>
    <x v="6"/>
    <n v="5862"/>
    <n v="0"/>
  </r>
  <r>
    <s v="England and Wales"/>
    <n v="150220"/>
    <x v="0"/>
    <x v="0"/>
    <x v="7"/>
    <n v="5334"/>
    <n v="31946"/>
  </r>
  <r>
    <s v="England and Wales"/>
    <n v="318947"/>
    <x v="1"/>
    <x v="0"/>
    <x v="7"/>
    <n v="22082"/>
    <n v="0"/>
  </r>
  <r>
    <s v="England and Wales"/>
    <n v="10632"/>
    <x v="2"/>
    <x v="0"/>
    <x v="7"/>
    <n v="4530"/>
    <n v="0"/>
  </r>
  <r>
    <s v="England and Wales"/>
    <n v="148015"/>
    <x v="0"/>
    <x v="1"/>
    <x v="7"/>
    <n v="3620"/>
    <n v="41070"/>
  </r>
  <r>
    <s v="England and Wales"/>
    <n v="348471"/>
    <x v="1"/>
    <x v="1"/>
    <x v="7"/>
    <n v="30213"/>
    <n v="0"/>
  </r>
  <r>
    <s v="England and Wales"/>
    <n v="13343"/>
    <x v="2"/>
    <x v="1"/>
    <x v="7"/>
    <n v="7237"/>
    <n v="0"/>
  </r>
  <r>
    <s v="England and Wales"/>
    <n v="52709"/>
    <x v="0"/>
    <x v="0"/>
    <x v="8"/>
    <n v="2902"/>
    <n v="47289"/>
  </r>
  <r>
    <s v="England and Wales"/>
    <n v="186128"/>
    <x v="1"/>
    <x v="0"/>
    <x v="8"/>
    <n v="24268"/>
    <n v="0"/>
  </r>
  <r>
    <s v="England and Wales"/>
    <n v="38100"/>
    <x v="2"/>
    <x v="0"/>
    <x v="8"/>
    <n v="20119"/>
    <n v="0"/>
  </r>
  <r>
    <s v="England and Wales"/>
    <n v="50962"/>
    <x v="0"/>
    <x v="1"/>
    <x v="8"/>
    <n v="1793"/>
    <n v="60196"/>
  </r>
  <r>
    <s v="England and Wales"/>
    <n v="222190"/>
    <x v="1"/>
    <x v="1"/>
    <x v="8"/>
    <n v="31383"/>
    <n v="0"/>
  </r>
  <r>
    <s v="England and Wales"/>
    <n v="44736"/>
    <x v="2"/>
    <x v="1"/>
    <x v="8"/>
    <n v="27020"/>
    <n v="0"/>
  </r>
  <r>
    <s v="England and Wales"/>
    <n v="54331"/>
    <x v="0"/>
    <x v="0"/>
    <x v="9"/>
    <n v="2457"/>
    <n v="15202"/>
  </r>
  <r>
    <s v="England and Wales"/>
    <n v="83327"/>
    <x v="1"/>
    <x v="0"/>
    <x v="9"/>
    <n v="10778"/>
    <n v="0"/>
  </r>
  <r>
    <s v="England and Wales"/>
    <n v="3806"/>
    <x v="2"/>
    <x v="0"/>
    <x v="9"/>
    <n v="1967"/>
    <n v="0"/>
  </r>
  <r>
    <s v="England and Wales"/>
    <n v="52556"/>
    <x v="0"/>
    <x v="1"/>
    <x v="9"/>
    <n v="1801"/>
    <n v="15993"/>
  </r>
  <r>
    <s v="England and Wales"/>
    <n v="81484"/>
    <x v="1"/>
    <x v="1"/>
    <x v="9"/>
    <n v="11264"/>
    <n v="0"/>
  </r>
  <r>
    <s v="England and Wales"/>
    <n v="4933"/>
    <x v="2"/>
    <x v="1"/>
    <x v="9"/>
    <n v="2928"/>
    <n v="0"/>
  </r>
  <r>
    <s v="England and Wales"/>
    <n v="25440"/>
    <x v="0"/>
    <x v="0"/>
    <x v="10"/>
    <n v="603"/>
    <n v="10818"/>
  </r>
  <r>
    <s v="England and Wales"/>
    <n v="151351"/>
    <x v="1"/>
    <x v="0"/>
    <x v="10"/>
    <n v="6571"/>
    <n v="0"/>
  </r>
  <r>
    <s v="England and Wales"/>
    <n v="9237"/>
    <x v="2"/>
    <x v="0"/>
    <x v="10"/>
    <n v="3644"/>
    <n v="0"/>
  </r>
  <r>
    <s v="England and Wales"/>
    <n v="25075"/>
    <x v="0"/>
    <x v="1"/>
    <x v="10"/>
    <n v="431"/>
    <n v="13465"/>
  </r>
  <r>
    <s v="England and Wales"/>
    <n v="171440"/>
    <x v="1"/>
    <x v="1"/>
    <x v="10"/>
    <n v="8092"/>
    <n v="0"/>
  </r>
  <r>
    <s v="England and Wales"/>
    <n v="10598"/>
    <x v="2"/>
    <x v="1"/>
    <x v="10"/>
    <n v="4942"/>
    <n v="0"/>
  </r>
  <r>
    <s v="England and Wales"/>
    <n v="61099"/>
    <x v="0"/>
    <x v="0"/>
    <x v="11"/>
    <n v="2762"/>
    <n v="13826"/>
  </r>
  <r>
    <s v="England and Wales"/>
    <n v="75829"/>
    <x v="1"/>
    <x v="0"/>
    <x v="11"/>
    <n v="8948"/>
    <n v="0"/>
  </r>
  <r>
    <s v="England and Wales"/>
    <n v="4319"/>
    <x v="2"/>
    <x v="0"/>
    <x v="11"/>
    <n v="2116"/>
    <n v="0"/>
  </r>
  <r>
    <s v="England and Wales"/>
    <n v="58580"/>
    <x v="0"/>
    <x v="1"/>
    <x v="11"/>
    <n v="1704"/>
    <n v="15045"/>
  </r>
  <r>
    <s v="England and Wales"/>
    <n v="84706"/>
    <x v="1"/>
    <x v="1"/>
    <x v="11"/>
    <n v="10313"/>
    <n v="0"/>
  </r>
  <r>
    <s v="England and Wales"/>
    <n v="5451"/>
    <x v="2"/>
    <x v="1"/>
    <x v="11"/>
    <n v="3028"/>
    <n v="0"/>
  </r>
  <r>
    <s v="England and Wales"/>
    <n v="82619"/>
    <x v="0"/>
    <x v="0"/>
    <x v="12"/>
    <n v="3103"/>
    <n v="14229"/>
  </r>
  <r>
    <s v="England and Wales"/>
    <n v="88519"/>
    <x v="1"/>
    <x v="0"/>
    <x v="12"/>
    <n v="9078"/>
    <n v="0"/>
  </r>
  <r>
    <s v="England and Wales"/>
    <n v="4548"/>
    <x v="2"/>
    <x v="0"/>
    <x v="12"/>
    <n v="2048"/>
    <n v="0"/>
  </r>
  <r>
    <s v="England and Wales"/>
    <n v="78802"/>
    <x v="0"/>
    <x v="1"/>
    <x v="12"/>
    <n v="1991"/>
    <n v="13239"/>
  </r>
  <r>
    <s v="England and Wales"/>
    <n v="82408"/>
    <x v="1"/>
    <x v="1"/>
    <x v="12"/>
    <n v="8784"/>
    <n v="0"/>
  </r>
  <r>
    <s v="England and Wales"/>
    <n v="4831"/>
    <x v="2"/>
    <x v="1"/>
    <x v="12"/>
    <n v="2464"/>
    <n v="0"/>
  </r>
  <r>
    <s v="England and Wales"/>
    <n v="41346"/>
    <x v="0"/>
    <x v="0"/>
    <x v="13"/>
    <n v="1749"/>
    <n v="6916"/>
  </r>
  <r>
    <s v="England and Wales"/>
    <n v="40273"/>
    <x v="1"/>
    <x v="0"/>
    <x v="13"/>
    <n v="4499"/>
    <n v="0"/>
  </r>
  <r>
    <s v="England and Wales"/>
    <n v="1376"/>
    <x v="2"/>
    <x v="0"/>
    <x v="13"/>
    <n v="668"/>
    <n v="0"/>
  </r>
  <r>
    <s v="England and Wales"/>
    <n v="40181"/>
    <x v="0"/>
    <x v="1"/>
    <x v="13"/>
    <n v="1108"/>
    <n v="6850"/>
  </r>
  <r>
    <s v="England and Wales"/>
    <n v="41091"/>
    <x v="1"/>
    <x v="1"/>
    <x v="13"/>
    <n v="4825"/>
    <n v="0"/>
  </r>
  <r>
    <s v="England and Wales"/>
    <n v="1707"/>
    <x v="2"/>
    <x v="1"/>
    <x v="13"/>
    <n v="917"/>
    <n v="0"/>
  </r>
  <r>
    <s v="England and Wales"/>
    <n v="95155"/>
    <x v="0"/>
    <x v="0"/>
    <x v="14"/>
    <n v="5790"/>
    <n v="24370"/>
  </r>
  <r>
    <s v="England and Wales"/>
    <n v="110038"/>
    <x v="1"/>
    <x v="0"/>
    <x v="14"/>
    <n v="15048"/>
    <n v="0"/>
  </r>
  <r>
    <s v="England and Wales"/>
    <n v="6412"/>
    <x v="2"/>
    <x v="0"/>
    <x v="14"/>
    <n v="3532"/>
    <n v="0"/>
  </r>
  <r>
    <s v="England and Wales"/>
    <n v="92952"/>
    <x v="0"/>
    <x v="1"/>
    <x v="14"/>
    <n v="3485"/>
    <n v="22778"/>
  </r>
  <r>
    <s v="England and Wales"/>
    <n v="115427"/>
    <x v="1"/>
    <x v="1"/>
    <x v="14"/>
    <n v="15263"/>
    <n v="0"/>
  </r>
  <r>
    <s v="England and Wales"/>
    <n v="6731"/>
    <x v="2"/>
    <x v="1"/>
    <x v="14"/>
    <n v="4030"/>
    <n v="0"/>
  </r>
  <r>
    <s v="England and Wales"/>
    <n v="35022"/>
    <x v="0"/>
    <x v="0"/>
    <x v="15"/>
    <n v="1365"/>
    <n v="21971"/>
  </r>
  <r>
    <s v="England and Wales"/>
    <n v="134993"/>
    <x v="1"/>
    <x v="0"/>
    <x v="15"/>
    <n v="16198"/>
    <n v="0"/>
  </r>
  <r>
    <s v="England and Wales"/>
    <n v="8410"/>
    <x v="2"/>
    <x v="0"/>
    <x v="15"/>
    <n v="4408"/>
    <n v="0"/>
  </r>
  <r>
    <s v="England and Wales"/>
    <n v="33528"/>
    <x v="0"/>
    <x v="1"/>
    <x v="15"/>
    <n v="993"/>
    <n v="22241"/>
  </r>
  <r>
    <s v="England and Wales"/>
    <n v="111492"/>
    <x v="1"/>
    <x v="1"/>
    <x v="15"/>
    <n v="15100"/>
    <n v="0"/>
  </r>
  <r>
    <s v="England and Wales"/>
    <n v="9651"/>
    <x v="2"/>
    <x v="1"/>
    <x v="15"/>
    <n v="6148"/>
    <n v="0"/>
  </r>
  <r>
    <s v="England and Wales"/>
    <n v="34226"/>
    <x v="0"/>
    <x v="0"/>
    <x v="16"/>
    <n v="1352"/>
    <n v="15493"/>
  </r>
  <r>
    <s v="England and Wales"/>
    <n v="95237"/>
    <x v="1"/>
    <x v="0"/>
    <x v="16"/>
    <n v="11746"/>
    <n v="0"/>
  </r>
  <r>
    <s v="England and Wales"/>
    <n v="4680"/>
    <x v="2"/>
    <x v="0"/>
    <x v="16"/>
    <n v="2395"/>
    <n v="0"/>
  </r>
  <r>
    <s v="England and Wales"/>
    <n v="31575"/>
    <x v="0"/>
    <x v="1"/>
    <x v="16"/>
    <n v="914"/>
    <n v="11728"/>
  </r>
  <r>
    <s v="England and Wales"/>
    <n v="61711"/>
    <x v="1"/>
    <x v="1"/>
    <x v="16"/>
    <n v="8707"/>
    <n v="0"/>
  </r>
  <r>
    <s v="England and Wales"/>
    <n v="3171"/>
    <x v="2"/>
    <x v="1"/>
    <x v="16"/>
    <n v="2107"/>
    <n v="0"/>
  </r>
  <r>
    <s v="England and Wales"/>
    <n v="97876"/>
    <x v="0"/>
    <x v="0"/>
    <x v="17"/>
    <n v="3263"/>
    <n v="36787"/>
  </r>
  <r>
    <s v="England and Wales"/>
    <n v="291886"/>
    <x v="1"/>
    <x v="0"/>
    <x v="17"/>
    <n v="25281"/>
    <n v="0"/>
  </r>
  <r>
    <s v="England and Wales"/>
    <n v="17361"/>
    <x v="2"/>
    <x v="0"/>
    <x v="17"/>
    <n v="8243"/>
    <n v="0"/>
  </r>
  <r>
    <s v="England and Wales"/>
    <n v="91704"/>
    <x v="0"/>
    <x v="1"/>
    <x v="17"/>
    <n v="2302"/>
    <n v="42458"/>
  </r>
  <r>
    <s v="England and Wales"/>
    <n v="316019"/>
    <x v="1"/>
    <x v="1"/>
    <x v="17"/>
    <n v="28558"/>
    <n v="0"/>
  </r>
  <r>
    <s v="England and Wales"/>
    <n v="20874"/>
    <x v="2"/>
    <x v="1"/>
    <x v="17"/>
    <n v="11598"/>
    <n v="0"/>
  </r>
  <r>
    <m/>
    <m/>
    <x v="3"/>
    <x v="2"/>
    <x v="18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2" applyNumberFormats="0" applyBorderFormats="0" applyFontFormats="0" applyPatternFormats="0" applyAlignmentFormats="0" applyWidthHeightFormats="1" dataCaption="Data" updatedVersion="3" showMemberPropertyTips="0" useAutoFormatting="1" itemPrintTitles="1" createdVersion="1" indent="0" compact="0" compactData="0" gridDropZones="1">
  <location ref="I2:T45" firstHeaderRow="1" firstDataRow="3" firstDataCol="2"/>
  <pivotFields count="7">
    <pivotField compact="0" outline="0" subtotalTop="0" showAll="0" includeNewItemsInFilter="1"/>
    <pivotField dataField="1" compact="0" outline="0" subtotalTop="0" showAll="0" includeNewItemsInFilter="1"/>
    <pivotField axis="axisCol" compact="0" outline="0" subtotalTop="0" showAll="0" includeNewItemsInFilter="1">
      <items count="5">
        <item x="0"/>
        <item x="1"/>
        <item x="2"/>
        <item x="3"/>
        <item t="default"/>
      </items>
    </pivotField>
    <pivotField axis="axisRow" compact="0" outline="0" subtotalTop="0" showAll="0" includeNewItemsInFilter="1">
      <items count="4">
        <item x="1"/>
        <item x="0"/>
        <item x="2"/>
        <item t="default"/>
      </items>
    </pivotField>
    <pivotField axis="axisRow" compact="0" outline="0" subtotalTop="0" showAll="0" includeNewItemsInFilter="1">
      <items count="20">
        <item x="16"/>
        <item x="6"/>
        <item x="7"/>
        <item x="8"/>
        <item x="9"/>
        <item x="10"/>
        <item x="4"/>
        <item x="11"/>
        <item x="12"/>
        <item x="13"/>
        <item x="14"/>
        <item x="15"/>
        <item x="17"/>
        <item x="5"/>
        <item x="0"/>
        <item x="2"/>
        <item x="1"/>
        <item x="3"/>
        <item x="18"/>
        <item t="default"/>
      </items>
    </pivotField>
    <pivotField dataField="1" compact="0" outline="0" subtotalTop="0" showAll="0" includeNewItemsInFilter="1"/>
    <pivotField compact="0" outline="0" subtotalTop="0" showAll="0" includeNewItemsInFilter="1"/>
  </pivotFields>
  <rowFields count="2">
    <field x="3"/>
    <field x="4"/>
  </rowFields>
  <rowItems count="41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t="default">
      <x/>
    </i>
    <i>
      <x v="1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t="default">
      <x v="1"/>
    </i>
    <i>
      <x v="2"/>
      <x v="18"/>
    </i>
    <i t="default">
      <x v="2"/>
    </i>
    <i t="grand">
      <x/>
    </i>
  </rowItems>
  <colFields count="2">
    <field x="-2"/>
    <field x="2"/>
  </colFields>
  <colItems count="10">
    <i>
      <x/>
      <x/>
    </i>
    <i r="1">
      <x v="1"/>
    </i>
    <i r="1">
      <x v="2"/>
    </i>
    <i r="1">
      <x v="3"/>
    </i>
    <i i="1">
      <x v="1"/>
      <x/>
    </i>
    <i r="1" i="1">
      <x v="1"/>
    </i>
    <i r="1" i="1">
      <x v="2"/>
    </i>
    <i r="1" i="1">
      <x v="3"/>
    </i>
    <i t="grand">
      <x/>
    </i>
    <i t="grand" i="1">
      <x/>
    </i>
  </colItems>
  <dataFields count="2">
    <dataField name="Sum of popvar" fld="1" baseField="0" baseItem="0"/>
    <dataField name="Sum of llti" fld="5" baseField="0" baseItem="0"/>
  </dataField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abSelected="1" workbookViewId="0">
      <selection activeCell="B9" sqref="B9"/>
    </sheetView>
  </sheetViews>
  <sheetFormatPr defaultColWidth="9.109375" defaultRowHeight="14.4" x14ac:dyDescent="0.3"/>
  <sheetData>
    <row r="1" spans="1:2" x14ac:dyDescent="0.3">
      <c r="A1" t="s">
        <v>79</v>
      </c>
    </row>
    <row r="2" spans="1:2" x14ac:dyDescent="0.3">
      <c r="B2" t="s">
        <v>75</v>
      </c>
    </row>
    <row r="4" spans="1:2" x14ac:dyDescent="0.3">
      <c r="A4" t="s">
        <v>77</v>
      </c>
    </row>
    <row r="6" spans="1:2" x14ac:dyDescent="0.3">
      <c r="A6" t="s">
        <v>78</v>
      </c>
    </row>
    <row r="7" spans="1:2" x14ac:dyDescent="0.3">
      <c r="A7" t="s">
        <v>76</v>
      </c>
    </row>
    <row r="8" spans="1:2" x14ac:dyDescent="0.3">
      <c r="B8" t="s">
        <v>80</v>
      </c>
    </row>
    <row r="13" spans="1:2" x14ac:dyDescent="0.3">
      <c r="A13" s="3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9"/>
  <sheetViews>
    <sheetView topLeftCell="S1" workbookViewId="0">
      <selection activeCell="AH8" sqref="AH8"/>
    </sheetView>
  </sheetViews>
  <sheetFormatPr defaultColWidth="11.44140625" defaultRowHeight="14.4" x14ac:dyDescent="0.3"/>
  <cols>
    <col min="9" max="9" width="30.6640625" bestFit="1" customWidth="1"/>
    <col min="10" max="10" width="30.44140625" customWidth="1"/>
    <col min="11" max="18" width="13.6640625" customWidth="1"/>
    <col min="19" max="19" width="18.6640625" customWidth="1"/>
    <col min="20" max="20" width="14.88671875" customWidth="1"/>
    <col min="21" max="21" width="7" customWidth="1"/>
    <col min="22" max="22" width="30.33203125" customWidth="1"/>
    <col min="24" max="26" width="7.44140625" customWidth="1"/>
    <col min="28" max="28" width="12.6640625" customWidth="1"/>
    <col min="29" max="29" width="13.44140625" customWidth="1"/>
    <col min="30" max="30" width="12.88671875" customWidth="1"/>
  </cols>
  <sheetData>
    <row r="1" spans="1:33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33" x14ac:dyDescent="0.3">
      <c r="A2" t="s">
        <v>7</v>
      </c>
      <c r="B2">
        <v>4060206</v>
      </c>
      <c r="C2" t="s">
        <v>8</v>
      </c>
      <c r="D2" t="s">
        <v>9</v>
      </c>
      <c r="E2" t="s">
        <v>10</v>
      </c>
      <c r="F2">
        <v>195927</v>
      </c>
      <c r="G2">
        <v>3998528</v>
      </c>
      <c r="I2" s="2"/>
      <c r="J2" s="3"/>
      <c r="K2" s="7" t="s">
        <v>44</v>
      </c>
      <c r="L2" s="22" t="s">
        <v>2</v>
      </c>
      <c r="M2" s="3"/>
      <c r="N2" s="3"/>
      <c r="O2" s="3"/>
      <c r="P2" s="3"/>
      <c r="Q2" s="3"/>
      <c r="R2" s="3"/>
      <c r="S2" s="3"/>
      <c r="T2" s="4"/>
      <c r="AD2" s="31" t="s">
        <v>55</v>
      </c>
      <c r="AE2" s="32"/>
      <c r="AF2" s="38"/>
    </row>
    <row r="3" spans="1:33" x14ac:dyDescent="0.3">
      <c r="A3" t="s">
        <v>7</v>
      </c>
      <c r="B3">
        <v>14343289</v>
      </c>
      <c r="C3" t="s">
        <v>11</v>
      </c>
      <c r="D3" t="s">
        <v>9</v>
      </c>
      <c r="E3" t="s">
        <v>10</v>
      </c>
      <c r="F3">
        <v>1914547</v>
      </c>
      <c r="G3">
        <v>0</v>
      </c>
      <c r="I3" s="5"/>
      <c r="J3" s="6"/>
      <c r="K3" s="2" t="s">
        <v>45</v>
      </c>
      <c r="L3" s="3"/>
      <c r="M3" s="3"/>
      <c r="N3" s="3"/>
      <c r="O3" s="2" t="s">
        <v>47</v>
      </c>
      <c r="P3" s="3"/>
      <c r="Q3" s="3"/>
      <c r="R3" s="3"/>
      <c r="S3" s="2" t="s">
        <v>46</v>
      </c>
      <c r="T3" s="11" t="s">
        <v>48</v>
      </c>
      <c r="X3" s="31" t="s">
        <v>50</v>
      </c>
      <c r="Y3" s="32"/>
      <c r="Z3" s="38"/>
      <c r="AA3" t="s">
        <v>54</v>
      </c>
      <c r="AD3" s="31" t="s">
        <v>56</v>
      </c>
      <c r="AE3" s="32" t="s">
        <v>58</v>
      </c>
      <c r="AF3" s="38"/>
      <c r="AG3" s="25" t="s">
        <v>62</v>
      </c>
    </row>
    <row r="4" spans="1:33" x14ac:dyDescent="0.3">
      <c r="A4" t="s">
        <v>7</v>
      </c>
      <c r="B4">
        <v>3764312</v>
      </c>
      <c r="C4" t="s">
        <v>12</v>
      </c>
      <c r="D4" t="s">
        <v>9</v>
      </c>
      <c r="E4" t="s">
        <v>10</v>
      </c>
      <c r="F4">
        <v>1888054</v>
      </c>
      <c r="G4">
        <v>0</v>
      </c>
      <c r="I4" s="7" t="s">
        <v>3</v>
      </c>
      <c r="J4" s="7" t="s">
        <v>4</v>
      </c>
      <c r="K4" s="2" t="s">
        <v>8</v>
      </c>
      <c r="L4" s="10" t="s">
        <v>11</v>
      </c>
      <c r="M4" s="10" t="s">
        <v>12</v>
      </c>
      <c r="N4" s="10" t="s">
        <v>64</v>
      </c>
      <c r="O4" s="2" t="s">
        <v>8</v>
      </c>
      <c r="P4" s="10" t="s">
        <v>11</v>
      </c>
      <c r="Q4" s="10" t="s">
        <v>12</v>
      </c>
      <c r="R4" s="10" t="s">
        <v>64</v>
      </c>
      <c r="S4" s="5"/>
      <c r="T4" s="23"/>
      <c r="W4" t="s">
        <v>49</v>
      </c>
      <c r="X4" s="33" t="s">
        <v>51</v>
      </c>
      <c r="Y4" s="34" t="s">
        <v>52</v>
      </c>
      <c r="Z4" s="39" t="s">
        <v>53</v>
      </c>
      <c r="AA4" s="25" t="s">
        <v>51</v>
      </c>
      <c r="AB4" s="25" t="s">
        <v>52</v>
      </c>
      <c r="AC4" s="25" t="s">
        <v>53</v>
      </c>
      <c r="AD4" s="31" t="s">
        <v>57</v>
      </c>
      <c r="AE4" s="32" t="s">
        <v>59</v>
      </c>
      <c r="AF4" s="39" t="s">
        <v>61</v>
      </c>
      <c r="AG4" s="25" t="s">
        <v>63</v>
      </c>
    </row>
    <row r="5" spans="1:33" x14ac:dyDescent="0.3">
      <c r="A5" t="s">
        <v>7</v>
      </c>
      <c r="B5">
        <v>3857892</v>
      </c>
      <c r="C5" t="s">
        <v>8</v>
      </c>
      <c r="D5" t="s">
        <v>13</v>
      </c>
      <c r="E5" t="s">
        <v>10</v>
      </c>
      <c r="F5">
        <v>114070</v>
      </c>
      <c r="G5">
        <v>4793353</v>
      </c>
      <c r="I5" s="2" t="s">
        <v>13</v>
      </c>
      <c r="J5" s="2" t="s">
        <v>29</v>
      </c>
      <c r="K5" s="12">
        <v>31575</v>
      </c>
      <c r="L5" s="13">
        <v>61711</v>
      </c>
      <c r="M5" s="13">
        <v>3171</v>
      </c>
      <c r="N5" s="13"/>
      <c r="O5" s="12">
        <v>914</v>
      </c>
      <c r="P5" s="13">
        <v>8707</v>
      </c>
      <c r="Q5" s="13">
        <v>2107</v>
      </c>
      <c r="R5" s="13"/>
      <c r="S5" s="12">
        <v>96457</v>
      </c>
      <c r="T5" s="14">
        <v>11728</v>
      </c>
      <c r="V5" t="str">
        <f>J5</f>
        <v>arab</v>
      </c>
      <c r="W5" s="24">
        <f>T5/S5</f>
        <v>0.12158785780192211</v>
      </c>
      <c r="X5" s="35">
        <f>O5/K5</f>
        <v>2.8946951702296119E-2</v>
      </c>
      <c r="Y5" s="36">
        <f>P5/L5</f>
        <v>0.1410931600525028</v>
      </c>
      <c r="Z5" s="40">
        <f>Q5/M5</f>
        <v>0.66445916114790282</v>
      </c>
      <c r="AA5" s="26">
        <f>K5*X$23</f>
        <v>918.9211549526616</v>
      </c>
      <c r="AB5" s="26">
        <f t="shared" ref="AB5:AC20" si="0">L5*Y$23</f>
        <v>8286.1860937284346</v>
      </c>
      <c r="AC5" s="26">
        <f t="shared" si="0"/>
        <v>1783.9089233441105</v>
      </c>
      <c r="AD5" s="45">
        <f>SUM(AA5:AC5)</f>
        <v>10989.016172025205</v>
      </c>
      <c r="AE5" s="43">
        <f>T5/AD5</f>
        <v>1.0672474966281358</v>
      </c>
      <c r="AF5" s="44">
        <f>AE5/AE$19</f>
        <v>1.046429574774393</v>
      </c>
      <c r="AG5" s="42">
        <f>T5-AD5</f>
        <v>738.98382797479462</v>
      </c>
    </row>
    <row r="6" spans="1:33" x14ac:dyDescent="0.3">
      <c r="A6" t="s">
        <v>7</v>
      </c>
      <c r="B6">
        <v>14388566</v>
      </c>
      <c r="C6" t="s">
        <v>11</v>
      </c>
      <c r="D6" t="s">
        <v>13</v>
      </c>
      <c r="E6" t="s">
        <v>10</v>
      </c>
      <c r="F6">
        <v>2033127</v>
      </c>
      <c r="G6">
        <v>0</v>
      </c>
      <c r="I6" s="5"/>
      <c r="J6" s="8" t="s">
        <v>18</v>
      </c>
      <c r="K6" s="15">
        <v>76597</v>
      </c>
      <c r="L6" s="16">
        <v>131970</v>
      </c>
      <c r="M6" s="16">
        <v>7763</v>
      </c>
      <c r="N6" s="16"/>
      <c r="O6" s="15">
        <v>2276</v>
      </c>
      <c r="P6" s="16">
        <v>21716</v>
      </c>
      <c r="Q6" s="16">
        <v>5862</v>
      </c>
      <c r="R6" s="16"/>
      <c r="S6" s="15">
        <v>216330</v>
      </c>
      <c r="T6" s="17">
        <v>29854</v>
      </c>
      <c r="V6" t="str">
        <f t="shared" ref="V6:V22" si="1">J6</f>
        <v>bangladeshi</v>
      </c>
      <c r="W6" s="24">
        <f t="shared" ref="W6:W22" si="2">T6/S6</f>
        <v>0.13800212638099199</v>
      </c>
      <c r="X6" s="35">
        <f t="shared" ref="X6:X23" si="3">O6/K6</f>
        <v>2.9713957465697091E-2</v>
      </c>
      <c r="Y6" s="36">
        <f t="shared" ref="Y6:Y23" si="4">P6/L6</f>
        <v>0.16455254982192924</v>
      </c>
      <c r="Z6" s="40">
        <f t="shared" ref="Z6:Z23" si="5">Q6/M6</f>
        <v>0.7551204431276568</v>
      </c>
      <c r="AA6" s="26">
        <f t="shared" ref="AA6:AA22" si="6">K6*X$23</f>
        <v>2229.1877658245135</v>
      </c>
      <c r="AB6" s="26">
        <f t="shared" si="0"/>
        <v>17720.146793753811</v>
      </c>
      <c r="AC6" s="26">
        <f t="shared" si="0"/>
        <v>4367.2295717188044</v>
      </c>
      <c r="AD6" s="45">
        <f t="shared" ref="AD6:AD24" si="7">SUM(AA6:AC6)</f>
        <v>24316.564131297127</v>
      </c>
      <c r="AE6" s="43">
        <f t="shared" ref="AE6:AE22" si="8">T6/AD6</f>
        <v>1.2277227917070654</v>
      </c>
      <c r="AF6" s="44">
        <f t="shared" ref="AF6:AF22" si="9">AE6/AE$19</f>
        <v>1.2037746098499362</v>
      </c>
      <c r="AG6" s="42">
        <f t="shared" ref="AG6:AG22" si="10">T6-AD6</f>
        <v>5537.4358687028725</v>
      </c>
    </row>
    <row r="7" spans="1:33" x14ac:dyDescent="0.3">
      <c r="A7" t="s">
        <v>7</v>
      </c>
      <c r="B7">
        <v>4720421</v>
      </c>
      <c r="C7" t="s">
        <v>12</v>
      </c>
      <c r="D7" t="s">
        <v>13</v>
      </c>
      <c r="E7" t="s">
        <v>10</v>
      </c>
      <c r="F7">
        <v>2646156</v>
      </c>
      <c r="G7">
        <v>0</v>
      </c>
      <c r="I7" s="5"/>
      <c r="J7" s="8" t="s">
        <v>19</v>
      </c>
      <c r="K7" s="15">
        <v>148015</v>
      </c>
      <c r="L7" s="16">
        <v>348471</v>
      </c>
      <c r="M7" s="16">
        <v>13343</v>
      </c>
      <c r="N7" s="16"/>
      <c r="O7" s="15">
        <v>3620</v>
      </c>
      <c r="P7" s="16">
        <v>30213</v>
      </c>
      <c r="Q7" s="16">
        <v>7237</v>
      </c>
      <c r="R7" s="16"/>
      <c r="S7" s="15">
        <v>509829</v>
      </c>
      <c r="T7" s="17">
        <v>41070</v>
      </c>
      <c r="V7" t="str">
        <f t="shared" si="1"/>
        <v>black african</v>
      </c>
      <c r="W7" s="24">
        <f t="shared" si="2"/>
        <v>8.0556421859093938E-2</v>
      </c>
      <c r="X7" s="35">
        <f t="shared" si="3"/>
        <v>2.4456980711414382E-2</v>
      </c>
      <c r="Y7" s="36">
        <f t="shared" si="4"/>
        <v>8.6701619360004131E-2</v>
      </c>
      <c r="Z7" s="40">
        <f t="shared" si="5"/>
        <v>0.54238177321441949</v>
      </c>
      <c r="AA7" s="26">
        <f t="shared" si="6"/>
        <v>4307.6520902713601</v>
      </c>
      <c r="AB7" s="26">
        <f t="shared" si="0"/>
        <v>46790.613574040952</v>
      </c>
      <c r="AC7" s="26">
        <f t="shared" si="0"/>
        <v>7506.3692097699359</v>
      </c>
      <c r="AD7" s="45">
        <f t="shared" si="7"/>
        <v>58604.63487408225</v>
      </c>
      <c r="AE7" s="43">
        <f t="shared" si="8"/>
        <v>0.70079781382893835</v>
      </c>
      <c r="AF7" s="44">
        <f t="shared" si="9"/>
        <v>0.68712792547627644</v>
      </c>
      <c r="AG7" s="42">
        <f t="shared" si="10"/>
        <v>-17534.63487408225</v>
      </c>
    </row>
    <row r="8" spans="1:33" x14ac:dyDescent="0.3">
      <c r="A8" t="s">
        <v>7</v>
      </c>
      <c r="B8">
        <v>15546</v>
      </c>
      <c r="C8" t="s">
        <v>8</v>
      </c>
      <c r="D8" t="s">
        <v>9</v>
      </c>
      <c r="E8" t="s">
        <v>14</v>
      </c>
      <c r="F8">
        <v>739</v>
      </c>
      <c r="G8">
        <v>63272</v>
      </c>
      <c r="I8" s="5"/>
      <c r="J8" s="8" t="s">
        <v>20</v>
      </c>
      <c r="K8" s="15">
        <v>50962</v>
      </c>
      <c r="L8" s="16">
        <v>222190</v>
      </c>
      <c r="M8" s="16">
        <v>44736</v>
      </c>
      <c r="N8" s="16"/>
      <c r="O8" s="15">
        <v>1793</v>
      </c>
      <c r="P8" s="16">
        <v>31383</v>
      </c>
      <c r="Q8" s="16">
        <v>27020</v>
      </c>
      <c r="R8" s="16"/>
      <c r="S8" s="15">
        <v>317888</v>
      </c>
      <c r="T8" s="17">
        <v>60196</v>
      </c>
      <c r="V8" t="str">
        <f t="shared" si="1"/>
        <v>black caribbean</v>
      </c>
      <c r="W8" s="24">
        <f t="shared" si="2"/>
        <v>0.18936229112140124</v>
      </c>
      <c r="X8" s="35">
        <f t="shared" si="3"/>
        <v>3.5183077587221855E-2</v>
      </c>
      <c r="Y8" s="36">
        <f t="shared" si="4"/>
        <v>0.14124398037715469</v>
      </c>
      <c r="Z8" s="40">
        <f t="shared" si="5"/>
        <v>0.6039878397711016</v>
      </c>
      <c r="AA8" s="26">
        <f t="shared" si="6"/>
        <v>1483.1372889532079</v>
      </c>
      <c r="AB8" s="26">
        <f t="shared" si="0"/>
        <v>29834.351868638019</v>
      </c>
      <c r="AC8" s="26">
        <f t="shared" si="0"/>
        <v>25167.123807859389</v>
      </c>
      <c r="AD8" s="45">
        <f t="shared" si="7"/>
        <v>56484.612965450615</v>
      </c>
      <c r="AE8" s="43">
        <f t="shared" si="8"/>
        <v>1.0657061603098794</v>
      </c>
      <c r="AF8" s="44">
        <f t="shared" si="9"/>
        <v>1.0449183040399166</v>
      </c>
      <c r="AG8" s="42">
        <f t="shared" si="10"/>
        <v>3711.3870345493851</v>
      </c>
    </row>
    <row r="9" spans="1:33" x14ac:dyDescent="0.3">
      <c r="A9" t="s">
        <v>7</v>
      </c>
      <c r="B9">
        <v>169091</v>
      </c>
      <c r="C9" t="s">
        <v>11</v>
      </c>
      <c r="D9" t="s">
        <v>9</v>
      </c>
      <c r="E9" t="s">
        <v>14</v>
      </c>
      <c r="F9">
        <v>26536</v>
      </c>
      <c r="G9">
        <v>0</v>
      </c>
      <c r="I9" s="5"/>
      <c r="J9" s="8" t="s">
        <v>21</v>
      </c>
      <c r="K9" s="15">
        <v>52556</v>
      </c>
      <c r="L9" s="16">
        <v>81484</v>
      </c>
      <c r="M9" s="16">
        <v>4933</v>
      </c>
      <c r="N9" s="16"/>
      <c r="O9" s="15">
        <v>1801</v>
      </c>
      <c r="P9" s="16">
        <v>11264</v>
      </c>
      <c r="Q9" s="16">
        <v>2928</v>
      </c>
      <c r="R9" s="16"/>
      <c r="S9" s="15">
        <v>138973</v>
      </c>
      <c r="T9" s="17">
        <v>15993</v>
      </c>
      <c r="V9" t="str">
        <f t="shared" si="1"/>
        <v>black other</v>
      </c>
      <c r="W9" s="24">
        <f t="shared" si="2"/>
        <v>0.11507990760795263</v>
      </c>
      <c r="X9" s="35">
        <f t="shared" si="3"/>
        <v>3.426820914833701E-2</v>
      </c>
      <c r="Y9" s="36">
        <f t="shared" si="4"/>
        <v>0.13823572725933925</v>
      </c>
      <c r="Z9" s="40">
        <f t="shared" si="5"/>
        <v>0.59355361848773569</v>
      </c>
      <c r="AA9" s="26">
        <f t="shared" si="6"/>
        <v>1529.5271645191474</v>
      </c>
      <c r="AB9" s="26">
        <f t="shared" si="0"/>
        <v>10941.186946595708</v>
      </c>
      <c r="AC9" s="26">
        <f t="shared" si="0"/>
        <v>2775.15695958893</v>
      </c>
      <c r="AD9" s="45">
        <f t="shared" si="7"/>
        <v>15245.871070703786</v>
      </c>
      <c r="AE9" s="43">
        <f t="shared" si="8"/>
        <v>1.0490053291039489</v>
      </c>
      <c r="AF9" s="44">
        <f t="shared" si="9"/>
        <v>1.0285432422548901</v>
      </c>
      <c r="AG9" s="42">
        <f t="shared" si="10"/>
        <v>747.12892929621376</v>
      </c>
    </row>
    <row r="10" spans="1:33" x14ac:dyDescent="0.3">
      <c r="A10" t="s">
        <v>7</v>
      </c>
      <c r="B10">
        <v>69790</v>
      </c>
      <c r="C10" t="s">
        <v>12</v>
      </c>
      <c r="D10" t="s">
        <v>9</v>
      </c>
      <c r="E10" t="s">
        <v>14</v>
      </c>
      <c r="F10">
        <v>35997</v>
      </c>
      <c r="G10">
        <v>0</v>
      </c>
      <c r="I10" s="5"/>
      <c r="J10" s="8" t="s">
        <v>22</v>
      </c>
      <c r="K10" s="15">
        <v>25075</v>
      </c>
      <c r="L10" s="16">
        <v>171440</v>
      </c>
      <c r="M10" s="16">
        <v>10598</v>
      </c>
      <c r="N10" s="16"/>
      <c r="O10" s="15">
        <v>431</v>
      </c>
      <c r="P10" s="16">
        <v>8092</v>
      </c>
      <c r="Q10" s="16">
        <v>4942</v>
      </c>
      <c r="R10" s="16"/>
      <c r="S10" s="15">
        <v>207113</v>
      </c>
      <c r="T10" s="17">
        <v>13465</v>
      </c>
      <c r="V10" t="str">
        <f t="shared" si="1"/>
        <v>chinese</v>
      </c>
      <c r="W10" s="24">
        <f t="shared" si="2"/>
        <v>6.5012819089096285E-2</v>
      </c>
      <c r="X10" s="35">
        <f t="shared" si="3"/>
        <v>1.7188434695912264E-2</v>
      </c>
      <c r="Y10" s="36">
        <f t="shared" si="4"/>
        <v>4.7200186654223049E-2</v>
      </c>
      <c r="Z10" s="40">
        <f t="shared" si="5"/>
        <v>0.46631439894319682</v>
      </c>
      <c r="AA10" s="26">
        <f t="shared" si="6"/>
        <v>729.75290452693548</v>
      </c>
      <c r="AB10" s="26">
        <f t="shared" si="0"/>
        <v>23019.943671449219</v>
      </c>
      <c r="AC10" s="26">
        <f t="shared" si="0"/>
        <v>5962.1150329867178</v>
      </c>
      <c r="AD10" s="45">
        <f t="shared" si="7"/>
        <v>29711.811608962875</v>
      </c>
      <c r="AE10" s="43">
        <f t="shared" si="8"/>
        <v>0.45318677222422021</v>
      </c>
      <c r="AF10" s="44">
        <f t="shared" si="9"/>
        <v>0.44434682943763998</v>
      </c>
      <c r="AG10" s="42">
        <f t="shared" si="10"/>
        <v>-16246.811608962875</v>
      </c>
    </row>
    <row r="11" spans="1:33" x14ac:dyDescent="0.3">
      <c r="A11" t="s">
        <v>7</v>
      </c>
      <c r="B11">
        <v>14732</v>
      </c>
      <c r="C11" t="s">
        <v>8</v>
      </c>
      <c r="D11" t="s">
        <v>13</v>
      </c>
      <c r="E11" t="s">
        <v>14</v>
      </c>
      <c r="F11">
        <v>463</v>
      </c>
      <c r="G11">
        <v>76029</v>
      </c>
      <c r="I11" s="5"/>
      <c r="J11" s="8" t="s">
        <v>16</v>
      </c>
      <c r="K11" s="15">
        <v>131987</v>
      </c>
      <c r="L11" s="16">
        <v>500861</v>
      </c>
      <c r="M11" s="16">
        <v>60190</v>
      </c>
      <c r="N11" s="16"/>
      <c r="O11" s="15">
        <v>2584</v>
      </c>
      <c r="P11" s="16">
        <v>59754</v>
      </c>
      <c r="Q11" s="16">
        <v>40978</v>
      </c>
      <c r="R11" s="16"/>
      <c r="S11" s="15">
        <v>693038</v>
      </c>
      <c r="T11" s="17">
        <v>103316</v>
      </c>
      <c r="V11" t="str">
        <f t="shared" si="1"/>
        <v>indian</v>
      </c>
      <c r="W11" s="24">
        <f t="shared" si="2"/>
        <v>0.14907696259079589</v>
      </c>
      <c r="X11" s="35">
        <f t="shared" si="3"/>
        <v>1.9577685681165569E-2</v>
      </c>
      <c r="Y11" s="36">
        <f t="shared" si="4"/>
        <v>0.11930256098997526</v>
      </c>
      <c r="Z11" s="40">
        <f t="shared" si="5"/>
        <v>0.68081076590795808</v>
      </c>
      <c r="AA11" s="26">
        <f t="shared" si="6"/>
        <v>3841.1922875292776</v>
      </c>
      <c r="AB11" s="26">
        <f t="shared" si="0"/>
        <v>67252.636533047873</v>
      </c>
      <c r="AC11" s="26">
        <f t="shared" si="0"/>
        <v>33861.077923709243</v>
      </c>
      <c r="AD11" s="45">
        <f t="shared" si="7"/>
        <v>104954.90674428639</v>
      </c>
      <c r="AE11" s="43">
        <f t="shared" si="8"/>
        <v>0.98438465818201859</v>
      </c>
      <c r="AF11" s="44">
        <f t="shared" si="9"/>
        <v>0.96518307377652546</v>
      </c>
      <c r="AG11" s="42">
        <f t="shared" si="10"/>
        <v>-1638.9067442863889</v>
      </c>
    </row>
    <row r="12" spans="1:33" x14ac:dyDescent="0.3">
      <c r="A12" t="s">
        <v>7</v>
      </c>
      <c r="B12">
        <v>168486</v>
      </c>
      <c r="C12" t="s">
        <v>11</v>
      </c>
      <c r="D12" t="s">
        <v>13</v>
      </c>
      <c r="E12" t="s">
        <v>14</v>
      </c>
      <c r="F12">
        <v>25612</v>
      </c>
      <c r="G12">
        <v>0</v>
      </c>
      <c r="I12" s="5"/>
      <c r="J12" s="8" t="s">
        <v>23</v>
      </c>
      <c r="K12" s="15">
        <v>58580</v>
      </c>
      <c r="L12" s="16">
        <v>84706</v>
      </c>
      <c r="M12" s="16">
        <v>5451</v>
      </c>
      <c r="N12" s="16"/>
      <c r="O12" s="15">
        <v>1704</v>
      </c>
      <c r="P12" s="16">
        <v>10313</v>
      </c>
      <c r="Q12" s="16">
        <v>3028</v>
      </c>
      <c r="R12" s="16"/>
      <c r="S12" s="15">
        <v>148737</v>
      </c>
      <c r="T12" s="17">
        <v>15045</v>
      </c>
      <c r="V12" t="str">
        <f t="shared" si="1"/>
        <v>mixed other</v>
      </c>
      <c r="W12" s="24">
        <f t="shared" si="2"/>
        <v>0.10115169729119183</v>
      </c>
      <c r="X12" s="35">
        <f t="shared" si="3"/>
        <v>2.908842608398771E-2</v>
      </c>
      <c r="Y12" s="36">
        <f t="shared" si="4"/>
        <v>0.12175052534649257</v>
      </c>
      <c r="Z12" s="40">
        <f t="shared" si="5"/>
        <v>0.555494404696386</v>
      </c>
      <c r="AA12" s="26">
        <f t="shared" si="6"/>
        <v>1704.8424784521587</v>
      </c>
      <c r="AB12" s="26">
        <f t="shared" si="0"/>
        <v>11373.81794583398</v>
      </c>
      <c r="AC12" s="26">
        <f t="shared" si="0"/>
        <v>3066.5681302897337</v>
      </c>
      <c r="AD12" s="45">
        <f t="shared" si="7"/>
        <v>16145.228554575873</v>
      </c>
      <c r="AE12" s="43">
        <f t="shared" si="8"/>
        <v>0.93185425955063073</v>
      </c>
      <c r="AF12" s="44">
        <f t="shared" si="9"/>
        <v>0.91367734256024902</v>
      </c>
      <c r="AG12" s="42">
        <f t="shared" si="10"/>
        <v>-1100.2285545758732</v>
      </c>
    </row>
    <row r="13" spans="1:33" x14ac:dyDescent="0.3">
      <c r="A13" t="s">
        <v>7</v>
      </c>
      <c r="B13">
        <v>93442</v>
      </c>
      <c r="C13" t="s">
        <v>12</v>
      </c>
      <c r="D13" t="s">
        <v>13</v>
      </c>
      <c r="E13" t="s">
        <v>14</v>
      </c>
      <c r="F13">
        <v>49954</v>
      </c>
      <c r="G13">
        <v>0</v>
      </c>
      <c r="I13" s="5"/>
      <c r="J13" s="8" t="s">
        <v>24</v>
      </c>
      <c r="K13" s="15">
        <v>78802</v>
      </c>
      <c r="L13" s="16">
        <v>82408</v>
      </c>
      <c r="M13" s="16">
        <v>4831</v>
      </c>
      <c r="N13" s="16"/>
      <c r="O13" s="15">
        <v>1991</v>
      </c>
      <c r="P13" s="16">
        <v>8784</v>
      </c>
      <c r="Q13" s="16">
        <v>2464</v>
      </c>
      <c r="R13" s="16"/>
      <c r="S13" s="15">
        <v>166041</v>
      </c>
      <c r="T13" s="17">
        <v>13239</v>
      </c>
      <c r="V13" t="str">
        <f t="shared" si="1"/>
        <v>mixed white and asian</v>
      </c>
      <c r="W13" s="24">
        <f t="shared" si="2"/>
        <v>7.9733318879072035E-2</v>
      </c>
      <c r="X13" s="35">
        <f t="shared" si="3"/>
        <v>2.5265856196543236E-2</v>
      </c>
      <c r="Y13" s="36">
        <f t="shared" si="4"/>
        <v>0.10659159304921852</v>
      </c>
      <c r="Z13" s="40">
        <f t="shared" si="5"/>
        <v>0.51003932933140139</v>
      </c>
      <c r="AA13" s="26">
        <f t="shared" si="6"/>
        <v>2293.3594569304714</v>
      </c>
      <c r="AB13" s="26">
        <f t="shared" si="0"/>
        <v>11065.256171703146</v>
      </c>
      <c r="AC13" s="26">
        <f t="shared" si="0"/>
        <v>2717.7748371729413</v>
      </c>
      <c r="AD13" s="45">
        <f t="shared" si="7"/>
        <v>16076.390465806558</v>
      </c>
      <c r="AE13" s="43">
        <f t="shared" si="8"/>
        <v>0.82350575075658283</v>
      </c>
      <c r="AF13" s="44">
        <f t="shared" si="9"/>
        <v>0.80744229928958755</v>
      </c>
      <c r="AG13" s="42">
        <f t="shared" si="10"/>
        <v>-2837.3904658065585</v>
      </c>
    </row>
    <row r="14" spans="1:33" x14ac:dyDescent="0.3">
      <c r="A14" t="s">
        <v>7</v>
      </c>
      <c r="B14">
        <v>9361</v>
      </c>
      <c r="C14" t="s">
        <v>8</v>
      </c>
      <c r="D14" t="s">
        <v>9</v>
      </c>
      <c r="E14" t="s">
        <v>28</v>
      </c>
      <c r="F14">
        <v>716</v>
      </c>
      <c r="G14">
        <v>7117</v>
      </c>
      <c r="I14" s="5"/>
      <c r="J14" s="8" t="s">
        <v>25</v>
      </c>
      <c r="K14" s="15">
        <v>40181</v>
      </c>
      <c r="L14" s="16">
        <v>41091</v>
      </c>
      <c r="M14" s="16">
        <v>1707</v>
      </c>
      <c r="N14" s="16"/>
      <c r="O14" s="15">
        <v>1108</v>
      </c>
      <c r="P14" s="16">
        <v>4825</v>
      </c>
      <c r="Q14" s="16">
        <v>917</v>
      </c>
      <c r="R14" s="16"/>
      <c r="S14" s="15">
        <v>82979</v>
      </c>
      <c r="T14" s="17">
        <v>6850</v>
      </c>
      <c r="V14" t="str">
        <f t="shared" si="1"/>
        <v>mixed white and black african</v>
      </c>
      <c r="W14" s="24">
        <f t="shared" si="2"/>
        <v>8.2551006881259117E-2</v>
      </c>
      <c r="X14" s="35">
        <f t="shared" si="3"/>
        <v>2.7575222119907417E-2</v>
      </c>
      <c r="Y14" s="36">
        <f t="shared" si="4"/>
        <v>0.11742230658781729</v>
      </c>
      <c r="Z14" s="40">
        <f t="shared" si="5"/>
        <v>0.53719976567076744</v>
      </c>
      <c r="AA14" s="26">
        <f t="shared" si="6"/>
        <v>1169.379918516323</v>
      </c>
      <c r="AB14" s="26">
        <f t="shared" si="0"/>
        <v>5517.4551178460097</v>
      </c>
      <c r="AC14" s="26">
        <f t="shared" si="0"/>
        <v>960.30669572639431</v>
      </c>
      <c r="AD14" s="45">
        <f t="shared" si="7"/>
        <v>7647.1417320887267</v>
      </c>
      <c r="AE14" s="43">
        <f t="shared" si="8"/>
        <v>0.89575951904437934</v>
      </c>
      <c r="AF14" s="44">
        <f t="shared" si="9"/>
        <v>0.87828667256207038</v>
      </c>
      <c r="AG14" s="42">
        <f t="shared" si="10"/>
        <v>-797.14173208872671</v>
      </c>
    </row>
    <row r="15" spans="1:33" x14ac:dyDescent="0.3">
      <c r="A15" t="s">
        <v>7</v>
      </c>
      <c r="B15">
        <v>17551</v>
      </c>
      <c r="C15" t="s">
        <v>11</v>
      </c>
      <c r="D15" t="s">
        <v>9</v>
      </c>
      <c r="E15" t="s">
        <v>28</v>
      </c>
      <c r="F15">
        <v>5230</v>
      </c>
      <c r="G15">
        <v>0</v>
      </c>
      <c r="I15" s="5"/>
      <c r="J15" s="8" t="s">
        <v>26</v>
      </c>
      <c r="K15" s="15">
        <v>92952</v>
      </c>
      <c r="L15" s="16">
        <v>115427</v>
      </c>
      <c r="M15" s="16">
        <v>6731</v>
      </c>
      <c r="N15" s="16"/>
      <c r="O15" s="15">
        <v>3485</v>
      </c>
      <c r="P15" s="16">
        <v>15263</v>
      </c>
      <c r="Q15" s="16">
        <v>4030</v>
      </c>
      <c r="R15" s="16"/>
      <c r="S15" s="15">
        <v>215110</v>
      </c>
      <c r="T15" s="17">
        <v>22778</v>
      </c>
      <c r="V15" t="str">
        <f t="shared" si="1"/>
        <v>mixed white and black caribbean</v>
      </c>
      <c r="W15" s="24">
        <f t="shared" si="2"/>
        <v>0.10589000976244713</v>
      </c>
      <c r="X15" s="35">
        <f t="shared" si="3"/>
        <v>3.7492469231431277E-2</v>
      </c>
      <c r="Y15" s="36">
        <f t="shared" si="4"/>
        <v>0.13223076056728494</v>
      </c>
      <c r="Z15" s="40">
        <f t="shared" si="5"/>
        <v>0.59872232952013071</v>
      </c>
      <c r="AA15" s="26">
        <f t="shared" si="6"/>
        <v>2705.1641867033982</v>
      </c>
      <c r="AB15" s="26">
        <f t="shared" si="0"/>
        <v>15498.851132549982</v>
      </c>
      <c r="AC15" s="26">
        <f t="shared" si="0"/>
        <v>3786.6575096276279</v>
      </c>
      <c r="AD15" s="45">
        <f t="shared" si="7"/>
        <v>21990.672828881008</v>
      </c>
      <c r="AE15" s="43">
        <f t="shared" si="8"/>
        <v>1.0358027777160583</v>
      </c>
      <c r="AF15" s="44">
        <f t="shared" si="9"/>
        <v>1.0155982222118201</v>
      </c>
      <c r="AG15" s="42">
        <f t="shared" si="10"/>
        <v>787.32717111899183</v>
      </c>
    </row>
    <row r="16" spans="1:33" x14ac:dyDescent="0.3">
      <c r="A16" t="s">
        <v>7</v>
      </c>
      <c r="B16">
        <v>1684</v>
      </c>
      <c r="C16" t="s">
        <v>12</v>
      </c>
      <c r="D16" t="s">
        <v>9</v>
      </c>
      <c r="E16" t="s">
        <v>28</v>
      </c>
      <c r="F16">
        <v>1171</v>
      </c>
      <c r="G16">
        <v>0</v>
      </c>
      <c r="I16" s="5"/>
      <c r="J16" s="8" t="s">
        <v>27</v>
      </c>
      <c r="K16" s="15">
        <v>33528</v>
      </c>
      <c r="L16" s="16">
        <v>111492</v>
      </c>
      <c r="M16" s="16">
        <v>9651</v>
      </c>
      <c r="N16" s="16"/>
      <c r="O16" s="15">
        <v>993</v>
      </c>
      <c r="P16" s="16">
        <v>15100</v>
      </c>
      <c r="Q16" s="16">
        <v>6148</v>
      </c>
      <c r="R16" s="16"/>
      <c r="S16" s="15">
        <v>154671</v>
      </c>
      <c r="T16" s="17">
        <v>22241</v>
      </c>
      <c r="V16" t="str">
        <f t="shared" si="1"/>
        <v>other</v>
      </c>
      <c r="W16" s="24">
        <f t="shared" si="2"/>
        <v>0.14379554021115787</v>
      </c>
      <c r="X16" s="35">
        <f t="shared" si="3"/>
        <v>2.9617036506800285E-2</v>
      </c>
      <c r="Y16" s="36">
        <f t="shared" si="4"/>
        <v>0.13543572633014028</v>
      </c>
      <c r="Z16" s="40">
        <f t="shared" si="5"/>
        <v>0.63703243187234482</v>
      </c>
      <c r="AA16" s="26">
        <f t="shared" si="6"/>
        <v>975.75893850365276</v>
      </c>
      <c r="AB16" s="26">
        <f t="shared" si="0"/>
        <v>14970.482733418201</v>
      </c>
      <c r="AC16" s="26">
        <f t="shared" si="0"/>
        <v>5429.3614062421975</v>
      </c>
      <c r="AD16" s="45">
        <f t="shared" si="7"/>
        <v>21375.603078164051</v>
      </c>
      <c r="AE16" s="43">
        <f t="shared" si="8"/>
        <v>1.0404852634412913</v>
      </c>
      <c r="AF16" s="44">
        <f t="shared" si="9"/>
        <v>1.0201893705272984</v>
      </c>
      <c r="AG16" s="42">
        <f t="shared" si="10"/>
        <v>865.39692183594889</v>
      </c>
    </row>
    <row r="17" spans="1:33" x14ac:dyDescent="0.3">
      <c r="A17" t="s">
        <v>7</v>
      </c>
      <c r="B17">
        <v>9021</v>
      </c>
      <c r="C17" t="s">
        <v>8</v>
      </c>
      <c r="D17" t="s">
        <v>13</v>
      </c>
      <c r="E17" t="s">
        <v>28</v>
      </c>
      <c r="F17">
        <v>492</v>
      </c>
      <c r="G17">
        <v>7300</v>
      </c>
      <c r="I17" s="5"/>
      <c r="J17" s="8" t="s">
        <v>30</v>
      </c>
      <c r="K17" s="15">
        <v>91704</v>
      </c>
      <c r="L17" s="16">
        <v>316019</v>
      </c>
      <c r="M17" s="16">
        <v>20874</v>
      </c>
      <c r="N17" s="16"/>
      <c r="O17" s="15">
        <v>2302</v>
      </c>
      <c r="P17" s="16">
        <v>28558</v>
      </c>
      <c r="Q17" s="16">
        <v>11598</v>
      </c>
      <c r="R17" s="16"/>
      <c r="S17" s="15">
        <v>428597</v>
      </c>
      <c r="T17" s="17">
        <v>42458</v>
      </c>
      <c r="V17" t="str">
        <f t="shared" si="1"/>
        <v>other asian</v>
      </c>
      <c r="W17" s="24">
        <f t="shared" si="2"/>
        <v>9.9062755922229975E-2</v>
      </c>
      <c r="X17" s="35">
        <f t="shared" si="3"/>
        <v>2.5102503707580912E-2</v>
      </c>
      <c r="Y17" s="36">
        <f t="shared" si="4"/>
        <v>9.0367984203481438E-2</v>
      </c>
      <c r="Z17" s="40">
        <f t="shared" si="5"/>
        <v>0.5556194308709399</v>
      </c>
      <c r="AA17" s="26">
        <f t="shared" si="6"/>
        <v>2668.8438826216588</v>
      </c>
      <c r="AB17" s="26">
        <f t="shared" si="0"/>
        <v>42433.152001328221</v>
      </c>
      <c r="AC17" s="26">
        <f t="shared" si="0"/>
        <v>11743.082581483746</v>
      </c>
      <c r="AD17" s="45">
        <f t="shared" si="7"/>
        <v>56845.078465433624</v>
      </c>
      <c r="AE17" s="43">
        <f t="shared" si="8"/>
        <v>0.74690722831560297</v>
      </c>
      <c r="AF17" s="44">
        <f t="shared" si="9"/>
        <v>0.73233792142081477</v>
      </c>
      <c r="AG17" s="42">
        <f t="shared" si="10"/>
        <v>-14387.078465433624</v>
      </c>
    </row>
    <row r="18" spans="1:33" x14ac:dyDescent="0.3">
      <c r="A18" t="s">
        <v>7</v>
      </c>
      <c r="B18">
        <v>18318</v>
      </c>
      <c r="C18" t="s">
        <v>11</v>
      </c>
      <c r="D18" t="s">
        <v>13</v>
      </c>
      <c r="E18" t="s">
        <v>28</v>
      </c>
      <c r="F18">
        <v>5537</v>
      </c>
      <c r="G18">
        <v>0</v>
      </c>
      <c r="I18" s="5"/>
      <c r="J18" s="8" t="s">
        <v>17</v>
      </c>
      <c r="K18" s="15">
        <v>181513</v>
      </c>
      <c r="L18" s="16">
        <v>342809</v>
      </c>
      <c r="M18" s="16">
        <v>23974</v>
      </c>
      <c r="N18" s="16"/>
      <c r="O18" s="15">
        <v>6534</v>
      </c>
      <c r="P18" s="16">
        <v>58964</v>
      </c>
      <c r="Q18" s="16">
        <v>18614</v>
      </c>
      <c r="R18" s="16"/>
      <c r="S18" s="15">
        <v>548296</v>
      </c>
      <c r="T18" s="17">
        <v>84112</v>
      </c>
      <c r="V18" t="str">
        <f t="shared" si="1"/>
        <v>pakistani</v>
      </c>
      <c r="W18" s="24">
        <f t="shared" si="2"/>
        <v>0.15340618935757327</v>
      </c>
      <c r="X18" s="35">
        <f t="shared" si="3"/>
        <v>3.5997421672276916E-2</v>
      </c>
      <c r="Y18" s="36">
        <f t="shared" si="4"/>
        <v>0.17200248534898441</v>
      </c>
      <c r="Z18" s="40">
        <f t="shared" si="5"/>
        <v>0.77642445983148412</v>
      </c>
      <c r="AA18" s="26">
        <f t="shared" si="6"/>
        <v>5282.5379445422786</v>
      </c>
      <c r="AB18" s="26">
        <f t="shared" si="0"/>
        <v>46030.353885125034</v>
      </c>
      <c r="AC18" s="26">
        <f t="shared" si="0"/>
        <v>13487.049047067709</v>
      </c>
      <c r="AD18" s="45">
        <f t="shared" si="7"/>
        <v>64799.940876735025</v>
      </c>
      <c r="AE18" s="43">
        <f t="shared" si="8"/>
        <v>1.2980258756717251</v>
      </c>
      <c r="AF18" s="44">
        <f t="shared" si="9"/>
        <v>1.2727063491989585</v>
      </c>
      <c r="AG18" s="42">
        <f t="shared" si="10"/>
        <v>19312.059123264975</v>
      </c>
    </row>
    <row r="19" spans="1:33" x14ac:dyDescent="0.3">
      <c r="A19" t="s">
        <v>7</v>
      </c>
      <c r="B19">
        <v>1745</v>
      </c>
      <c r="C19" t="s">
        <v>12</v>
      </c>
      <c r="D19" t="s">
        <v>13</v>
      </c>
      <c r="E19" t="s">
        <v>28</v>
      </c>
      <c r="F19">
        <v>1271</v>
      </c>
      <c r="G19">
        <v>0</v>
      </c>
      <c r="I19" s="5"/>
      <c r="J19" s="8" t="s">
        <v>10</v>
      </c>
      <c r="K19" s="15">
        <v>3857892</v>
      </c>
      <c r="L19" s="16">
        <v>14388566</v>
      </c>
      <c r="M19" s="16">
        <v>4720421</v>
      </c>
      <c r="N19" s="16"/>
      <c r="O19" s="15">
        <v>114070</v>
      </c>
      <c r="P19" s="16">
        <v>2033127</v>
      </c>
      <c r="Q19" s="16">
        <v>2646156</v>
      </c>
      <c r="R19" s="16"/>
      <c r="S19" s="15">
        <v>22966879</v>
      </c>
      <c r="T19" s="17">
        <v>4793353</v>
      </c>
      <c r="V19" t="str">
        <f t="shared" si="1"/>
        <v>white british</v>
      </c>
      <c r="W19" s="24">
        <f t="shared" si="2"/>
        <v>0.20870719961558556</v>
      </c>
      <c r="X19" s="35">
        <f t="shared" si="3"/>
        <v>2.9567960948621682E-2</v>
      </c>
      <c r="Y19" s="36">
        <f t="shared" si="4"/>
        <v>0.14130157237350824</v>
      </c>
      <c r="Z19" s="40">
        <f t="shared" si="5"/>
        <v>0.56057627063348803</v>
      </c>
      <c r="AA19" s="26">
        <f t="shared" si="6"/>
        <v>112275.48922637002</v>
      </c>
      <c r="AB19" s="26">
        <f t="shared" si="0"/>
        <v>1932011.0757870357</v>
      </c>
      <c r="AC19" s="26">
        <f t="shared" si="0"/>
        <v>2655566.4282059064</v>
      </c>
      <c r="AD19" s="45">
        <f t="shared" si="7"/>
        <v>4699852.9932193123</v>
      </c>
      <c r="AE19" s="43">
        <f t="shared" si="8"/>
        <v>1.0198942407168021</v>
      </c>
      <c r="AF19" s="44">
        <f t="shared" si="9"/>
        <v>1</v>
      </c>
      <c r="AG19" s="42">
        <f t="shared" si="10"/>
        <v>93500.00678068772</v>
      </c>
    </row>
    <row r="20" spans="1:33" x14ac:dyDescent="0.3">
      <c r="A20" t="s">
        <v>7</v>
      </c>
      <c r="B20">
        <v>195073</v>
      </c>
      <c r="C20" t="s">
        <v>8</v>
      </c>
      <c r="D20" t="s">
        <v>9</v>
      </c>
      <c r="E20" t="s">
        <v>15</v>
      </c>
      <c r="F20">
        <v>5356</v>
      </c>
      <c r="G20">
        <v>88323</v>
      </c>
      <c r="I20" s="5"/>
      <c r="J20" s="8" t="s">
        <v>28</v>
      </c>
      <c r="K20" s="15">
        <v>9021</v>
      </c>
      <c r="L20" s="16">
        <v>18318</v>
      </c>
      <c r="M20" s="16">
        <v>1745</v>
      </c>
      <c r="N20" s="16"/>
      <c r="O20" s="15">
        <v>492</v>
      </c>
      <c r="P20" s="16">
        <v>5537</v>
      </c>
      <c r="Q20" s="16">
        <v>1271</v>
      </c>
      <c r="R20" s="16"/>
      <c r="S20" s="15">
        <v>29084</v>
      </c>
      <c r="T20" s="17">
        <v>7300</v>
      </c>
      <c r="V20" t="str">
        <f t="shared" si="1"/>
        <v>White Gypsy or Irish Traveller</v>
      </c>
      <c r="W20" s="24">
        <f t="shared" si="2"/>
        <v>0.25099711181405582</v>
      </c>
      <c r="X20" s="35">
        <f t="shared" si="3"/>
        <v>5.453940804788826E-2</v>
      </c>
      <c r="Y20" s="36">
        <f t="shared" si="4"/>
        <v>0.30227099028278198</v>
      </c>
      <c r="Z20" s="40">
        <f t="shared" si="5"/>
        <v>0.7283667621776504</v>
      </c>
      <c r="AA20" s="26">
        <f t="shared" si="6"/>
        <v>262.53642878314997</v>
      </c>
      <c r="AB20" s="26">
        <f t="shared" si="0"/>
        <v>2459.6321055390035</v>
      </c>
      <c r="AC20" s="26">
        <f t="shared" si="0"/>
        <v>981.68434917548802</v>
      </c>
      <c r="AD20" s="45">
        <f t="shared" si="7"/>
        <v>3703.8528834976414</v>
      </c>
      <c r="AE20" s="43">
        <f t="shared" si="8"/>
        <v>1.9709206141866051</v>
      </c>
      <c r="AF20" s="44">
        <f t="shared" si="9"/>
        <v>1.9324754817728971</v>
      </c>
      <c r="AG20" s="42">
        <f t="shared" si="10"/>
        <v>3596.1471165023586</v>
      </c>
    </row>
    <row r="21" spans="1:33" x14ac:dyDescent="0.3">
      <c r="A21" t="s">
        <v>7</v>
      </c>
      <c r="B21">
        <v>922797</v>
      </c>
      <c r="C21" t="s">
        <v>11</v>
      </c>
      <c r="D21" t="s">
        <v>9</v>
      </c>
      <c r="E21" t="s">
        <v>15</v>
      </c>
      <c r="F21">
        <v>54376</v>
      </c>
      <c r="G21">
        <v>0</v>
      </c>
      <c r="I21" s="5"/>
      <c r="J21" s="8" t="s">
        <v>14</v>
      </c>
      <c r="K21" s="15">
        <v>14732</v>
      </c>
      <c r="L21" s="16">
        <v>168486</v>
      </c>
      <c r="M21" s="16">
        <v>93442</v>
      </c>
      <c r="N21" s="16"/>
      <c r="O21" s="15">
        <v>463</v>
      </c>
      <c r="P21" s="16">
        <v>25612</v>
      </c>
      <c r="Q21" s="16">
        <v>49954</v>
      </c>
      <c r="R21" s="16"/>
      <c r="S21" s="15">
        <v>276660</v>
      </c>
      <c r="T21" s="17">
        <v>76029</v>
      </c>
      <c r="V21" t="str">
        <f t="shared" si="1"/>
        <v>white irish</v>
      </c>
      <c r="W21" s="24">
        <f t="shared" si="2"/>
        <v>0.27481023639123836</v>
      </c>
      <c r="X21" s="35">
        <f t="shared" si="3"/>
        <v>3.1428183546022267E-2</v>
      </c>
      <c r="Y21" s="36">
        <f t="shared" si="4"/>
        <v>0.1520126301295063</v>
      </c>
      <c r="Z21" s="40">
        <f t="shared" si="5"/>
        <v>0.53459900258984183</v>
      </c>
      <c r="AA21" s="26">
        <f t="shared" si="6"/>
        <v>428.74256388796863</v>
      </c>
      <c r="AB21" s="26">
        <f>L21*Y$23</f>
        <v>22623.29811845423</v>
      </c>
      <c r="AC21" s="26">
        <f>M21*Z$23</f>
        <v>52567.649831321462</v>
      </c>
      <c r="AD21" s="45">
        <f t="shared" si="7"/>
        <v>75619.690513663663</v>
      </c>
      <c r="AE21" s="43">
        <f t="shared" si="8"/>
        <v>1.0054127368620001</v>
      </c>
      <c r="AF21" s="44">
        <f t="shared" si="9"/>
        <v>0.98580097496714547</v>
      </c>
      <c r="AG21" s="42">
        <f t="shared" si="10"/>
        <v>409.3094863363367</v>
      </c>
    </row>
    <row r="22" spans="1:33" x14ac:dyDescent="0.3">
      <c r="A22" t="s">
        <v>7</v>
      </c>
      <c r="B22">
        <v>62218</v>
      </c>
      <c r="C22" t="s">
        <v>12</v>
      </c>
      <c r="D22" t="s">
        <v>9</v>
      </c>
      <c r="E22" t="s">
        <v>15</v>
      </c>
      <c r="F22">
        <v>28591</v>
      </c>
      <c r="G22">
        <v>0</v>
      </c>
      <c r="I22" s="5"/>
      <c r="J22" s="8" t="s">
        <v>15</v>
      </c>
      <c r="K22" s="15">
        <v>186098</v>
      </c>
      <c r="L22" s="16">
        <v>1026405</v>
      </c>
      <c r="M22" s="16">
        <v>93351</v>
      </c>
      <c r="N22" s="16"/>
      <c r="O22" s="15">
        <v>3661</v>
      </c>
      <c r="P22" s="16">
        <v>68436</v>
      </c>
      <c r="Q22" s="16">
        <v>48992</v>
      </c>
      <c r="R22" s="16"/>
      <c r="S22" s="15">
        <v>1305854</v>
      </c>
      <c r="T22" s="17">
        <v>121089</v>
      </c>
      <c r="V22" t="str">
        <f t="shared" si="1"/>
        <v>white other</v>
      </c>
      <c r="W22" s="24">
        <f t="shared" si="2"/>
        <v>9.2727824090595115E-2</v>
      </c>
      <c r="X22" s="35">
        <f t="shared" si="3"/>
        <v>1.9672430654816279E-2</v>
      </c>
      <c r="Y22" s="36">
        <f t="shared" si="4"/>
        <v>6.6675435135253633E-2</v>
      </c>
      <c r="Z22" s="40">
        <f t="shared" si="5"/>
        <v>0.52481494574241305</v>
      </c>
      <c r="AA22" s="26">
        <f t="shared" si="6"/>
        <v>5415.9743181118101</v>
      </c>
      <c r="AB22" s="26">
        <f>L22*Y$23</f>
        <v>137819.5595199127</v>
      </c>
      <c r="AC22" s="26">
        <f>M22*Z$23</f>
        <v>52516.455977009158</v>
      </c>
      <c r="AD22" s="45">
        <f t="shared" si="7"/>
        <v>195751.98981503368</v>
      </c>
      <c r="AE22" s="43">
        <f t="shared" si="8"/>
        <v>0.61858375035889623</v>
      </c>
      <c r="AF22" s="44">
        <f t="shared" si="9"/>
        <v>0.60651754433297234</v>
      </c>
      <c r="AG22" s="42">
        <f t="shared" si="10"/>
        <v>-74662.989815033681</v>
      </c>
    </row>
    <row r="23" spans="1:33" x14ac:dyDescent="0.3">
      <c r="A23" t="s">
        <v>7</v>
      </c>
      <c r="B23">
        <v>186098</v>
      </c>
      <c r="C23" t="s">
        <v>8</v>
      </c>
      <c r="D23" t="s">
        <v>13</v>
      </c>
      <c r="E23" t="s">
        <v>15</v>
      </c>
      <c r="F23">
        <v>3661</v>
      </c>
      <c r="G23">
        <v>121089</v>
      </c>
      <c r="I23" s="2" t="s">
        <v>65</v>
      </c>
      <c r="J23" s="3"/>
      <c r="K23" s="12">
        <v>5161770</v>
      </c>
      <c r="L23" s="13">
        <v>18213854</v>
      </c>
      <c r="M23" s="13">
        <v>5126912</v>
      </c>
      <c r="N23" s="13"/>
      <c r="O23" s="12">
        <v>150222</v>
      </c>
      <c r="P23" s="13">
        <v>2445648</v>
      </c>
      <c r="Q23" s="13">
        <v>2884246</v>
      </c>
      <c r="R23" s="13"/>
      <c r="S23" s="12">
        <v>28502536</v>
      </c>
      <c r="T23" s="14">
        <v>5480116</v>
      </c>
      <c r="V23" s="29" t="s">
        <v>60</v>
      </c>
      <c r="W23" s="30"/>
      <c r="X23" s="37">
        <f t="shared" si="3"/>
        <v>2.9102807757804008E-2</v>
      </c>
      <c r="Y23" s="30">
        <f t="shared" si="4"/>
        <v>0.13427405314657734</v>
      </c>
      <c r="Z23" s="41">
        <f t="shared" si="5"/>
        <v>0.56256982760772956</v>
      </c>
      <c r="AD23" s="31"/>
      <c r="AE23" s="32"/>
      <c r="AF23" s="38"/>
    </row>
    <row r="24" spans="1:33" x14ac:dyDescent="0.3">
      <c r="A24" t="s">
        <v>7</v>
      </c>
      <c r="B24">
        <v>1026405</v>
      </c>
      <c r="C24" t="s">
        <v>11</v>
      </c>
      <c r="D24" t="s">
        <v>13</v>
      </c>
      <c r="E24" t="s">
        <v>15</v>
      </c>
      <c r="F24">
        <v>68436</v>
      </c>
      <c r="G24">
        <v>0</v>
      </c>
      <c r="I24" s="2" t="s">
        <v>9</v>
      </c>
      <c r="J24" s="2" t="s">
        <v>29</v>
      </c>
      <c r="K24" s="12">
        <v>34226</v>
      </c>
      <c r="L24" s="13">
        <v>95237</v>
      </c>
      <c r="M24" s="13">
        <v>4680</v>
      </c>
      <c r="N24" s="13"/>
      <c r="O24" s="12">
        <v>1352</v>
      </c>
      <c r="P24" s="13">
        <v>11746</v>
      </c>
      <c r="Q24" s="13">
        <v>2395</v>
      </c>
      <c r="R24" s="13"/>
      <c r="S24" s="12">
        <v>134143</v>
      </c>
      <c r="T24" s="14">
        <v>15493</v>
      </c>
      <c r="V24" t="str">
        <f>J24</f>
        <v>arab</v>
      </c>
      <c r="W24" s="24">
        <f>T24/S24</f>
        <v>0.11549614963136355</v>
      </c>
      <c r="X24" s="35">
        <f t="shared" ref="X24:X42" si="11">O24/K24</f>
        <v>3.9502132881435163E-2</v>
      </c>
      <c r="Y24" s="36">
        <f t="shared" ref="Y24:Y42" si="12">P24/L24</f>
        <v>0.12333441834581098</v>
      </c>
      <c r="Z24" s="40">
        <f t="shared" ref="Z24:Z42" si="13">Q24/M24</f>
        <v>0.51175213675213671</v>
      </c>
      <c r="AA24" s="26">
        <f>K24*X$42</f>
        <v>1573.0335462167748</v>
      </c>
      <c r="AB24" s="26">
        <f>L24*Y$42</f>
        <v>11920.82689144812</v>
      </c>
      <c r="AC24" s="26">
        <f>M24*Z$42</f>
        <v>2352.2336744087943</v>
      </c>
      <c r="AD24" s="45">
        <f t="shared" si="7"/>
        <v>15846.09411207369</v>
      </c>
      <c r="AE24" s="43">
        <f>T24/AD24</f>
        <v>0.97771727786188933</v>
      </c>
      <c r="AF24" s="44">
        <f>AE24/AE$38</f>
        <v>0.9472568032020412</v>
      </c>
      <c r="AG24" s="42">
        <f>T24-AD24</f>
        <v>-353.09411207368976</v>
      </c>
    </row>
    <row r="25" spans="1:33" x14ac:dyDescent="0.3">
      <c r="A25" t="s">
        <v>7</v>
      </c>
      <c r="B25">
        <v>93351</v>
      </c>
      <c r="C25" t="s">
        <v>12</v>
      </c>
      <c r="D25" t="s">
        <v>13</v>
      </c>
      <c r="E25" t="s">
        <v>15</v>
      </c>
      <c r="F25">
        <v>48992</v>
      </c>
      <c r="G25">
        <v>0</v>
      </c>
      <c r="I25" s="5"/>
      <c r="J25" s="8" t="s">
        <v>18</v>
      </c>
      <c r="K25" s="15">
        <v>78899</v>
      </c>
      <c r="L25" s="16">
        <v>143146</v>
      </c>
      <c r="M25" s="16">
        <v>8826</v>
      </c>
      <c r="N25" s="16"/>
      <c r="O25" s="15">
        <v>3277</v>
      </c>
      <c r="P25" s="16">
        <v>16492</v>
      </c>
      <c r="Q25" s="16">
        <v>6077</v>
      </c>
      <c r="R25" s="16"/>
      <c r="S25" s="15">
        <v>230871</v>
      </c>
      <c r="T25" s="17">
        <v>25846</v>
      </c>
      <c r="V25" t="str">
        <f t="shared" ref="V25:V41" si="14">J25</f>
        <v>bangladeshi</v>
      </c>
      <c r="W25" s="24">
        <f t="shared" ref="W25:W41" si="15">T25/S25</f>
        <v>0.11194996339947416</v>
      </c>
      <c r="X25" s="35">
        <f t="shared" si="11"/>
        <v>4.1534113233374317E-2</v>
      </c>
      <c r="Y25" s="36">
        <f t="shared" si="12"/>
        <v>0.11521104327050703</v>
      </c>
      <c r="Z25" s="40">
        <f t="shared" si="13"/>
        <v>0.68853387718105596</v>
      </c>
      <c r="AA25" s="26">
        <f t="shared" ref="AA25:AA41" si="16">K25*X$42</f>
        <v>3626.2132227826014</v>
      </c>
      <c r="AB25" s="26">
        <f t="shared" ref="AB25:AB41" si="17">L25*Y$42</f>
        <v>17917.602257559902</v>
      </c>
      <c r="AC25" s="26">
        <f t="shared" ref="AC25:AC41" si="18">M25*Z$42</f>
        <v>4436.0714551991487</v>
      </c>
      <c r="AD25" s="45">
        <f t="shared" ref="AD25:AD41" si="19">SUM(AA25:AC25)</f>
        <v>25979.88693554165</v>
      </c>
      <c r="AE25" s="43">
        <f t="shared" ref="AE25:AE41" si="20">T25/AD25</f>
        <v>0.99484651584997907</v>
      </c>
      <c r="AF25" s="44">
        <f t="shared" ref="AF25:AF41" si="21">AE25/AE$38</f>
        <v>0.96385238516144767</v>
      </c>
      <c r="AG25" s="42">
        <f t="shared" ref="AG25:AG41" si="22">T25-AD25</f>
        <v>-133.88693554165002</v>
      </c>
    </row>
    <row r="26" spans="1:33" x14ac:dyDescent="0.3">
      <c r="A26" t="s">
        <v>7</v>
      </c>
      <c r="B26">
        <v>139454</v>
      </c>
      <c r="C26" t="s">
        <v>8</v>
      </c>
      <c r="D26" t="s">
        <v>9</v>
      </c>
      <c r="E26" t="s">
        <v>16</v>
      </c>
      <c r="F26">
        <v>3616</v>
      </c>
      <c r="G26">
        <v>77730</v>
      </c>
      <c r="I26" s="5"/>
      <c r="J26" s="8" t="s">
        <v>19</v>
      </c>
      <c r="K26" s="15">
        <v>150220</v>
      </c>
      <c r="L26" s="16">
        <v>318947</v>
      </c>
      <c r="M26" s="16">
        <v>10632</v>
      </c>
      <c r="N26" s="16"/>
      <c r="O26" s="15">
        <v>5334</v>
      </c>
      <c r="P26" s="16">
        <v>22082</v>
      </c>
      <c r="Q26" s="16">
        <v>4530</v>
      </c>
      <c r="R26" s="16"/>
      <c r="S26" s="15">
        <v>479799</v>
      </c>
      <c r="T26" s="17">
        <v>31946</v>
      </c>
      <c r="V26" t="str">
        <f t="shared" si="14"/>
        <v>black african</v>
      </c>
      <c r="W26" s="24">
        <f t="shared" si="15"/>
        <v>6.6582047899224464E-2</v>
      </c>
      <c r="X26" s="35">
        <f t="shared" si="11"/>
        <v>3.5507921714818265E-2</v>
      </c>
      <c r="Y26" s="36">
        <f t="shared" si="12"/>
        <v>6.9234073372692009E-2</v>
      </c>
      <c r="Z26" s="40">
        <f t="shared" si="13"/>
        <v>0.42607223476297967</v>
      </c>
      <c r="AA26" s="26">
        <f t="shared" si="16"/>
        <v>6904.14010730684</v>
      </c>
      <c r="AB26" s="26">
        <f t="shared" si="17"/>
        <v>39922.63484304108</v>
      </c>
      <c r="AC26" s="26">
        <f t="shared" si="18"/>
        <v>5343.7923987851063</v>
      </c>
      <c r="AD26" s="45">
        <f t="shared" si="19"/>
        <v>52170.567349133024</v>
      </c>
      <c r="AE26" s="43">
        <f t="shared" si="20"/>
        <v>0.61233759997687431</v>
      </c>
      <c r="AF26" s="44">
        <f t="shared" si="21"/>
        <v>0.59326041440421373</v>
      </c>
      <c r="AG26" s="42">
        <f t="shared" si="22"/>
        <v>-20224.567349133024</v>
      </c>
    </row>
    <row r="27" spans="1:33" x14ac:dyDescent="0.3">
      <c r="A27" t="s">
        <v>7</v>
      </c>
      <c r="B27">
        <v>525571</v>
      </c>
      <c r="C27" t="s">
        <v>11</v>
      </c>
      <c r="D27" t="s">
        <v>9</v>
      </c>
      <c r="E27" t="s">
        <v>16</v>
      </c>
      <c r="F27">
        <v>45185</v>
      </c>
      <c r="G27">
        <v>0</v>
      </c>
      <c r="I27" s="5"/>
      <c r="J27" s="8" t="s">
        <v>20</v>
      </c>
      <c r="K27" s="15">
        <v>52709</v>
      </c>
      <c r="L27" s="16">
        <v>186128</v>
      </c>
      <c r="M27" s="16">
        <v>38100</v>
      </c>
      <c r="N27" s="16"/>
      <c r="O27" s="15">
        <v>2902</v>
      </c>
      <c r="P27" s="16">
        <v>24268</v>
      </c>
      <c r="Q27" s="16">
        <v>20119</v>
      </c>
      <c r="R27" s="16"/>
      <c r="S27" s="15">
        <v>276937</v>
      </c>
      <c r="T27" s="17">
        <v>47289</v>
      </c>
      <c r="V27" t="str">
        <f t="shared" si="14"/>
        <v>black caribbean</v>
      </c>
      <c r="W27" s="24">
        <f t="shared" si="15"/>
        <v>0.17075724803836251</v>
      </c>
      <c r="X27" s="35">
        <f t="shared" si="11"/>
        <v>5.5057011136618032E-2</v>
      </c>
      <c r="Y27" s="36">
        <f t="shared" si="12"/>
        <v>0.13038339207427146</v>
      </c>
      <c r="Z27" s="40">
        <f t="shared" si="13"/>
        <v>0.52805774278215223</v>
      </c>
      <c r="AA27" s="26">
        <f t="shared" si="16"/>
        <v>2422.5157829585692</v>
      </c>
      <c r="AB27" s="26">
        <f t="shared" si="17"/>
        <v>23297.664433481266</v>
      </c>
      <c r="AC27" s="26">
        <f t="shared" si="18"/>
        <v>19149.594657045953</v>
      </c>
      <c r="AD27" s="45">
        <f t="shared" si="19"/>
        <v>44869.774873485789</v>
      </c>
      <c r="AE27" s="43">
        <f t="shared" si="20"/>
        <v>1.0539165871309901</v>
      </c>
      <c r="AF27" s="44">
        <f t="shared" si="21"/>
        <v>1.0210821469274776</v>
      </c>
      <c r="AG27" s="42">
        <f t="shared" si="22"/>
        <v>2419.2251265142113</v>
      </c>
    </row>
    <row r="28" spans="1:33" x14ac:dyDescent="0.3">
      <c r="A28" t="s">
        <v>7</v>
      </c>
      <c r="B28">
        <v>54895</v>
      </c>
      <c r="C28" t="s">
        <v>12</v>
      </c>
      <c r="D28" t="s">
        <v>9</v>
      </c>
      <c r="E28" t="s">
        <v>16</v>
      </c>
      <c r="F28">
        <v>28929</v>
      </c>
      <c r="G28">
        <v>0</v>
      </c>
      <c r="I28" s="5"/>
      <c r="J28" s="8" t="s">
        <v>21</v>
      </c>
      <c r="K28" s="15">
        <v>54331</v>
      </c>
      <c r="L28" s="16">
        <v>83327</v>
      </c>
      <c r="M28" s="16">
        <v>3806</v>
      </c>
      <c r="N28" s="16"/>
      <c r="O28" s="15">
        <v>2457</v>
      </c>
      <c r="P28" s="16">
        <v>10778</v>
      </c>
      <c r="Q28" s="16">
        <v>1967</v>
      </c>
      <c r="R28" s="16"/>
      <c r="S28" s="15">
        <v>141464</v>
      </c>
      <c r="T28" s="17">
        <v>15202</v>
      </c>
      <c r="V28" t="str">
        <f t="shared" si="14"/>
        <v>black other</v>
      </c>
      <c r="W28" s="24">
        <f t="shared" si="15"/>
        <v>0.10746196912288639</v>
      </c>
      <c r="X28" s="35">
        <f t="shared" si="11"/>
        <v>4.5222800979183152E-2</v>
      </c>
      <c r="Y28" s="36">
        <f t="shared" si="12"/>
        <v>0.12934583028310151</v>
      </c>
      <c r="Z28" s="40">
        <f t="shared" si="13"/>
        <v>0.51681555438780868</v>
      </c>
      <c r="AA28" s="26">
        <f t="shared" si="16"/>
        <v>2497.0632150851279</v>
      </c>
      <c r="AB28" s="26">
        <f t="shared" si="17"/>
        <v>10430.05074061234</v>
      </c>
      <c r="AC28" s="26">
        <f t="shared" si="18"/>
        <v>1912.9490095726219</v>
      </c>
      <c r="AD28" s="45">
        <f t="shared" si="19"/>
        <v>14840.062965270088</v>
      </c>
      <c r="AE28" s="43">
        <f t="shared" si="20"/>
        <v>1.0243891845726629</v>
      </c>
      <c r="AF28" s="44">
        <f t="shared" si="21"/>
        <v>0.99247466132036355</v>
      </c>
      <c r="AG28" s="42">
        <f t="shared" si="22"/>
        <v>361.93703472991183</v>
      </c>
    </row>
    <row r="29" spans="1:33" x14ac:dyDescent="0.3">
      <c r="A29" t="s">
        <v>7</v>
      </c>
      <c r="B29">
        <v>131987</v>
      </c>
      <c r="C29" t="s">
        <v>8</v>
      </c>
      <c r="D29" t="s">
        <v>13</v>
      </c>
      <c r="E29" t="s">
        <v>16</v>
      </c>
      <c r="F29">
        <v>2584</v>
      </c>
      <c r="G29">
        <v>103316</v>
      </c>
      <c r="I29" s="5"/>
      <c r="J29" s="8" t="s">
        <v>22</v>
      </c>
      <c r="K29" s="15">
        <v>25440</v>
      </c>
      <c r="L29" s="16">
        <v>151351</v>
      </c>
      <c r="M29" s="16">
        <v>9237</v>
      </c>
      <c r="N29" s="16"/>
      <c r="O29" s="15">
        <v>603</v>
      </c>
      <c r="P29" s="16">
        <v>6571</v>
      </c>
      <c r="Q29" s="16">
        <v>3644</v>
      </c>
      <c r="R29" s="16"/>
      <c r="S29" s="15">
        <v>186028</v>
      </c>
      <c r="T29" s="17">
        <v>10818</v>
      </c>
      <c r="V29" t="str">
        <f t="shared" si="14"/>
        <v>chinese</v>
      </c>
      <c r="W29" s="24">
        <f t="shared" si="15"/>
        <v>5.8152536177349647E-2</v>
      </c>
      <c r="X29" s="35">
        <f t="shared" si="11"/>
        <v>2.3702830188679247E-2</v>
      </c>
      <c r="Y29" s="36">
        <f t="shared" si="12"/>
        <v>4.3415636500584734E-2</v>
      </c>
      <c r="Z29" s="40">
        <f t="shared" si="13"/>
        <v>0.39450037891090178</v>
      </c>
      <c r="AA29" s="26">
        <f t="shared" si="16"/>
        <v>1169.2272954991747</v>
      </c>
      <c r="AB29" s="26">
        <f t="shared" si="17"/>
        <v>18944.623107065156</v>
      </c>
      <c r="AC29" s="26">
        <f t="shared" si="18"/>
        <v>4642.6458227594085</v>
      </c>
      <c r="AD29" s="45">
        <f t="shared" si="19"/>
        <v>24756.496225323739</v>
      </c>
      <c r="AE29" s="43">
        <f t="shared" si="20"/>
        <v>0.43697621430508121</v>
      </c>
      <c r="AF29" s="44">
        <f t="shared" si="21"/>
        <v>0.4233623576164644</v>
      </c>
      <c r="AG29" s="42">
        <f t="shared" si="22"/>
        <v>-13938.496225323739</v>
      </c>
    </row>
    <row r="30" spans="1:33" x14ac:dyDescent="0.3">
      <c r="A30" t="s">
        <v>7</v>
      </c>
      <c r="B30">
        <v>500861</v>
      </c>
      <c r="C30" t="s">
        <v>11</v>
      </c>
      <c r="D30" t="s">
        <v>13</v>
      </c>
      <c r="E30" t="s">
        <v>16</v>
      </c>
      <c r="F30">
        <v>59754</v>
      </c>
      <c r="G30">
        <v>0</v>
      </c>
      <c r="I30" s="5"/>
      <c r="J30" s="8" t="s">
        <v>16</v>
      </c>
      <c r="K30" s="15">
        <v>139454</v>
      </c>
      <c r="L30" s="16">
        <v>525571</v>
      </c>
      <c r="M30" s="16">
        <v>54895</v>
      </c>
      <c r="N30" s="16"/>
      <c r="O30" s="15">
        <v>3616</v>
      </c>
      <c r="P30" s="16">
        <v>45185</v>
      </c>
      <c r="Q30" s="16">
        <v>28929</v>
      </c>
      <c r="R30" s="16"/>
      <c r="S30" s="15">
        <v>719920</v>
      </c>
      <c r="T30" s="17">
        <v>77730</v>
      </c>
      <c r="V30" t="str">
        <f t="shared" si="14"/>
        <v>indian</v>
      </c>
      <c r="W30" s="24">
        <f t="shared" si="15"/>
        <v>0.10797033003667074</v>
      </c>
      <c r="X30" s="35">
        <f t="shared" si="11"/>
        <v>2.5929697247837998E-2</v>
      </c>
      <c r="Y30" s="36">
        <f t="shared" si="12"/>
        <v>8.5973160619592787E-2</v>
      </c>
      <c r="Z30" s="40">
        <f t="shared" si="13"/>
        <v>0.52698788596411328</v>
      </c>
      <c r="AA30" s="26">
        <f t="shared" si="16"/>
        <v>6409.3326755716153</v>
      </c>
      <c r="AB30" s="26">
        <f t="shared" si="17"/>
        <v>65785.786093275499</v>
      </c>
      <c r="AC30" s="26">
        <f t="shared" si="18"/>
        <v>27590.997341168964</v>
      </c>
      <c r="AD30" s="45">
        <f t="shared" si="19"/>
        <v>99786.116110016068</v>
      </c>
      <c r="AE30" s="43">
        <f t="shared" si="20"/>
        <v>0.77896608295989012</v>
      </c>
      <c r="AF30" s="44">
        <f t="shared" si="21"/>
        <v>0.75469763934317347</v>
      </c>
      <c r="AG30" s="42">
        <f t="shared" si="22"/>
        <v>-22056.116110016068</v>
      </c>
    </row>
    <row r="31" spans="1:33" x14ac:dyDescent="0.3">
      <c r="A31" t="s">
        <v>7</v>
      </c>
      <c r="B31">
        <v>60190</v>
      </c>
      <c r="C31" t="s">
        <v>12</v>
      </c>
      <c r="D31" t="s">
        <v>13</v>
      </c>
      <c r="E31" t="s">
        <v>16</v>
      </c>
      <c r="F31">
        <v>40978</v>
      </c>
      <c r="G31">
        <v>0</v>
      </c>
      <c r="I31" s="5"/>
      <c r="J31" s="8" t="s">
        <v>23</v>
      </c>
      <c r="K31" s="15">
        <v>61099</v>
      </c>
      <c r="L31" s="16">
        <v>75829</v>
      </c>
      <c r="M31" s="16">
        <v>4319</v>
      </c>
      <c r="N31" s="16"/>
      <c r="O31" s="15">
        <v>2762</v>
      </c>
      <c r="P31" s="16">
        <v>8948</v>
      </c>
      <c r="Q31" s="16">
        <v>2116</v>
      </c>
      <c r="R31" s="16"/>
      <c r="S31" s="15">
        <v>141247</v>
      </c>
      <c r="T31" s="17">
        <v>13826</v>
      </c>
      <c r="V31" t="str">
        <f t="shared" si="14"/>
        <v>mixed other</v>
      </c>
      <c r="W31" s="24">
        <f t="shared" si="15"/>
        <v>9.7885264819783782E-2</v>
      </c>
      <c r="X31" s="35">
        <f t="shared" si="11"/>
        <v>4.5205322509370038E-2</v>
      </c>
      <c r="Y31" s="36">
        <f t="shared" si="12"/>
        <v>0.11800234738688364</v>
      </c>
      <c r="Z31" s="40">
        <f t="shared" si="13"/>
        <v>0.4899282241259551</v>
      </c>
      <c r="AA31" s="26">
        <f t="shared" si="16"/>
        <v>2808.1217974726442</v>
      </c>
      <c r="AB31" s="26">
        <f t="shared" si="17"/>
        <v>9491.5251672314262</v>
      </c>
      <c r="AC31" s="26">
        <f t="shared" si="18"/>
        <v>2170.7900084982011</v>
      </c>
      <c r="AD31" s="45">
        <f t="shared" si="19"/>
        <v>14470.436973202271</v>
      </c>
      <c r="AE31" s="43">
        <f t="shared" si="20"/>
        <v>0.95546527209954335</v>
      </c>
      <c r="AF31" s="44">
        <f t="shared" si="21"/>
        <v>0.92569805168916186</v>
      </c>
      <c r="AG31" s="42">
        <f t="shared" si="22"/>
        <v>-644.43697320227147</v>
      </c>
    </row>
    <row r="32" spans="1:33" x14ac:dyDescent="0.3">
      <c r="A32" t="s">
        <v>7</v>
      </c>
      <c r="B32">
        <v>188780</v>
      </c>
      <c r="C32" t="s">
        <v>8</v>
      </c>
      <c r="D32" t="s">
        <v>9</v>
      </c>
      <c r="E32" t="s">
        <v>17</v>
      </c>
      <c r="F32">
        <v>8672</v>
      </c>
      <c r="G32">
        <v>68662</v>
      </c>
      <c r="I32" s="5"/>
      <c r="J32" s="8" t="s">
        <v>24</v>
      </c>
      <c r="K32" s="15">
        <v>82619</v>
      </c>
      <c r="L32" s="16">
        <v>88519</v>
      </c>
      <c r="M32" s="16">
        <v>4548</v>
      </c>
      <c r="N32" s="16"/>
      <c r="O32" s="15">
        <v>3103</v>
      </c>
      <c r="P32" s="16">
        <v>9078</v>
      </c>
      <c r="Q32" s="16">
        <v>2048</v>
      </c>
      <c r="R32" s="16"/>
      <c r="S32" s="15">
        <v>175686</v>
      </c>
      <c r="T32" s="17">
        <v>14229</v>
      </c>
      <c r="V32" t="str">
        <f t="shared" si="14"/>
        <v>mixed white and asian</v>
      </c>
      <c r="W32" s="24">
        <f t="shared" si="15"/>
        <v>8.099108637000102E-2</v>
      </c>
      <c r="X32" s="35">
        <f t="shared" si="11"/>
        <v>3.7557946719277646E-2</v>
      </c>
      <c r="Y32" s="36">
        <f t="shared" si="12"/>
        <v>0.10255425388899558</v>
      </c>
      <c r="Z32" s="40">
        <f t="shared" si="13"/>
        <v>0.45030782761653476</v>
      </c>
      <c r="AA32" s="26">
        <f t="shared" si="16"/>
        <v>3797.1851386338958</v>
      </c>
      <c r="AB32" s="26">
        <f t="shared" si="17"/>
        <v>11079.934013084159</v>
      </c>
      <c r="AC32" s="26">
        <f t="shared" si="18"/>
        <v>2285.8886220536742</v>
      </c>
      <c r="AD32" s="45">
        <f t="shared" si="19"/>
        <v>17163.007773771729</v>
      </c>
      <c r="AE32" s="43">
        <f t="shared" si="20"/>
        <v>0.82905048972503292</v>
      </c>
      <c r="AF32" s="44">
        <f t="shared" si="21"/>
        <v>0.80322168214864542</v>
      </c>
      <c r="AG32" s="42">
        <f t="shared" si="22"/>
        <v>-2934.0077737717293</v>
      </c>
    </row>
    <row r="33" spans="1:33" x14ac:dyDescent="0.3">
      <c r="A33" t="s">
        <v>7</v>
      </c>
      <c r="B33">
        <v>361880</v>
      </c>
      <c r="C33" t="s">
        <v>11</v>
      </c>
      <c r="D33" t="s">
        <v>9</v>
      </c>
      <c r="E33" t="s">
        <v>17</v>
      </c>
      <c r="F33">
        <v>43691</v>
      </c>
      <c r="G33">
        <v>0</v>
      </c>
      <c r="I33" s="5"/>
      <c r="J33" s="8" t="s">
        <v>25</v>
      </c>
      <c r="K33" s="15">
        <v>41346</v>
      </c>
      <c r="L33" s="16">
        <v>40273</v>
      </c>
      <c r="M33" s="16">
        <v>1376</v>
      </c>
      <c r="N33" s="16"/>
      <c r="O33" s="15">
        <v>1749</v>
      </c>
      <c r="P33" s="16">
        <v>4499</v>
      </c>
      <c r="Q33" s="16">
        <v>668</v>
      </c>
      <c r="R33" s="16"/>
      <c r="S33" s="15">
        <v>82995</v>
      </c>
      <c r="T33" s="17">
        <v>6916</v>
      </c>
      <c r="V33" t="str">
        <f t="shared" si="14"/>
        <v>mixed white and black african</v>
      </c>
      <c r="W33" s="24">
        <f t="shared" si="15"/>
        <v>8.3330321103680938E-2</v>
      </c>
      <c r="X33" s="35">
        <f t="shared" si="11"/>
        <v>4.2301552749963722E-2</v>
      </c>
      <c r="Y33" s="36">
        <f t="shared" si="12"/>
        <v>0.1117125617659474</v>
      </c>
      <c r="Z33" s="40">
        <f t="shared" si="13"/>
        <v>0.48546511627906974</v>
      </c>
      <c r="AA33" s="26">
        <f t="shared" si="16"/>
        <v>1900.2701163407576</v>
      </c>
      <c r="AB33" s="26">
        <f t="shared" si="17"/>
        <v>5040.9763159201793</v>
      </c>
      <c r="AC33" s="26">
        <f t="shared" si="18"/>
        <v>691.59690939882489</v>
      </c>
      <c r="AD33" s="45">
        <f t="shared" si="19"/>
        <v>7632.8433416597618</v>
      </c>
      <c r="AE33" s="43">
        <f t="shared" si="20"/>
        <v>0.90608436337907539</v>
      </c>
      <c r="AF33" s="44">
        <f t="shared" si="21"/>
        <v>0.87785558966777388</v>
      </c>
      <c r="AG33" s="42">
        <f t="shared" si="22"/>
        <v>-716.84334165976179</v>
      </c>
    </row>
    <row r="34" spans="1:33" x14ac:dyDescent="0.3">
      <c r="A34" t="s">
        <v>7</v>
      </c>
      <c r="B34">
        <v>25555</v>
      </c>
      <c r="C34" t="s">
        <v>12</v>
      </c>
      <c r="D34" t="s">
        <v>9</v>
      </c>
      <c r="E34" t="s">
        <v>17</v>
      </c>
      <c r="F34">
        <v>16299</v>
      </c>
      <c r="G34">
        <v>0</v>
      </c>
      <c r="I34" s="5"/>
      <c r="J34" s="8" t="s">
        <v>26</v>
      </c>
      <c r="K34" s="15">
        <v>95155</v>
      </c>
      <c r="L34" s="16">
        <v>110038</v>
      </c>
      <c r="M34" s="16">
        <v>6412</v>
      </c>
      <c r="N34" s="16"/>
      <c r="O34" s="15">
        <v>5790</v>
      </c>
      <c r="P34" s="16">
        <v>15048</v>
      </c>
      <c r="Q34" s="16">
        <v>3532</v>
      </c>
      <c r="R34" s="16"/>
      <c r="S34" s="15">
        <v>211605</v>
      </c>
      <c r="T34" s="17">
        <v>24370</v>
      </c>
      <c r="V34" t="str">
        <f t="shared" si="14"/>
        <v>mixed white and black caribbean</v>
      </c>
      <c r="W34" s="24">
        <f t="shared" si="15"/>
        <v>0.11516741097800147</v>
      </c>
      <c r="X34" s="35">
        <f t="shared" si="11"/>
        <v>6.0848089958488782E-2</v>
      </c>
      <c r="Y34" s="36">
        <f t="shared" si="12"/>
        <v>0.13675275813809776</v>
      </c>
      <c r="Z34" s="40">
        <f t="shared" si="13"/>
        <v>0.55084217092950716</v>
      </c>
      <c r="AA34" s="26">
        <f t="shared" si="16"/>
        <v>4373.3421109757846</v>
      </c>
      <c r="AB34" s="26">
        <f t="shared" si="17"/>
        <v>13773.469864455707</v>
      </c>
      <c r="AC34" s="26">
        <f t="shared" si="18"/>
        <v>3222.7611795532453</v>
      </c>
      <c r="AD34" s="45">
        <f t="shared" si="19"/>
        <v>21369.573154984737</v>
      </c>
      <c r="AE34" s="43">
        <f t="shared" si="20"/>
        <v>1.1404064940022152</v>
      </c>
      <c r="AF34" s="44">
        <f t="shared" si="21"/>
        <v>1.1048774879193466</v>
      </c>
      <c r="AG34" s="42">
        <f t="shared" si="22"/>
        <v>3000.4268450152631</v>
      </c>
    </row>
    <row r="35" spans="1:33" x14ac:dyDescent="0.3">
      <c r="A35" t="s">
        <v>7</v>
      </c>
      <c r="B35">
        <v>181513</v>
      </c>
      <c r="C35" t="s">
        <v>8</v>
      </c>
      <c r="D35" t="s">
        <v>13</v>
      </c>
      <c r="E35" t="s">
        <v>17</v>
      </c>
      <c r="F35">
        <v>6534</v>
      </c>
      <c r="G35">
        <v>84112</v>
      </c>
      <c r="I35" s="5"/>
      <c r="J35" s="8" t="s">
        <v>27</v>
      </c>
      <c r="K35" s="15">
        <v>35022</v>
      </c>
      <c r="L35" s="16">
        <v>134993</v>
      </c>
      <c r="M35" s="16">
        <v>8410</v>
      </c>
      <c r="N35" s="16"/>
      <c r="O35" s="15">
        <v>1365</v>
      </c>
      <c r="P35" s="16">
        <v>16198</v>
      </c>
      <c r="Q35" s="16">
        <v>4408</v>
      </c>
      <c r="R35" s="16"/>
      <c r="S35" s="15">
        <v>178425</v>
      </c>
      <c r="T35" s="17">
        <v>21971</v>
      </c>
      <c r="V35" t="str">
        <f t="shared" si="14"/>
        <v>other</v>
      </c>
      <c r="W35" s="24">
        <f t="shared" si="15"/>
        <v>0.1231385736303769</v>
      </c>
      <c r="X35" s="35">
        <f t="shared" si="11"/>
        <v>3.8975501113585748E-2</v>
      </c>
      <c r="Y35" s="36">
        <f t="shared" si="12"/>
        <v>0.11999140696184246</v>
      </c>
      <c r="Z35" s="40">
        <f t="shared" si="13"/>
        <v>0.52413793103448281</v>
      </c>
      <c r="AA35" s="26">
        <f t="shared" si="16"/>
        <v>1609.6178593935572</v>
      </c>
      <c r="AB35" s="26">
        <f t="shared" si="17"/>
        <v>16897.090254389113</v>
      </c>
      <c r="AC35" s="26">
        <f t="shared" si="18"/>
        <v>4226.9840174739229</v>
      </c>
      <c r="AD35" s="45">
        <f t="shared" si="19"/>
        <v>22733.692131256594</v>
      </c>
      <c r="AE35" s="43">
        <f t="shared" si="20"/>
        <v>0.96645102226012958</v>
      </c>
      <c r="AF35" s="44">
        <f t="shared" si="21"/>
        <v>0.93634154425446681</v>
      </c>
      <c r="AG35" s="42">
        <f t="shared" si="22"/>
        <v>-762.69213125659371</v>
      </c>
    </row>
    <row r="36" spans="1:33" x14ac:dyDescent="0.3">
      <c r="A36" t="s">
        <v>7</v>
      </c>
      <c r="B36">
        <v>342809</v>
      </c>
      <c r="C36" t="s">
        <v>11</v>
      </c>
      <c r="D36" t="s">
        <v>13</v>
      </c>
      <c r="E36" t="s">
        <v>17</v>
      </c>
      <c r="F36">
        <v>58964</v>
      </c>
      <c r="G36">
        <v>0</v>
      </c>
      <c r="I36" s="5"/>
      <c r="J36" s="8" t="s">
        <v>30</v>
      </c>
      <c r="K36" s="15">
        <v>97876</v>
      </c>
      <c r="L36" s="16">
        <v>291886</v>
      </c>
      <c r="M36" s="16">
        <v>17361</v>
      </c>
      <c r="N36" s="16"/>
      <c r="O36" s="15">
        <v>3263</v>
      </c>
      <c r="P36" s="16">
        <v>25281</v>
      </c>
      <c r="Q36" s="16">
        <v>8243</v>
      </c>
      <c r="R36" s="16"/>
      <c r="S36" s="15">
        <v>407123</v>
      </c>
      <c r="T36" s="17">
        <v>36787</v>
      </c>
      <c r="V36" t="str">
        <f t="shared" si="14"/>
        <v>other asian</v>
      </c>
      <c r="W36" s="24">
        <f t="shared" si="15"/>
        <v>9.0358442043313697E-2</v>
      </c>
      <c r="X36" s="35">
        <f t="shared" si="11"/>
        <v>3.3338101270995957E-2</v>
      </c>
      <c r="Y36" s="36">
        <f t="shared" si="12"/>
        <v>8.6612581624332788E-2</v>
      </c>
      <c r="Z36" s="40">
        <f t="shared" si="13"/>
        <v>0.4747998387189678</v>
      </c>
      <c r="AA36" s="26">
        <f t="shared" si="16"/>
        <v>4498.3997945863684</v>
      </c>
      <c r="AB36" s="26">
        <f t="shared" si="17"/>
        <v>36535.406176561897</v>
      </c>
      <c r="AC36" s="26">
        <f t="shared" si="18"/>
        <v>8725.8822267972373</v>
      </c>
      <c r="AD36" s="45">
        <f t="shared" si="19"/>
        <v>49759.688197945499</v>
      </c>
      <c r="AE36" s="43">
        <f t="shared" si="20"/>
        <v>0.73929321770788103</v>
      </c>
      <c r="AF36" s="44">
        <f t="shared" si="21"/>
        <v>0.71626076974558828</v>
      </c>
      <c r="AG36" s="42">
        <f t="shared" si="22"/>
        <v>-12972.688197945499</v>
      </c>
    </row>
    <row r="37" spans="1:33" x14ac:dyDescent="0.3">
      <c r="A37" t="s">
        <v>7</v>
      </c>
      <c r="B37">
        <v>23974</v>
      </c>
      <c r="C37" t="s">
        <v>12</v>
      </c>
      <c r="D37" t="s">
        <v>13</v>
      </c>
      <c r="E37" t="s">
        <v>17</v>
      </c>
      <c r="F37">
        <v>18614</v>
      </c>
      <c r="G37">
        <v>0</v>
      </c>
      <c r="I37" s="5"/>
      <c r="J37" s="8" t="s">
        <v>17</v>
      </c>
      <c r="K37" s="15">
        <v>188780</v>
      </c>
      <c r="L37" s="16">
        <v>361880</v>
      </c>
      <c r="M37" s="16">
        <v>25555</v>
      </c>
      <c r="N37" s="16"/>
      <c r="O37" s="15">
        <v>8672</v>
      </c>
      <c r="P37" s="16">
        <v>43691</v>
      </c>
      <c r="Q37" s="16">
        <v>16299</v>
      </c>
      <c r="R37" s="16"/>
      <c r="S37" s="15">
        <v>576215</v>
      </c>
      <c r="T37" s="17">
        <v>68662</v>
      </c>
      <c r="V37" t="str">
        <f t="shared" si="14"/>
        <v>pakistani</v>
      </c>
      <c r="W37" s="24">
        <f t="shared" si="15"/>
        <v>0.11916038284320957</v>
      </c>
      <c r="X37" s="35">
        <f t="shared" si="11"/>
        <v>4.5937069604831023E-2</v>
      </c>
      <c r="Y37" s="36">
        <f t="shared" si="12"/>
        <v>0.12073339228473527</v>
      </c>
      <c r="Z37" s="40">
        <f t="shared" si="13"/>
        <v>0.63780082175699471</v>
      </c>
      <c r="AA37" s="26">
        <f t="shared" si="16"/>
        <v>8676.3651275288594</v>
      </c>
      <c r="AB37" s="26">
        <f t="shared" si="17"/>
        <v>45296.56368299343</v>
      </c>
      <c r="AC37" s="26">
        <f t="shared" si="18"/>
        <v>12844.3016131446</v>
      </c>
      <c r="AD37" s="45">
        <f t="shared" si="19"/>
        <v>66817.230423666886</v>
      </c>
      <c r="AE37" s="43">
        <f t="shared" si="20"/>
        <v>1.0276091894955242</v>
      </c>
      <c r="AF37" s="44">
        <f t="shared" si="21"/>
        <v>0.99559434800135849</v>
      </c>
      <c r="AG37" s="42">
        <f t="shared" si="22"/>
        <v>1844.7695763331139</v>
      </c>
    </row>
    <row r="38" spans="1:33" x14ac:dyDescent="0.3">
      <c r="A38" t="s">
        <v>7</v>
      </c>
      <c r="B38">
        <v>78899</v>
      </c>
      <c r="C38" t="s">
        <v>8</v>
      </c>
      <c r="D38" t="s">
        <v>9</v>
      </c>
      <c r="E38" t="s">
        <v>18</v>
      </c>
      <c r="F38">
        <v>3277</v>
      </c>
      <c r="G38">
        <v>25846</v>
      </c>
      <c r="I38" s="5"/>
      <c r="J38" s="8" t="s">
        <v>10</v>
      </c>
      <c r="K38" s="15">
        <v>4060206</v>
      </c>
      <c r="L38" s="16">
        <v>14343289</v>
      </c>
      <c r="M38" s="16">
        <v>3764312</v>
      </c>
      <c r="N38" s="16"/>
      <c r="O38" s="15">
        <v>195927</v>
      </c>
      <c r="P38" s="16">
        <v>1914547</v>
      </c>
      <c r="Q38" s="16">
        <v>1888054</v>
      </c>
      <c r="R38" s="16"/>
      <c r="S38" s="15">
        <v>22167807</v>
      </c>
      <c r="T38" s="17">
        <v>3998528</v>
      </c>
      <c r="V38" t="str">
        <f t="shared" si="14"/>
        <v>white british</v>
      </c>
      <c r="W38" s="24">
        <f t="shared" si="15"/>
        <v>0.1803754426407628</v>
      </c>
      <c r="X38" s="35">
        <f t="shared" si="11"/>
        <v>4.825543334500762E-2</v>
      </c>
      <c r="Y38" s="36">
        <f t="shared" si="12"/>
        <v>0.13348033355529546</v>
      </c>
      <c r="Z38" s="40">
        <f t="shared" si="13"/>
        <v>0.50156682017856113</v>
      </c>
      <c r="AA38" s="26">
        <f t="shared" si="16"/>
        <v>186607.84907820448</v>
      </c>
      <c r="AB38" s="26">
        <f t="shared" si="17"/>
        <v>1795351.2313807867</v>
      </c>
      <c r="AC38" s="26">
        <f t="shared" si="18"/>
        <v>1891996.0357651957</v>
      </c>
      <c r="AD38" s="45">
        <f t="shared" si="19"/>
        <v>3873955.116224187</v>
      </c>
      <c r="AE38" s="43">
        <f t="shared" si="20"/>
        <v>1.0321565118950655</v>
      </c>
      <c r="AF38" s="44">
        <f t="shared" si="21"/>
        <v>1</v>
      </c>
      <c r="AG38" s="42">
        <f t="shared" si="22"/>
        <v>124572.88377581304</v>
      </c>
    </row>
    <row r="39" spans="1:33" x14ac:dyDescent="0.3">
      <c r="A39" t="s">
        <v>7</v>
      </c>
      <c r="B39">
        <v>143146</v>
      </c>
      <c r="C39" t="s">
        <v>11</v>
      </c>
      <c r="D39" t="s">
        <v>9</v>
      </c>
      <c r="E39" t="s">
        <v>18</v>
      </c>
      <c r="F39">
        <v>16492</v>
      </c>
      <c r="G39">
        <v>0</v>
      </c>
      <c r="I39" s="5"/>
      <c r="J39" s="8" t="s">
        <v>28</v>
      </c>
      <c r="K39" s="15">
        <v>9361</v>
      </c>
      <c r="L39" s="16">
        <v>17551</v>
      </c>
      <c r="M39" s="16">
        <v>1684</v>
      </c>
      <c r="N39" s="16"/>
      <c r="O39" s="15">
        <v>716</v>
      </c>
      <c r="P39" s="16">
        <v>5230</v>
      </c>
      <c r="Q39" s="16">
        <v>1171</v>
      </c>
      <c r="R39" s="16"/>
      <c r="S39" s="15">
        <v>28596</v>
      </c>
      <c r="T39" s="17">
        <v>7117</v>
      </c>
      <c r="V39" t="str">
        <f t="shared" si="14"/>
        <v>White Gypsy or Irish Traveller</v>
      </c>
      <c r="W39" s="24">
        <f t="shared" si="15"/>
        <v>0.24888096237235977</v>
      </c>
      <c r="X39" s="35">
        <f t="shared" si="11"/>
        <v>7.6487554748424308E-2</v>
      </c>
      <c r="Y39" s="36">
        <f t="shared" si="12"/>
        <v>0.29798871859153325</v>
      </c>
      <c r="Z39" s="40">
        <f t="shared" si="13"/>
        <v>0.69536817102137771</v>
      </c>
      <c r="AA39" s="26">
        <f t="shared" si="16"/>
        <v>430.23336136665779</v>
      </c>
      <c r="AB39" s="26">
        <f t="shared" si="17"/>
        <v>2196.8608080032545</v>
      </c>
      <c r="AC39" s="26">
        <f t="shared" si="18"/>
        <v>846.40203156077121</v>
      </c>
      <c r="AD39" s="45">
        <f t="shared" si="19"/>
        <v>3473.4962009306837</v>
      </c>
      <c r="AE39" s="43">
        <f t="shared" si="20"/>
        <v>2.0489442303386083</v>
      </c>
      <c r="AF39" s="44">
        <f t="shared" si="21"/>
        <v>1.985110016480635</v>
      </c>
      <c r="AG39" s="42">
        <f t="shared" si="22"/>
        <v>3643.5037990693163</v>
      </c>
    </row>
    <row r="40" spans="1:33" x14ac:dyDescent="0.3">
      <c r="A40" t="s">
        <v>7</v>
      </c>
      <c r="B40">
        <v>8826</v>
      </c>
      <c r="C40" t="s">
        <v>12</v>
      </c>
      <c r="D40" t="s">
        <v>9</v>
      </c>
      <c r="E40" t="s">
        <v>18</v>
      </c>
      <c r="F40">
        <v>6077</v>
      </c>
      <c r="G40">
        <v>0</v>
      </c>
      <c r="I40" s="5"/>
      <c r="J40" s="8" t="s">
        <v>14</v>
      </c>
      <c r="K40" s="15">
        <v>15546</v>
      </c>
      <c r="L40" s="16">
        <v>169091</v>
      </c>
      <c r="M40" s="16">
        <v>69790</v>
      </c>
      <c r="N40" s="16"/>
      <c r="O40" s="15">
        <v>739</v>
      </c>
      <c r="P40" s="16">
        <v>26536</v>
      </c>
      <c r="Q40" s="16">
        <v>35997</v>
      </c>
      <c r="R40" s="16"/>
      <c r="S40" s="15">
        <v>254427</v>
      </c>
      <c r="T40" s="17">
        <v>63272</v>
      </c>
      <c r="V40" t="str">
        <f t="shared" si="14"/>
        <v>white irish</v>
      </c>
      <c r="W40" s="24">
        <f t="shared" si="15"/>
        <v>0.24868429844316836</v>
      </c>
      <c r="X40" s="35">
        <f t="shared" si="11"/>
        <v>4.7536343754020327E-2</v>
      </c>
      <c r="Y40" s="36">
        <f t="shared" si="12"/>
        <v>0.15693324896061883</v>
      </c>
      <c r="Z40" s="40">
        <f t="shared" si="13"/>
        <v>0.5157902278263361</v>
      </c>
      <c r="AA40" s="26">
        <f t="shared" si="16"/>
        <v>714.49715156565128</v>
      </c>
      <c r="AB40" s="26">
        <f t="shared" si="17"/>
        <v>21165.141068091747</v>
      </c>
      <c r="AC40" s="26">
        <f t="shared" si="18"/>
        <v>35077.433362604643</v>
      </c>
      <c r="AD40" s="45">
        <f t="shared" si="19"/>
        <v>56957.07158226204</v>
      </c>
      <c r="AE40" s="43">
        <f t="shared" si="20"/>
        <v>1.1108717186875983</v>
      </c>
      <c r="AF40" s="44">
        <f t="shared" si="21"/>
        <v>1.0762628592518491</v>
      </c>
      <c r="AG40" s="42">
        <f t="shared" si="22"/>
        <v>6314.9284177379595</v>
      </c>
    </row>
    <row r="41" spans="1:33" x14ac:dyDescent="0.3">
      <c r="A41" t="s">
        <v>7</v>
      </c>
      <c r="B41">
        <v>76597</v>
      </c>
      <c r="C41" t="s">
        <v>8</v>
      </c>
      <c r="D41" t="s">
        <v>13</v>
      </c>
      <c r="E41" t="s">
        <v>18</v>
      </c>
      <c r="F41">
        <v>2276</v>
      </c>
      <c r="G41">
        <v>29854</v>
      </c>
      <c r="I41" s="5"/>
      <c r="J41" s="8" t="s">
        <v>15</v>
      </c>
      <c r="K41" s="15">
        <v>195073</v>
      </c>
      <c r="L41" s="16">
        <v>922797</v>
      </c>
      <c r="M41" s="16">
        <v>62218</v>
      </c>
      <c r="N41" s="16"/>
      <c r="O41" s="15">
        <v>5356</v>
      </c>
      <c r="P41" s="16">
        <v>54376</v>
      </c>
      <c r="Q41" s="16">
        <v>28591</v>
      </c>
      <c r="R41" s="16"/>
      <c r="S41" s="15">
        <v>1180088</v>
      </c>
      <c r="T41" s="17">
        <v>88323</v>
      </c>
      <c r="V41" t="str">
        <f t="shared" si="14"/>
        <v>white other</v>
      </c>
      <c r="W41" s="24">
        <f t="shared" si="15"/>
        <v>7.4844418382357919E-2</v>
      </c>
      <c r="X41" s="35">
        <f t="shared" si="11"/>
        <v>2.7456388121369947E-2</v>
      </c>
      <c r="Y41" s="36">
        <f t="shared" si="12"/>
        <v>5.8925202400961427E-2</v>
      </c>
      <c r="Z41" s="40">
        <f t="shared" si="13"/>
        <v>0.45952939663762898</v>
      </c>
      <c r="AA41" s="26">
        <f t="shared" si="16"/>
        <v>8965.5926185106327</v>
      </c>
      <c r="AB41" s="26">
        <f t="shared" si="17"/>
        <v>115506.6129019987</v>
      </c>
      <c r="AC41" s="26">
        <f t="shared" si="18"/>
        <v>31271.639904779135</v>
      </c>
      <c r="AD41" s="45">
        <f t="shared" si="19"/>
        <v>155743.84542528848</v>
      </c>
      <c r="AE41" s="43">
        <f t="shared" si="20"/>
        <v>0.56710427149668152</v>
      </c>
      <c r="AF41" s="44">
        <f t="shared" si="21"/>
        <v>0.54943631606360133</v>
      </c>
      <c r="AG41" s="42">
        <f t="shared" si="22"/>
        <v>-67420.845425288484</v>
      </c>
    </row>
    <row r="42" spans="1:33" x14ac:dyDescent="0.3">
      <c r="A42" t="s">
        <v>7</v>
      </c>
      <c r="B42">
        <v>131970</v>
      </c>
      <c r="C42" t="s">
        <v>11</v>
      </c>
      <c r="D42" t="s">
        <v>13</v>
      </c>
      <c r="E42" t="s">
        <v>18</v>
      </c>
      <c r="F42">
        <v>21716</v>
      </c>
      <c r="G42">
        <v>0</v>
      </c>
      <c r="I42" s="2" t="s">
        <v>68</v>
      </c>
      <c r="J42" s="3"/>
      <c r="K42" s="12">
        <v>5417362</v>
      </c>
      <c r="L42" s="13">
        <v>18059853</v>
      </c>
      <c r="M42" s="13">
        <v>4096161</v>
      </c>
      <c r="N42" s="13"/>
      <c r="O42" s="12">
        <v>248983</v>
      </c>
      <c r="P42" s="13">
        <v>2260554</v>
      </c>
      <c r="Q42" s="13">
        <v>2058788</v>
      </c>
      <c r="R42" s="13"/>
      <c r="S42" s="12">
        <v>27573376</v>
      </c>
      <c r="T42" s="14">
        <v>4568325</v>
      </c>
      <c r="V42" s="29" t="s">
        <v>60</v>
      </c>
      <c r="W42" s="29"/>
      <c r="X42" s="37">
        <f t="shared" si="11"/>
        <v>4.5960192433143657E-2</v>
      </c>
      <c r="Y42" s="30">
        <f t="shared" si="12"/>
        <v>0.12517012181660614</v>
      </c>
      <c r="Z42" s="41">
        <f t="shared" si="13"/>
        <v>0.50261403299333207</v>
      </c>
      <c r="AA42" s="26"/>
      <c r="AB42" s="26"/>
      <c r="AC42" s="26"/>
      <c r="AD42" s="27"/>
      <c r="AE42" s="28"/>
    </row>
    <row r="43" spans="1:33" x14ac:dyDescent="0.3">
      <c r="A43" t="s">
        <v>7</v>
      </c>
      <c r="B43">
        <v>7763</v>
      </c>
      <c r="C43" t="s">
        <v>12</v>
      </c>
      <c r="D43" t="s">
        <v>13</v>
      </c>
      <c r="E43" t="s">
        <v>18</v>
      </c>
      <c r="F43">
        <v>5862</v>
      </c>
      <c r="G43">
        <v>0</v>
      </c>
      <c r="I43" s="2" t="s">
        <v>64</v>
      </c>
      <c r="J43" s="2" t="s">
        <v>64</v>
      </c>
      <c r="K43" s="12"/>
      <c r="L43" s="13"/>
      <c r="M43" s="13"/>
      <c r="N43" s="13"/>
      <c r="O43" s="12"/>
      <c r="P43" s="13"/>
      <c r="Q43" s="13"/>
      <c r="R43" s="13"/>
      <c r="S43" s="12"/>
      <c r="T43" s="14"/>
    </row>
    <row r="44" spans="1:33" x14ac:dyDescent="0.3">
      <c r="A44" t="s">
        <v>7</v>
      </c>
      <c r="B44">
        <v>150220</v>
      </c>
      <c r="C44" t="s">
        <v>8</v>
      </c>
      <c r="D44" t="s">
        <v>9</v>
      </c>
      <c r="E44" t="s">
        <v>19</v>
      </c>
      <c r="F44">
        <v>5334</v>
      </c>
      <c r="G44">
        <v>31946</v>
      </c>
      <c r="I44" s="2" t="s">
        <v>66</v>
      </c>
      <c r="J44" s="3"/>
      <c r="K44" s="12"/>
      <c r="L44" s="13"/>
      <c r="M44" s="13"/>
      <c r="N44" s="13"/>
      <c r="O44" s="12"/>
      <c r="P44" s="13"/>
      <c r="Q44" s="13"/>
      <c r="R44" s="13"/>
      <c r="S44" s="12"/>
      <c r="T44" s="14"/>
    </row>
    <row r="45" spans="1:33" x14ac:dyDescent="0.3">
      <c r="A45" t="s">
        <v>7</v>
      </c>
      <c r="B45">
        <v>318947</v>
      </c>
      <c r="C45" t="s">
        <v>11</v>
      </c>
      <c r="D45" t="s">
        <v>9</v>
      </c>
      <c r="E45" t="s">
        <v>19</v>
      </c>
      <c r="F45">
        <v>22082</v>
      </c>
      <c r="G45">
        <v>0</v>
      </c>
      <c r="I45" s="9" t="s">
        <v>67</v>
      </c>
      <c r="J45" s="21"/>
      <c r="K45" s="18">
        <v>10579132</v>
      </c>
      <c r="L45" s="19">
        <v>36273707</v>
      </c>
      <c r="M45" s="19">
        <v>9223073</v>
      </c>
      <c r="N45" s="19"/>
      <c r="O45" s="18">
        <v>399205</v>
      </c>
      <c r="P45" s="19">
        <v>4706202</v>
      </c>
      <c r="Q45" s="19">
        <v>4943034</v>
      </c>
      <c r="R45" s="19"/>
      <c r="S45" s="18">
        <v>56075912</v>
      </c>
      <c r="T45" s="20">
        <v>10048441</v>
      </c>
    </row>
    <row r="46" spans="1:33" x14ac:dyDescent="0.3">
      <c r="A46" t="s">
        <v>7</v>
      </c>
      <c r="B46">
        <v>10632</v>
      </c>
      <c r="C46" t="s">
        <v>12</v>
      </c>
      <c r="D46" t="s">
        <v>9</v>
      </c>
      <c r="E46" t="s">
        <v>19</v>
      </c>
      <c r="F46">
        <v>4530</v>
      </c>
      <c r="G46">
        <v>0</v>
      </c>
    </row>
    <row r="47" spans="1:33" x14ac:dyDescent="0.3">
      <c r="A47" t="s">
        <v>7</v>
      </c>
      <c r="B47">
        <v>148015</v>
      </c>
      <c r="C47" t="s">
        <v>8</v>
      </c>
      <c r="D47" t="s">
        <v>13</v>
      </c>
      <c r="E47" t="s">
        <v>19</v>
      </c>
      <c r="F47">
        <v>3620</v>
      </c>
      <c r="G47">
        <v>41070</v>
      </c>
    </row>
    <row r="48" spans="1:33" x14ac:dyDescent="0.3">
      <c r="A48" t="s">
        <v>7</v>
      </c>
      <c r="B48">
        <v>348471</v>
      </c>
      <c r="C48" t="s">
        <v>11</v>
      </c>
      <c r="D48" t="s">
        <v>13</v>
      </c>
      <c r="E48" t="s">
        <v>19</v>
      </c>
      <c r="F48">
        <v>30213</v>
      </c>
      <c r="G48">
        <v>0</v>
      </c>
    </row>
    <row r="49" spans="1:7" x14ac:dyDescent="0.3">
      <c r="A49" t="s">
        <v>7</v>
      </c>
      <c r="B49">
        <v>13343</v>
      </c>
      <c r="C49" t="s">
        <v>12</v>
      </c>
      <c r="D49" t="s">
        <v>13</v>
      </c>
      <c r="E49" t="s">
        <v>19</v>
      </c>
      <c r="F49">
        <v>7237</v>
      </c>
      <c r="G49">
        <v>0</v>
      </c>
    </row>
    <row r="50" spans="1:7" x14ac:dyDescent="0.3">
      <c r="A50" t="s">
        <v>7</v>
      </c>
      <c r="B50">
        <v>52709</v>
      </c>
      <c r="C50" t="s">
        <v>8</v>
      </c>
      <c r="D50" t="s">
        <v>9</v>
      </c>
      <c r="E50" t="s">
        <v>20</v>
      </c>
      <c r="F50">
        <v>2902</v>
      </c>
      <c r="G50">
        <v>47289</v>
      </c>
    </row>
    <row r="51" spans="1:7" x14ac:dyDescent="0.3">
      <c r="A51" t="s">
        <v>7</v>
      </c>
      <c r="B51">
        <v>186128</v>
      </c>
      <c r="C51" t="s">
        <v>11</v>
      </c>
      <c r="D51" t="s">
        <v>9</v>
      </c>
      <c r="E51" t="s">
        <v>20</v>
      </c>
      <c r="F51">
        <v>24268</v>
      </c>
      <c r="G51">
        <v>0</v>
      </c>
    </row>
    <row r="52" spans="1:7" x14ac:dyDescent="0.3">
      <c r="A52" t="s">
        <v>7</v>
      </c>
      <c r="B52">
        <v>38100</v>
      </c>
      <c r="C52" t="s">
        <v>12</v>
      </c>
      <c r="D52" t="s">
        <v>9</v>
      </c>
      <c r="E52" t="s">
        <v>20</v>
      </c>
      <c r="F52">
        <v>20119</v>
      </c>
      <c r="G52">
        <v>0</v>
      </c>
    </row>
    <row r="53" spans="1:7" x14ac:dyDescent="0.3">
      <c r="A53" t="s">
        <v>7</v>
      </c>
      <c r="B53">
        <v>50962</v>
      </c>
      <c r="C53" t="s">
        <v>8</v>
      </c>
      <c r="D53" t="s">
        <v>13</v>
      </c>
      <c r="E53" t="s">
        <v>20</v>
      </c>
      <c r="F53">
        <v>1793</v>
      </c>
      <c r="G53">
        <v>60196</v>
      </c>
    </row>
    <row r="54" spans="1:7" x14ac:dyDescent="0.3">
      <c r="A54" t="s">
        <v>7</v>
      </c>
      <c r="B54">
        <v>222190</v>
      </c>
      <c r="C54" t="s">
        <v>11</v>
      </c>
      <c r="D54" t="s">
        <v>13</v>
      </c>
      <c r="E54" t="s">
        <v>20</v>
      </c>
      <c r="F54">
        <v>31383</v>
      </c>
      <c r="G54">
        <v>0</v>
      </c>
    </row>
    <row r="55" spans="1:7" x14ac:dyDescent="0.3">
      <c r="A55" t="s">
        <v>7</v>
      </c>
      <c r="B55">
        <v>44736</v>
      </c>
      <c r="C55" t="s">
        <v>12</v>
      </c>
      <c r="D55" t="s">
        <v>13</v>
      </c>
      <c r="E55" t="s">
        <v>20</v>
      </c>
      <c r="F55">
        <v>27020</v>
      </c>
      <c r="G55">
        <v>0</v>
      </c>
    </row>
    <row r="56" spans="1:7" x14ac:dyDescent="0.3">
      <c r="A56" t="s">
        <v>7</v>
      </c>
      <c r="B56">
        <v>54331</v>
      </c>
      <c r="C56" t="s">
        <v>8</v>
      </c>
      <c r="D56" t="s">
        <v>9</v>
      </c>
      <c r="E56" t="s">
        <v>21</v>
      </c>
      <c r="F56">
        <v>2457</v>
      </c>
      <c r="G56">
        <v>15202</v>
      </c>
    </row>
    <row r="57" spans="1:7" x14ac:dyDescent="0.3">
      <c r="A57" t="s">
        <v>7</v>
      </c>
      <c r="B57">
        <v>83327</v>
      </c>
      <c r="C57" t="s">
        <v>11</v>
      </c>
      <c r="D57" t="s">
        <v>9</v>
      </c>
      <c r="E57" t="s">
        <v>21</v>
      </c>
      <c r="F57">
        <v>10778</v>
      </c>
      <c r="G57">
        <v>0</v>
      </c>
    </row>
    <row r="58" spans="1:7" x14ac:dyDescent="0.3">
      <c r="A58" t="s">
        <v>7</v>
      </c>
      <c r="B58">
        <v>3806</v>
      </c>
      <c r="C58" t="s">
        <v>12</v>
      </c>
      <c r="D58" t="s">
        <v>9</v>
      </c>
      <c r="E58" t="s">
        <v>21</v>
      </c>
      <c r="F58">
        <v>1967</v>
      </c>
      <c r="G58">
        <v>0</v>
      </c>
    </row>
    <row r="59" spans="1:7" x14ac:dyDescent="0.3">
      <c r="A59" t="s">
        <v>7</v>
      </c>
      <c r="B59">
        <v>52556</v>
      </c>
      <c r="C59" t="s">
        <v>8</v>
      </c>
      <c r="D59" t="s">
        <v>13</v>
      </c>
      <c r="E59" t="s">
        <v>21</v>
      </c>
      <c r="F59">
        <v>1801</v>
      </c>
      <c r="G59">
        <v>15993</v>
      </c>
    </row>
    <row r="60" spans="1:7" x14ac:dyDescent="0.3">
      <c r="A60" t="s">
        <v>7</v>
      </c>
      <c r="B60">
        <v>81484</v>
      </c>
      <c r="C60" t="s">
        <v>11</v>
      </c>
      <c r="D60" t="s">
        <v>13</v>
      </c>
      <c r="E60" t="s">
        <v>21</v>
      </c>
      <c r="F60">
        <v>11264</v>
      </c>
      <c r="G60">
        <v>0</v>
      </c>
    </row>
    <row r="61" spans="1:7" x14ac:dyDescent="0.3">
      <c r="A61" t="s">
        <v>7</v>
      </c>
      <c r="B61">
        <v>4933</v>
      </c>
      <c r="C61" t="s">
        <v>12</v>
      </c>
      <c r="D61" t="s">
        <v>13</v>
      </c>
      <c r="E61" t="s">
        <v>21</v>
      </c>
      <c r="F61">
        <v>2928</v>
      </c>
      <c r="G61">
        <v>0</v>
      </c>
    </row>
    <row r="62" spans="1:7" x14ac:dyDescent="0.3">
      <c r="A62" t="s">
        <v>7</v>
      </c>
      <c r="B62">
        <v>25440</v>
      </c>
      <c r="C62" t="s">
        <v>8</v>
      </c>
      <c r="D62" t="s">
        <v>9</v>
      </c>
      <c r="E62" t="s">
        <v>22</v>
      </c>
      <c r="F62">
        <v>603</v>
      </c>
      <c r="G62">
        <v>10818</v>
      </c>
    </row>
    <row r="63" spans="1:7" x14ac:dyDescent="0.3">
      <c r="A63" t="s">
        <v>7</v>
      </c>
      <c r="B63">
        <v>151351</v>
      </c>
      <c r="C63" t="s">
        <v>11</v>
      </c>
      <c r="D63" t="s">
        <v>9</v>
      </c>
      <c r="E63" t="s">
        <v>22</v>
      </c>
      <c r="F63">
        <v>6571</v>
      </c>
      <c r="G63">
        <v>0</v>
      </c>
    </row>
    <row r="64" spans="1:7" x14ac:dyDescent="0.3">
      <c r="A64" t="s">
        <v>7</v>
      </c>
      <c r="B64">
        <v>9237</v>
      </c>
      <c r="C64" t="s">
        <v>12</v>
      </c>
      <c r="D64" t="s">
        <v>9</v>
      </c>
      <c r="E64" t="s">
        <v>22</v>
      </c>
      <c r="F64">
        <v>3644</v>
      </c>
      <c r="G64">
        <v>0</v>
      </c>
    </row>
    <row r="65" spans="1:7" x14ac:dyDescent="0.3">
      <c r="A65" t="s">
        <v>7</v>
      </c>
      <c r="B65">
        <v>25075</v>
      </c>
      <c r="C65" t="s">
        <v>8</v>
      </c>
      <c r="D65" t="s">
        <v>13</v>
      </c>
      <c r="E65" t="s">
        <v>22</v>
      </c>
      <c r="F65">
        <v>431</v>
      </c>
      <c r="G65">
        <v>13465</v>
      </c>
    </row>
    <row r="66" spans="1:7" x14ac:dyDescent="0.3">
      <c r="A66" t="s">
        <v>7</v>
      </c>
      <c r="B66">
        <v>171440</v>
      </c>
      <c r="C66" t="s">
        <v>11</v>
      </c>
      <c r="D66" t="s">
        <v>13</v>
      </c>
      <c r="E66" t="s">
        <v>22</v>
      </c>
      <c r="F66">
        <v>8092</v>
      </c>
      <c r="G66">
        <v>0</v>
      </c>
    </row>
    <row r="67" spans="1:7" x14ac:dyDescent="0.3">
      <c r="A67" t="s">
        <v>7</v>
      </c>
      <c r="B67">
        <v>10598</v>
      </c>
      <c r="C67" t="s">
        <v>12</v>
      </c>
      <c r="D67" t="s">
        <v>13</v>
      </c>
      <c r="E67" t="s">
        <v>22</v>
      </c>
      <c r="F67">
        <v>4942</v>
      </c>
      <c r="G67">
        <v>0</v>
      </c>
    </row>
    <row r="68" spans="1:7" x14ac:dyDescent="0.3">
      <c r="A68" t="s">
        <v>7</v>
      </c>
      <c r="B68">
        <v>61099</v>
      </c>
      <c r="C68" t="s">
        <v>8</v>
      </c>
      <c r="D68" t="s">
        <v>9</v>
      </c>
      <c r="E68" t="s">
        <v>23</v>
      </c>
      <c r="F68">
        <v>2762</v>
      </c>
      <c r="G68">
        <v>13826</v>
      </c>
    </row>
    <row r="69" spans="1:7" x14ac:dyDescent="0.3">
      <c r="A69" t="s">
        <v>7</v>
      </c>
      <c r="B69">
        <v>75829</v>
      </c>
      <c r="C69" t="s">
        <v>11</v>
      </c>
      <c r="D69" t="s">
        <v>9</v>
      </c>
      <c r="E69" t="s">
        <v>23</v>
      </c>
      <c r="F69">
        <v>8948</v>
      </c>
      <c r="G69">
        <v>0</v>
      </c>
    </row>
    <row r="70" spans="1:7" x14ac:dyDescent="0.3">
      <c r="A70" t="s">
        <v>7</v>
      </c>
      <c r="B70">
        <v>4319</v>
      </c>
      <c r="C70" t="s">
        <v>12</v>
      </c>
      <c r="D70" t="s">
        <v>9</v>
      </c>
      <c r="E70" t="s">
        <v>23</v>
      </c>
      <c r="F70">
        <v>2116</v>
      </c>
      <c r="G70">
        <v>0</v>
      </c>
    </row>
    <row r="71" spans="1:7" x14ac:dyDescent="0.3">
      <c r="A71" t="s">
        <v>7</v>
      </c>
      <c r="B71">
        <v>58580</v>
      </c>
      <c r="C71" t="s">
        <v>8</v>
      </c>
      <c r="D71" t="s">
        <v>13</v>
      </c>
      <c r="E71" t="s">
        <v>23</v>
      </c>
      <c r="F71">
        <v>1704</v>
      </c>
      <c r="G71">
        <v>15045</v>
      </c>
    </row>
    <row r="72" spans="1:7" x14ac:dyDescent="0.3">
      <c r="A72" t="s">
        <v>7</v>
      </c>
      <c r="B72">
        <v>84706</v>
      </c>
      <c r="C72" t="s">
        <v>11</v>
      </c>
      <c r="D72" t="s">
        <v>13</v>
      </c>
      <c r="E72" t="s">
        <v>23</v>
      </c>
      <c r="F72">
        <v>10313</v>
      </c>
      <c r="G72">
        <v>0</v>
      </c>
    </row>
    <row r="73" spans="1:7" x14ac:dyDescent="0.3">
      <c r="A73" t="s">
        <v>7</v>
      </c>
      <c r="B73">
        <v>5451</v>
      </c>
      <c r="C73" t="s">
        <v>12</v>
      </c>
      <c r="D73" t="s">
        <v>13</v>
      </c>
      <c r="E73" t="s">
        <v>23</v>
      </c>
      <c r="F73">
        <v>3028</v>
      </c>
      <c r="G73">
        <v>0</v>
      </c>
    </row>
    <row r="74" spans="1:7" x14ac:dyDescent="0.3">
      <c r="A74" t="s">
        <v>7</v>
      </c>
      <c r="B74">
        <v>82619</v>
      </c>
      <c r="C74" t="s">
        <v>8</v>
      </c>
      <c r="D74" t="s">
        <v>9</v>
      </c>
      <c r="E74" t="s">
        <v>24</v>
      </c>
      <c r="F74">
        <v>3103</v>
      </c>
      <c r="G74">
        <v>14229</v>
      </c>
    </row>
    <row r="75" spans="1:7" x14ac:dyDescent="0.3">
      <c r="A75" t="s">
        <v>7</v>
      </c>
      <c r="B75">
        <v>88519</v>
      </c>
      <c r="C75" t="s">
        <v>11</v>
      </c>
      <c r="D75" t="s">
        <v>9</v>
      </c>
      <c r="E75" t="s">
        <v>24</v>
      </c>
      <c r="F75">
        <v>9078</v>
      </c>
      <c r="G75">
        <v>0</v>
      </c>
    </row>
    <row r="76" spans="1:7" x14ac:dyDescent="0.3">
      <c r="A76" t="s">
        <v>7</v>
      </c>
      <c r="B76">
        <v>4548</v>
      </c>
      <c r="C76" t="s">
        <v>12</v>
      </c>
      <c r="D76" t="s">
        <v>9</v>
      </c>
      <c r="E76" t="s">
        <v>24</v>
      </c>
      <c r="F76">
        <v>2048</v>
      </c>
      <c r="G76">
        <v>0</v>
      </c>
    </row>
    <row r="77" spans="1:7" x14ac:dyDescent="0.3">
      <c r="A77" t="s">
        <v>7</v>
      </c>
      <c r="B77">
        <v>78802</v>
      </c>
      <c r="C77" t="s">
        <v>8</v>
      </c>
      <c r="D77" t="s">
        <v>13</v>
      </c>
      <c r="E77" t="s">
        <v>24</v>
      </c>
      <c r="F77">
        <v>1991</v>
      </c>
      <c r="G77">
        <v>13239</v>
      </c>
    </row>
    <row r="78" spans="1:7" x14ac:dyDescent="0.3">
      <c r="A78" t="s">
        <v>7</v>
      </c>
      <c r="B78">
        <v>82408</v>
      </c>
      <c r="C78" t="s">
        <v>11</v>
      </c>
      <c r="D78" t="s">
        <v>13</v>
      </c>
      <c r="E78" t="s">
        <v>24</v>
      </c>
      <c r="F78">
        <v>8784</v>
      </c>
      <c r="G78">
        <v>0</v>
      </c>
    </row>
    <row r="79" spans="1:7" x14ac:dyDescent="0.3">
      <c r="A79" t="s">
        <v>7</v>
      </c>
      <c r="B79">
        <v>4831</v>
      </c>
      <c r="C79" t="s">
        <v>12</v>
      </c>
      <c r="D79" t="s">
        <v>13</v>
      </c>
      <c r="E79" t="s">
        <v>24</v>
      </c>
      <c r="F79">
        <v>2464</v>
      </c>
      <c r="G79">
        <v>0</v>
      </c>
    </row>
    <row r="80" spans="1:7" x14ac:dyDescent="0.3">
      <c r="A80" t="s">
        <v>7</v>
      </c>
      <c r="B80">
        <v>41346</v>
      </c>
      <c r="C80" t="s">
        <v>8</v>
      </c>
      <c r="D80" t="s">
        <v>9</v>
      </c>
      <c r="E80" t="s">
        <v>25</v>
      </c>
      <c r="F80">
        <v>1749</v>
      </c>
      <c r="G80">
        <v>6916</v>
      </c>
    </row>
    <row r="81" spans="1:7" x14ac:dyDescent="0.3">
      <c r="A81" t="s">
        <v>7</v>
      </c>
      <c r="B81">
        <v>40273</v>
      </c>
      <c r="C81" t="s">
        <v>11</v>
      </c>
      <c r="D81" t="s">
        <v>9</v>
      </c>
      <c r="E81" t="s">
        <v>25</v>
      </c>
      <c r="F81">
        <v>4499</v>
      </c>
      <c r="G81">
        <v>0</v>
      </c>
    </row>
    <row r="82" spans="1:7" x14ac:dyDescent="0.3">
      <c r="A82" t="s">
        <v>7</v>
      </c>
      <c r="B82">
        <v>1376</v>
      </c>
      <c r="C82" t="s">
        <v>12</v>
      </c>
      <c r="D82" t="s">
        <v>9</v>
      </c>
      <c r="E82" t="s">
        <v>25</v>
      </c>
      <c r="F82">
        <v>668</v>
      </c>
      <c r="G82">
        <v>0</v>
      </c>
    </row>
    <row r="83" spans="1:7" x14ac:dyDescent="0.3">
      <c r="A83" t="s">
        <v>7</v>
      </c>
      <c r="B83">
        <v>40181</v>
      </c>
      <c r="C83" t="s">
        <v>8</v>
      </c>
      <c r="D83" t="s">
        <v>13</v>
      </c>
      <c r="E83" t="s">
        <v>25</v>
      </c>
      <c r="F83">
        <v>1108</v>
      </c>
      <c r="G83">
        <v>6850</v>
      </c>
    </row>
    <row r="84" spans="1:7" x14ac:dyDescent="0.3">
      <c r="A84" t="s">
        <v>7</v>
      </c>
      <c r="B84">
        <v>41091</v>
      </c>
      <c r="C84" t="s">
        <v>11</v>
      </c>
      <c r="D84" t="s">
        <v>13</v>
      </c>
      <c r="E84" t="s">
        <v>25</v>
      </c>
      <c r="F84">
        <v>4825</v>
      </c>
      <c r="G84">
        <v>0</v>
      </c>
    </row>
    <row r="85" spans="1:7" x14ac:dyDescent="0.3">
      <c r="A85" t="s">
        <v>7</v>
      </c>
      <c r="B85">
        <v>1707</v>
      </c>
      <c r="C85" t="s">
        <v>12</v>
      </c>
      <c r="D85" t="s">
        <v>13</v>
      </c>
      <c r="E85" t="s">
        <v>25</v>
      </c>
      <c r="F85">
        <v>917</v>
      </c>
      <c r="G85">
        <v>0</v>
      </c>
    </row>
    <row r="86" spans="1:7" x14ac:dyDescent="0.3">
      <c r="A86" t="s">
        <v>7</v>
      </c>
      <c r="B86">
        <v>95155</v>
      </c>
      <c r="C86" t="s">
        <v>8</v>
      </c>
      <c r="D86" t="s">
        <v>9</v>
      </c>
      <c r="E86" t="s">
        <v>26</v>
      </c>
      <c r="F86">
        <v>5790</v>
      </c>
      <c r="G86">
        <v>24370</v>
      </c>
    </row>
    <row r="87" spans="1:7" x14ac:dyDescent="0.3">
      <c r="A87" t="s">
        <v>7</v>
      </c>
      <c r="B87">
        <v>110038</v>
      </c>
      <c r="C87" t="s">
        <v>11</v>
      </c>
      <c r="D87" t="s">
        <v>9</v>
      </c>
      <c r="E87" t="s">
        <v>26</v>
      </c>
      <c r="F87">
        <v>15048</v>
      </c>
      <c r="G87">
        <v>0</v>
      </c>
    </row>
    <row r="88" spans="1:7" x14ac:dyDescent="0.3">
      <c r="A88" t="s">
        <v>7</v>
      </c>
      <c r="B88">
        <v>6412</v>
      </c>
      <c r="C88" t="s">
        <v>12</v>
      </c>
      <c r="D88" t="s">
        <v>9</v>
      </c>
      <c r="E88" t="s">
        <v>26</v>
      </c>
      <c r="F88">
        <v>3532</v>
      </c>
      <c r="G88">
        <v>0</v>
      </c>
    </row>
    <row r="89" spans="1:7" x14ac:dyDescent="0.3">
      <c r="A89" t="s">
        <v>7</v>
      </c>
      <c r="B89">
        <v>92952</v>
      </c>
      <c r="C89" t="s">
        <v>8</v>
      </c>
      <c r="D89" t="s">
        <v>13</v>
      </c>
      <c r="E89" t="s">
        <v>26</v>
      </c>
      <c r="F89">
        <v>3485</v>
      </c>
      <c r="G89">
        <v>22778</v>
      </c>
    </row>
    <row r="90" spans="1:7" x14ac:dyDescent="0.3">
      <c r="A90" t="s">
        <v>7</v>
      </c>
      <c r="B90">
        <v>115427</v>
      </c>
      <c r="C90" t="s">
        <v>11</v>
      </c>
      <c r="D90" t="s">
        <v>13</v>
      </c>
      <c r="E90" t="s">
        <v>26</v>
      </c>
      <c r="F90">
        <v>15263</v>
      </c>
      <c r="G90">
        <v>0</v>
      </c>
    </row>
    <row r="91" spans="1:7" x14ac:dyDescent="0.3">
      <c r="A91" t="s">
        <v>7</v>
      </c>
      <c r="B91">
        <v>6731</v>
      </c>
      <c r="C91" t="s">
        <v>12</v>
      </c>
      <c r="D91" t="s">
        <v>13</v>
      </c>
      <c r="E91" t="s">
        <v>26</v>
      </c>
      <c r="F91">
        <v>4030</v>
      </c>
      <c r="G91">
        <v>0</v>
      </c>
    </row>
    <row r="92" spans="1:7" x14ac:dyDescent="0.3">
      <c r="A92" t="s">
        <v>7</v>
      </c>
      <c r="B92">
        <v>35022</v>
      </c>
      <c r="C92" t="s">
        <v>8</v>
      </c>
      <c r="D92" t="s">
        <v>9</v>
      </c>
      <c r="E92" t="s">
        <v>27</v>
      </c>
      <c r="F92">
        <v>1365</v>
      </c>
      <c r="G92">
        <v>21971</v>
      </c>
    </row>
    <row r="93" spans="1:7" x14ac:dyDescent="0.3">
      <c r="A93" t="s">
        <v>7</v>
      </c>
      <c r="B93">
        <v>134993</v>
      </c>
      <c r="C93" t="s">
        <v>11</v>
      </c>
      <c r="D93" t="s">
        <v>9</v>
      </c>
      <c r="E93" t="s">
        <v>27</v>
      </c>
      <c r="F93">
        <v>16198</v>
      </c>
      <c r="G93">
        <v>0</v>
      </c>
    </row>
    <row r="94" spans="1:7" x14ac:dyDescent="0.3">
      <c r="A94" t="s">
        <v>7</v>
      </c>
      <c r="B94">
        <v>8410</v>
      </c>
      <c r="C94" t="s">
        <v>12</v>
      </c>
      <c r="D94" t="s">
        <v>9</v>
      </c>
      <c r="E94" t="s">
        <v>27</v>
      </c>
      <c r="F94">
        <v>4408</v>
      </c>
      <c r="G94">
        <v>0</v>
      </c>
    </row>
    <row r="95" spans="1:7" x14ac:dyDescent="0.3">
      <c r="A95" t="s">
        <v>7</v>
      </c>
      <c r="B95">
        <v>33528</v>
      </c>
      <c r="C95" t="s">
        <v>8</v>
      </c>
      <c r="D95" t="s">
        <v>13</v>
      </c>
      <c r="E95" t="s">
        <v>27</v>
      </c>
      <c r="F95">
        <v>993</v>
      </c>
      <c r="G95">
        <v>22241</v>
      </c>
    </row>
    <row r="96" spans="1:7" x14ac:dyDescent="0.3">
      <c r="A96" t="s">
        <v>7</v>
      </c>
      <c r="B96">
        <v>111492</v>
      </c>
      <c r="C96" t="s">
        <v>11</v>
      </c>
      <c r="D96" t="s">
        <v>13</v>
      </c>
      <c r="E96" t="s">
        <v>27</v>
      </c>
      <c r="F96">
        <v>15100</v>
      </c>
      <c r="G96">
        <v>0</v>
      </c>
    </row>
    <row r="97" spans="1:7" x14ac:dyDescent="0.3">
      <c r="A97" t="s">
        <v>7</v>
      </c>
      <c r="B97">
        <v>9651</v>
      </c>
      <c r="C97" t="s">
        <v>12</v>
      </c>
      <c r="D97" t="s">
        <v>13</v>
      </c>
      <c r="E97" t="s">
        <v>27</v>
      </c>
      <c r="F97">
        <v>6148</v>
      </c>
      <c r="G97">
        <v>0</v>
      </c>
    </row>
    <row r="98" spans="1:7" x14ac:dyDescent="0.3">
      <c r="A98" t="s">
        <v>7</v>
      </c>
      <c r="B98">
        <v>34226</v>
      </c>
      <c r="C98" t="s">
        <v>8</v>
      </c>
      <c r="D98" t="s">
        <v>9</v>
      </c>
      <c r="E98" t="s">
        <v>29</v>
      </c>
      <c r="F98">
        <v>1352</v>
      </c>
      <c r="G98">
        <v>15493</v>
      </c>
    </row>
    <row r="99" spans="1:7" x14ac:dyDescent="0.3">
      <c r="A99" t="s">
        <v>7</v>
      </c>
      <c r="B99">
        <v>95237</v>
      </c>
      <c r="C99" t="s">
        <v>11</v>
      </c>
      <c r="D99" t="s">
        <v>9</v>
      </c>
      <c r="E99" t="s">
        <v>29</v>
      </c>
      <c r="F99">
        <v>11746</v>
      </c>
      <c r="G99">
        <v>0</v>
      </c>
    </row>
    <row r="100" spans="1:7" x14ac:dyDescent="0.3">
      <c r="A100" t="s">
        <v>7</v>
      </c>
      <c r="B100">
        <v>4680</v>
      </c>
      <c r="C100" t="s">
        <v>12</v>
      </c>
      <c r="D100" t="s">
        <v>9</v>
      </c>
      <c r="E100" t="s">
        <v>29</v>
      </c>
      <c r="F100">
        <v>2395</v>
      </c>
      <c r="G100">
        <v>0</v>
      </c>
    </row>
    <row r="101" spans="1:7" x14ac:dyDescent="0.3">
      <c r="A101" t="s">
        <v>7</v>
      </c>
      <c r="B101">
        <v>31575</v>
      </c>
      <c r="C101" t="s">
        <v>8</v>
      </c>
      <c r="D101" t="s">
        <v>13</v>
      </c>
      <c r="E101" t="s">
        <v>29</v>
      </c>
      <c r="F101">
        <v>914</v>
      </c>
      <c r="G101">
        <v>11728</v>
      </c>
    </row>
    <row r="102" spans="1:7" x14ac:dyDescent="0.3">
      <c r="A102" t="s">
        <v>7</v>
      </c>
      <c r="B102">
        <v>61711</v>
      </c>
      <c r="C102" t="s">
        <v>11</v>
      </c>
      <c r="D102" t="s">
        <v>13</v>
      </c>
      <c r="E102" t="s">
        <v>29</v>
      </c>
      <c r="F102">
        <v>8707</v>
      </c>
      <c r="G102">
        <v>0</v>
      </c>
    </row>
    <row r="103" spans="1:7" x14ac:dyDescent="0.3">
      <c r="A103" t="s">
        <v>7</v>
      </c>
      <c r="B103">
        <v>3171</v>
      </c>
      <c r="C103" t="s">
        <v>12</v>
      </c>
      <c r="D103" t="s">
        <v>13</v>
      </c>
      <c r="E103" t="s">
        <v>29</v>
      </c>
      <c r="F103">
        <v>2107</v>
      </c>
      <c r="G103">
        <v>0</v>
      </c>
    </row>
    <row r="104" spans="1:7" x14ac:dyDescent="0.3">
      <c r="A104" t="s">
        <v>7</v>
      </c>
      <c r="B104">
        <v>97876</v>
      </c>
      <c r="C104" t="s">
        <v>8</v>
      </c>
      <c r="D104" t="s">
        <v>9</v>
      </c>
      <c r="E104" t="s">
        <v>30</v>
      </c>
      <c r="F104">
        <v>3263</v>
      </c>
      <c r="G104">
        <v>36787</v>
      </c>
    </row>
    <row r="105" spans="1:7" x14ac:dyDescent="0.3">
      <c r="A105" t="s">
        <v>7</v>
      </c>
      <c r="B105">
        <v>291886</v>
      </c>
      <c r="C105" t="s">
        <v>11</v>
      </c>
      <c r="D105" t="s">
        <v>9</v>
      </c>
      <c r="E105" t="s">
        <v>30</v>
      </c>
      <c r="F105">
        <v>25281</v>
      </c>
      <c r="G105">
        <v>0</v>
      </c>
    </row>
    <row r="106" spans="1:7" x14ac:dyDescent="0.3">
      <c r="A106" t="s">
        <v>7</v>
      </c>
      <c r="B106">
        <v>17361</v>
      </c>
      <c r="C106" t="s">
        <v>12</v>
      </c>
      <c r="D106" t="s">
        <v>9</v>
      </c>
      <c r="E106" t="s">
        <v>30</v>
      </c>
      <c r="F106">
        <v>8243</v>
      </c>
      <c r="G106">
        <v>0</v>
      </c>
    </row>
    <row r="107" spans="1:7" x14ac:dyDescent="0.3">
      <c r="A107" t="s">
        <v>7</v>
      </c>
      <c r="B107">
        <v>91704</v>
      </c>
      <c r="C107" t="s">
        <v>8</v>
      </c>
      <c r="D107" t="s">
        <v>13</v>
      </c>
      <c r="E107" t="s">
        <v>30</v>
      </c>
      <c r="F107">
        <v>2302</v>
      </c>
      <c r="G107">
        <v>42458</v>
      </c>
    </row>
    <row r="108" spans="1:7" x14ac:dyDescent="0.3">
      <c r="A108" t="s">
        <v>7</v>
      </c>
      <c r="B108">
        <v>316019</v>
      </c>
      <c r="C108" t="s">
        <v>11</v>
      </c>
      <c r="D108" t="s">
        <v>13</v>
      </c>
      <c r="E108" t="s">
        <v>30</v>
      </c>
      <c r="F108">
        <v>28558</v>
      </c>
      <c r="G108">
        <v>0</v>
      </c>
    </row>
    <row r="109" spans="1:7" x14ac:dyDescent="0.3">
      <c r="A109" t="s">
        <v>7</v>
      </c>
      <c r="B109">
        <v>20874</v>
      </c>
      <c r="C109" t="s">
        <v>12</v>
      </c>
      <c r="D109" t="s">
        <v>13</v>
      </c>
      <c r="E109" t="s">
        <v>30</v>
      </c>
      <c r="F109">
        <v>11598</v>
      </c>
      <c r="G109">
        <v>0</v>
      </c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B26" sqref="B26"/>
    </sheetView>
  </sheetViews>
  <sheetFormatPr defaultColWidth="11.5546875" defaultRowHeight="14.4" x14ac:dyDescent="0.3"/>
  <cols>
    <col min="2" max="2" width="11.44140625" style="1" customWidth="1"/>
  </cols>
  <sheetData>
    <row r="1" spans="1:7" x14ac:dyDescent="0.3">
      <c r="A1" t="s">
        <v>28</v>
      </c>
      <c r="B1" s="1">
        <v>1.9323529411764706</v>
      </c>
    </row>
    <row r="2" spans="1:7" x14ac:dyDescent="0.3">
      <c r="A2" t="s">
        <v>42</v>
      </c>
      <c r="B2" s="1">
        <v>1.2725490196078431</v>
      </c>
    </row>
    <row r="3" spans="1:7" x14ac:dyDescent="0.3">
      <c r="A3" t="s">
        <v>32</v>
      </c>
      <c r="B3" s="1">
        <v>1.2039215686274509</v>
      </c>
    </row>
    <row r="4" spans="1:7" x14ac:dyDescent="0.3">
      <c r="A4" t="s">
        <v>31</v>
      </c>
      <c r="B4" s="1">
        <v>1.0460784313725489</v>
      </c>
    </row>
    <row r="5" spans="1:7" x14ac:dyDescent="0.3">
      <c r="A5" t="s">
        <v>34</v>
      </c>
      <c r="B5" s="1">
        <v>1.0450980392156863</v>
      </c>
    </row>
    <row r="6" spans="1:7" x14ac:dyDescent="0.3">
      <c r="A6" t="s">
        <v>69</v>
      </c>
      <c r="B6" s="1">
        <v>1.0284313725490195</v>
      </c>
    </row>
    <row r="7" spans="1:7" x14ac:dyDescent="0.3">
      <c r="A7" t="s">
        <v>40</v>
      </c>
      <c r="B7" s="1">
        <v>1.0196078431372548</v>
      </c>
    </row>
    <row r="8" spans="1:7" x14ac:dyDescent="0.3">
      <c r="A8" t="s">
        <v>39</v>
      </c>
      <c r="B8" s="1">
        <v>1.0156862745098039</v>
      </c>
      <c r="E8" s="46"/>
      <c r="F8" s="46"/>
      <c r="G8" s="46"/>
    </row>
    <row r="9" spans="1:7" x14ac:dyDescent="0.3">
      <c r="A9" t="s">
        <v>43</v>
      </c>
      <c r="B9" s="1">
        <v>0.98529411764705865</v>
      </c>
    </row>
    <row r="10" spans="1:7" x14ac:dyDescent="0.3">
      <c r="A10" t="s">
        <v>36</v>
      </c>
      <c r="B10" s="1">
        <v>0.96470588235294119</v>
      </c>
    </row>
    <row r="11" spans="1:7" x14ac:dyDescent="0.3">
      <c r="A11" t="s">
        <v>74</v>
      </c>
      <c r="B11" s="1">
        <v>0.91372549019607852</v>
      </c>
    </row>
    <row r="12" spans="1:7" x14ac:dyDescent="0.3">
      <c r="A12" t="s">
        <v>38</v>
      </c>
      <c r="B12" s="1">
        <v>0.8784313725490196</v>
      </c>
    </row>
    <row r="13" spans="1:7" x14ac:dyDescent="0.3">
      <c r="A13" t="s">
        <v>37</v>
      </c>
      <c r="B13" s="1">
        <v>0.80784313725490187</v>
      </c>
    </row>
    <row r="14" spans="1:7" x14ac:dyDescent="0.3">
      <c r="A14" t="s">
        <v>41</v>
      </c>
      <c r="B14" s="1">
        <v>0.73235294117647054</v>
      </c>
    </row>
    <row r="15" spans="1:7" x14ac:dyDescent="0.3">
      <c r="A15" t="s">
        <v>33</v>
      </c>
      <c r="B15" s="1">
        <v>0.68725490196078431</v>
      </c>
    </row>
    <row r="16" spans="1:7" x14ac:dyDescent="0.3">
      <c r="A16" t="s">
        <v>73</v>
      </c>
      <c r="B16" s="1">
        <v>0.60686274509803917</v>
      </c>
    </row>
    <row r="17" spans="1:2" x14ac:dyDescent="0.3">
      <c r="A17" t="s">
        <v>35</v>
      </c>
      <c r="B17" s="1">
        <v>0.44411764705882356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activeCell="B5" sqref="B5"/>
    </sheetView>
  </sheetViews>
  <sheetFormatPr defaultColWidth="11.5546875" defaultRowHeight="14.4" x14ac:dyDescent="0.3"/>
  <cols>
    <col min="2" max="2" width="11.44140625" style="1"/>
  </cols>
  <sheetData>
    <row r="1" spans="1:2" x14ac:dyDescent="0.3">
      <c r="A1" t="s">
        <v>28</v>
      </c>
      <c r="B1">
        <v>1.985110016480635</v>
      </c>
    </row>
    <row r="2" spans="1:2" x14ac:dyDescent="0.3">
      <c r="A2" t="s">
        <v>39</v>
      </c>
      <c r="B2">
        <v>1.1048774879193466</v>
      </c>
    </row>
    <row r="3" spans="1:2" x14ac:dyDescent="0.3">
      <c r="A3" t="s">
        <v>43</v>
      </c>
      <c r="B3">
        <v>1.0762628592518491</v>
      </c>
    </row>
    <row r="4" spans="1:2" x14ac:dyDescent="0.3">
      <c r="A4" t="s">
        <v>34</v>
      </c>
      <c r="B4">
        <v>1.0210821469274776</v>
      </c>
    </row>
    <row r="5" spans="1:2" x14ac:dyDescent="0.3">
      <c r="A5" t="s">
        <v>42</v>
      </c>
      <c r="B5">
        <v>0.99559434800135849</v>
      </c>
    </row>
    <row r="6" spans="1:2" x14ac:dyDescent="0.3">
      <c r="A6" t="s">
        <v>69</v>
      </c>
      <c r="B6">
        <v>0.99247466132036355</v>
      </c>
    </row>
    <row r="7" spans="1:2" x14ac:dyDescent="0.3">
      <c r="A7" t="s">
        <v>32</v>
      </c>
      <c r="B7">
        <v>0.96385238516144767</v>
      </c>
    </row>
    <row r="8" spans="1:2" x14ac:dyDescent="0.3">
      <c r="A8" t="s">
        <v>31</v>
      </c>
      <c r="B8">
        <v>0.9472568032020412</v>
      </c>
    </row>
    <row r="9" spans="1:2" x14ac:dyDescent="0.3">
      <c r="A9" t="s">
        <v>40</v>
      </c>
      <c r="B9">
        <v>0.93634154425446681</v>
      </c>
    </row>
    <row r="10" spans="1:2" x14ac:dyDescent="0.3">
      <c r="A10" t="s">
        <v>70</v>
      </c>
      <c r="B10">
        <v>0.92569805168916186</v>
      </c>
    </row>
    <row r="11" spans="1:2" x14ac:dyDescent="0.3">
      <c r="A11" t="s">
        <v>38</v>
      </c>
      <c r="B11">
        <v>0.87785558966777388</v>
      </c>
    </row>
    <row r="12" spans="1:2" x14ac:dyDescent="0.3">
      <c r="A12" t="s">
        <v>37</v>
      </c>
      <c r="B12">
        <v>0.80322168214864542</v>
      </c>
    </row>
    <row r="13" spans="1:2" x14ac:dyDescent="0.3">
      <c r="A13" t="s">
        <v>36</v>
      </c>
      <c r="B13">
        <v>0.75469763934317347</v>
      </c>
    </row>
    <row r="14" spans="1:2" x14ac:dyDescent="0.3">
      <c r="A14" t="s">
        <v>71</v>
      </c>
      <c r="B14">
        <v>0.71626076974558828</v>
      </c>
    </row>
    <row r="15" spans="1:2" x14ac:dyDescent="0.3">
      <c r="A15" t="s">
        <v>33</v>
      </c>
      <c r="B15">
        <v>0.59326041440421373</v>
      </c>
    </row>
    <row r="16" spans="1:2" x14ac:dyDescent="0.3">
      <c r="A16" t="s">
        <v>72</v>
      </c>
      <c r="B16">
        <v>0.54943631606360133</v>
      </c>
    </row>
    <row r="17" spans="1:2" x14ac:dyDescent="0.3">
      <c r="A17" t="s">
        <v>35</v>
      </c>
      <c r="B17">
        <v>0.4233623576164644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O1"/>
  <sheetViews>
    <sheetView topLeftCell="G1" zoomScaleNormal="100" workbookViewId="0">
      <selection activeCell="E14" sqref="E14"/>
    </sheetView>
  </sheetViews>
  <sheetFormatPr defaultColWidth="11.5546875" defaultRowHeight="14.4" x14ac:dyDescent="0.3"/>
  <cols>
    <col min="15" max="15" width="11.44140625" style="47"/>
  </cols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N1"/>
  <sheetViews>
    <sheetView topLeftCell="E1" workbookViewId="0">
      <selection activeCell="N11" sqref="N11"/>
    </sheetView>
  </sheetViews>
  <sheetFormatPr defaultColWidth="11.5546875" defaultRowHeight="14.4" x14ac:dyDescent="0.3"/>
  <cols>
    <col min="14" max="14" width="11.44140625" style="47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Notes</vt:lpstr>
      <vt:lpstr>Data</vt:lpstr>
      <vt:lpstr>Females 2011 LLTI</vt:lpstr>
      <vt:lpstr>Males 2011 LLTI</vt:lpstr>
      <vt:lpstr>Females 2011 figure</vt:lpstr>
      <vt:lpstr>Males 2011 figure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Laia</dc:creator>
  <cp:lastModifiedBy>Stephen Jivraj</cp:lastModifiedBy>
  <cp:lastPrinted>2013-09-27T19:07:54Z</cp:lastPrinted>
  <dcterms:created xsi:type="dcterms:W3CDTF">2013-08-15T19:59:59Z</dcterms:created>
  <dcterms:modified xsi:type="dcterms:W3CDTF">2013-10-08T16:56:27Z</dcterms:modified>
</cp:coreProperties>
</file>