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ar\Documents\CoDE\website\"/>
    </mc:Choice>
  </mc:AlternateContent>
  <bookViews>
    <workbookView xWindow="0" yWindow="0" windowWidth="19200" windowHeight="10995" firstSheet="3" activeTab="3"/>
  </bookViews>
  <sheets>
    <sheet name="Wards 2011" sheetId="1" state="hidden" r:id="rId1"/>
    <sheet name="Districts" sheetId="2" state="hidden" r:id="rId2"/>
    <sheet name="One District" sheetId="3" state="hidden" r:id="rId3"/>
    <sheet name="Profile" sheetId="4" r:id="rId4"/>
  </sheets>
  <definedNames>
    <definedName name="_xlnm._FilterDatabase" localSheetId="0" hidden="1">'Wards 2011'!$C$1:$BD$8547</definedName>
    <definedName name="Districts">Districts!$B$2:$B$33</definedName>
  </definedNames>
  <calcPr calcId="152511"/>
</workbook>
</file>

<file path=xl/calcChain.xml><?xml version="1.0" encoding="utf-8"?>
<calcChain xmlns="http://schemas.openxmlformats.org/spreadsheetml/2006/main">
  <c r="I11" i="3" l="1"/>
  <c r="H176" i="1" l="1"/>
  <c r="G176" i="1"/>
  <c r="I176" i="1" s="1"/>
  <c r="G107" i="1"/>
  <c r="G242" i="1"/>
  <c r="G94" i="1"/>
  <c r="G37" i="1"/>
  <c r="G353" i="1"/>
  <c r="I353" i="1" s="1"/>
  <c r="G349" i="1"/>
  <c r="G352" i="1"/>
  <c r="G354" i="1"/>
  <c r="H350" i="1"/>
  <c r="G350" i="1"/>
  <c r="I350" i="1" s="1"/>
  <c r="G347" i="1"/>
  <c r="H346" i="1"/>
  <c r="G346" i="1"/>
  <c r="I346" i="1" s="1"/>
  <c r="G348" i="1"/>
  <c r="I348" i="1" s="1"/>
  <c r="G351" i="1"/>
  <c r="I351" i="1" s="1"/>
  <c r="G340" i="1"/>
  <c r="G341" i="1"/>
  <c r="H342" i="1"/>
  <c r="G342" i="1"/>
  <c r="I342" i="1" s="1"/>
  <c r="G343" i="1"/>
  <c r="G345" i="1"/>
  <c r="G344" i="1"/>
  <c r="G339" i="1"/>
  <c r="G335" i="1"/>
  <c r="G337" i="1"/>
  <c r="H333" i="1"/>
  <c r="G333" i="1"/>
  <c r="I333" i="1" s="1"/>
  <c r="G334" i="1"/>
  <c r="G338" i="1"/>
  <c r="G336" i="1"/>
  <c r="G331" i="1"/>
  <c r="H331" i="1" s="1"/>
  <c r="G321" i="1"/>
  <c r="G318" i="1"/>
  <c r="I318" i="1" s="1"/>
  <c r="G315" i="1"/>
  <c r="G319" i="1"/>
  <c r="H326" i="1"/>
  <c r="G326" i="1"/>
  <c r="I326" i="1" s="1"/>
  <c r="G314" i="1"/>
  <c r="G317" i="1"/>
  <c r="G313" i="1"/>
  <c r="G320" i="1"/>
  <c r="G327" i="1"/>
  <c r="I327" i="1" s="1"/>
  <c r="G316" i="1"/>
  <c r="G322" i="1"/>
  <c r="G323" i="1"/>
  <c r="H325" i="1"/>
  <c r="G325" i="1"/>
  <c r="I325" i="1" s="1"/>
  <c r="G324" i="1"/>
  <c r="H329" i="1"/>
  <c r="G329" i="1"/>
  <c r="I329" i="1" s="1"/>
  <c r="G328" i="1"/>
  <c r="I328" i="1" s="1"/>
  <c r="G330" i="1"/>
  <c r="I330" i="1" s="1"/>
  <c r="G332" i="1"/>
  <c r="G307" i="1"/>
  <c r="H311" i="1"/>
  <c r="G311" i="1"/>
  <c r="I311" i="1" s="1"/>
  <c r="G312" i="1"/>
  <c r="G305" i="1"/>
  <c r="G309" i="1"/>
  <c r="G310" i="1"/>
  <c r="G308" i="1"/>
  <c r="G306" i="1"/>
  <c r="H299" i="1"/>
  <c r="G299" i="1"/>
  <c r="I299" i="1" s="1"/>
  <c r="G298" i="1"/>
  <c r="G303" i="1"/>
  <c r="G300" i="1"/>
  <c r="G302" i="1"/>
  <c r="H302" i="1" s="1"/>
  <c r="G301" i="1"/>
  <c r="G304" i="1"/>
  <c r="I304" i="1" s="1"/>
  <c r="G295" i="1"/>
  <c r="G289" i="1"/>
  <c r="H296" i="1"/>
  <c r="G296" i="1"/>
  <c r="I296" i="1" s="1"/>
  <c r="G297" i="1"/>
  <c r="G290" i="1"/>
  <c r="G292" i="1"/>
  <c r="G291" i="1"/>
  <c r="G294" i="1"/>
  <c r="I294" i="1" s="1"/>
  <c r="G287" i="1"/>
  <c r="G293" i="1"/>
  <c r="G288" i="1"/>
  <c r="H286" i="1"/>
  <c r="G286" i="1"/>
  <c r="I286" i="1" s="1"/>
  <c r="G283" i="1"/>
  <c r="H281" i="1"/>
  <c r="G281" i="1"/>
  <c r="I281" i="1" s="1"/>
  <c r="G285" i="1"/>
  <c r="I285" i="1" s="1"/>
  <c r="G282" i="1"/>
  <c r="I282" i="1" s="1"/>
  <c r="G284" i="1"/>
  <c r="G280" i="1"/>
  <c r="H276" i="1"/>
  <c r="G276" i="1"/>
  <c r="I276" i="1" s="1"/>
  <c r="G277" i="1"/>
  <c r="G279" i="1"/>
  <c r="G278" i="1"/>
  <c r="G264" i="1"/>
  <c r="G265" i="1"/>
  <c r="G273" i="1"/>
  <c r="H272" i="1"/>
  <c r="G272" i="1"/>
  <c r="I272" i="1" s="1"/>
  <c r="G275" i="1"/>
  <c r="G271" i="1"/>
  <c r="G269" i="1"/>
  <c r="G270" i="1"/>
  <c r="H270" i="1" s="1"/>
  <c r="G266" i="1"/>
  <c r="G268" i="1"/>
  <c r="I268" i="1" s="1"/>
  <c r="G274" i="1"/>
  <c r="G267" i="1"/>
  <c r="H258" i="1"/>
  <c r="G258" i="1"/>
  <c r="I258" i="1" s="1"/>
  <c r="G262" i="1"/>
  <c r="G263" i="1"/>
  <c r="G259" i="1"/>
  <c r="G261" i="1"/>
  <c r="G260" i="1"/>
  <c r="I260" i="1" s="1"/>
  <c r="G250" i="1"/>
  <c r="G251" i="1"/>
  <c r="G245" i="1"/>
  <c r="H238" i="1"/>
  <c r="G238" i="1"/>
  <c r="I238" i="1" s="1"/>
  <c r="G240" i="1"/>
  <c r="H244" i="1"/>
  <c r="G244" i="1"/>
  <c r="I244" i="1" s="1"/>
  <c r="G249" i="1"/>
  <c r="I249" i="1" s="1"/>
  <c r="G255" i="1"/>
  <c r="I255" i="1" s="1"/>
  <c r="G256" i="1"/>
  <c r="G254" i="1"/>
  <c r="H239" i="1"/>
  <c r="G239" i="1"/>
  <c r="I239" i="1" s="1"/>
  <c r="G247" i="1"/>
  <c r="G246" i="1"/>
  <c r="G252" i="1"/>
  <c r="G241" i="1"/>
  <c r="G253" i="1"/>
  <c r="G248" i="1"/>
  <c r="H243" i="1"/>
  <c r="G243" i="1"/>
  <c r="I243" i="1" s="1"/>
  <c r="G257" i="1"/>
  <c r="G230" i="1"/>
  <c r="G237" i="1"/>
  <c r="G233" i="1"/>
  <c r="H233" i="1" s="1"/>
  <c r="G231" i="1"/>
  <c r="G235" i="1"/>
  <c r="I235" i="1" s="1"/>
  <c r="G236" i="1"/>
  <c r="G234" i="1"/>
  <c r="H232" i="1"/>
  <c r="G232" i="1"/>
  <c r="I232" i="1" s="1"/>
  <c r="G215" i="1"/>
  <c r="G213" i="1"/>
  <c r="G214" i="1"/>
  <c r="G216" i="1"/>
  <c r="G219" i="1"/>
  <c r="I219" i="1" s="1"/>
  <c r="G218" i="1"/>
  <c r="G220" i="1"/>
  <c r="G217" i="1"/>
  <c r="H211" i="1"/>
  <c r="G211" i="1"/>
  <c r="I211" i="1" s="1"/>
  <c r="G208" i="1"/>
  <c r="H209" i="1"/>
  <c r="G209" i="1"/>
  <c r="I209" i="1" s="1"/>
  <c r="G207" i="1"/>
  <c r="I207" i="1" s="1"/>
  <c r="G210" i="1"/>
  <c r="I210" i="1" s="1"/>
  <c r="G212" i="1"/>
  <c r="G204" i="1"/>
  <c r="H202" i="1"/>
  <c r="G202" i="1"/>
  <c r="I202" i="1" s="1"/>
  <c r="G206" i="1"/>
  <c r="G201" i="1"/>
  <c r="G205" i="1"/>
  <c r="G203" i="1"/>
  <c r="G182" i="1"/>
  <c r="G183" i="1"/>
  <c r="H184" i="1"/>
  <c r="G184" i="1"/>
  <c r="I184" i="1" s="1"/>
  <c r="G193" i="1"/>
  <c r="G186" i="1"/>
  <c r="G180" i="1"/>
  <c r="G185" i="1"/>
  <c r="H185" i="1" s="1"/>
  <c r="G179" i="1"/>
  <c r="G181" i="1"/>
  <c r="I181" i="1" s="1"/>
  <c r="G192" i="1"/>
  <c r="G190" i="1"/>
  <c r="H194" i="1"/>
  <c r="G194" i="1"/>
  <c r="I194" i="1" s="1"/>
  <c r="G196" i="1"/>
  <c r="G188" i="1"/>
  <c r="G191" i="1"/>
  <c r="G187" i="1"/>
  <c r="G189" i="1"/>
  <c r="I189" i="1" s="1"/>
  <c r="G195" i="1"/>
  <c r="G200" i="1"/>
  <c r="G197" i="1"/>
  <c r="H198" i="1"/>
  <c r="G198" i="1"/>
  <c r="I198" i="1" s="1"/>
  <c r="G199" i="1"/>
  <c r="H178" i="1"/>
  <c r="G178" i="1"/>
  <c r="I178" i="1" s="1"/>
  <c r="G177" i="1"/>
  <c r="I177" i="1" s="1"/>
  <c r="G172" i="1"/>
  <c r="I172" i="1" s="1"/>
  <c r="G162" i="1"/>
  <c r="G171" i="1"/>
  <c r="H168" i="1"/>
  <c r="G168" i="1"/>
  <c r="I168" i="1" s="1"/>
  <c r="G175" i="1"/>
  <c r="G169" i="1"/>
  <c r="G166" i="1"/>
  <c r="G161" i="1"/>
  <c r="G159" i="1"/>
  <c r="G165" i="1"/>
  <c r="H160" i="1"/>
  <c r="G160" i="1"/>
  <c r="I160" i="1" s="1"/>
  <c r="G167" i="1"/>
  <c r="G158" i="1"/>
  <c r="G163" i="1"/>
  <c r="G174" i="1"/>
  <c r="H174" i="1" s="1"/>
  <c r="G170" i="1"/>
  <c r="G164" i="1"/>
  <c r="I164" i="1" s="1"/>
  <c r="G173" i="1"/>
  <c r="G155" i="1"/>
  <c r="H153" i="1"/>
  <c r="G153" i="1"/>
  <c r="I153" i="1" s="1"/>
  <c r="G138" i="1"/>
  <c r="G142" i="1"/>
  <c r="G135" i="1"/>
  <c r="G145" i="1"/>
  <c r="G152" i="1"/>
  <c r="I152" i="1" s="1"/>
  <c r="G147" i="1"/>
  <c r="G150" i="1"/>
  <c r="G146" i="1"/>
  <c r="H137" i="1"/>
  <c r="G137" i="1"/>
  <c r="I137" i="1" s="1"/>
  <c r="G136" i="1"/>
  <c r="H139" i="1"/>
  <c r="G139" i="1"/>
  <c r="I139" i="1" s="1"/>
  <c r="G141" i="1"/>
  <c r="I141" i="1" s="1"/>
  <c r="G157" i="1"/>
  <c r="I157" i="1" s="1"/>
  <c r="G154" i="1"/>
  <c r="G156" i="1"/>
  <c r="H144" i="1"/>
  <c r="G144" i="1"/>
  <c r="I144" i="1" s="1"/>
  <c r="G149" i="1"/>
  <c r="G140" i="1"/>
  <c r="G143" i="1"/>
  <c r="G148" i="1"/>
  <c r="G151" i="1"/>
  <c r="G129" i="1"/>
  <c r="H133" i="1"/>
  <c r="G133" i="1"/>
  <c r="I133" i="1" s="1"/>
  <c r="G128" i="1"/>
  <c r="G126" i="1"/>
  <c r="G131" i="1"/>
  <c r="G134" i="1"/>
  <c r="H134" i="1" s="1"/>
  <c r="G132" i="1"/>
  <c r="G130" i="1"/>
  <c r="I130" i="1" s="1"/>
  <c r="G127" i="1"/>
  <c r="G229" i="1"/>
  <c r="G225" i="1"/>
  <c r="I225" i="1" s="1"/>
  <c r="G223" i="1"/>
  <c r="G221" i="1"/>
  <c r="G228" i="1"/>
  <c r="I226" i="1"/>
  <c r="G226" i="1"/>
  <c r="H226" i="1" s="1"/>
  <c r="G224" i="1"/>
  <c r="I224" i="1" s="1"/>
  <c r="G222" i="1"/>
  <c r="H227" i="1"/>
  <c r="G227" i="1"/>
  <c r="I227" i="1" s="1"/>
  <c r="G64" i="1"/>
  <c r="G61" i="1"/>
  <c r="I61" i="1" s="1"/>
  <c r="G55" i="1"/>
  <c r="G63" i="1"/>
  <c r="H63" i="1" s="1"/>
  <c r="G59" i="1"/>
  <c r="I59" i="1" s="1"/>
  <c r="G54" i="1"/>
  <c r="I54" i="1" s="1"/>
  <c r="G53" i="1"/>
  <c r="I56" i="1"/>
  <c r="G56" i="1"/>
  <c r="H56" i="1" s="1"/>
  <c r="G58" i="1"/>
  <c r="H58" i="1" s="1"/>
  <c r="G68" i="1"/>
  <c r="G57" i="1"/>
  <c r="G67" i="1"/>
  <c r="I62" i="1"/>
  <c r="G62" i="1"/>
  <c r="H62" i="1" s="1"/>
  <c r="H60" i="1"/>
  <c r="G60" i="1"/>
  <c r="I60" i="1" s="1"/>
  <c r="G66" i="1"/>
  <c r="G65" i="1"/>
  <c r="I65" i="1" s="1"/>
  <c r="G69" i="1"/>
  <c r="H124" i="1"/>
  <c r="G124" i="1"/>
  <c r="I124" i="1" s="1"/>
  <c r="G122" i="1"/>
  <c r="H123" i="1"/>
  <c r="G123" i="1"/>
  <c r="I123" i="1" s="1"/>
  <c r="H120" i="1"/>
  <c r="G120" i="1"/>
  <c r="I120" i="1" s="1"/>
  <c r="G125" i="1"/>
  <c r="I125" i="1" s="1"/>
  <c r="G121" i="1"/>
  <c r="I117" i="1"/>
  <c r="G117" i="1"/>
  <c r="H117" i="1" s="1"/>
  <c r="G116" i="1"/>
  <c r="H116" i="1" s="1"/>
  <c r="G115" i="1"/>
  <c r="G119" i="1"/>
  <c r="G118" i="1"/>
  <c r="I113" i="1"/>
  <c r="G113" i="1"/>
  <c r="H113" i="1" s="1"/>
  <c r="G114" i="1"/>
  <c r="I114" i="1" s="1"/>
  <c r="G112" i="1"/>
  <c r="H110" i="1"/>
  <c r="G110" i="1"/>
  <c r="I110" i="1" s="1"/>
  <c r="G108" i="1"/>
  <c r="G111" i="1"/>
  <c r="I111" i="1" s="1"/>
  <c r="G105" i="1"/>
  <c r="G106" i="1"/>
  <c r="H106" i="1" s="1"/>
  <c r="G109" i="1"/>
  <c r="I109" i="1" s="1"/>
  <c r="G103" i="1"/>
  <c r="I103" i="1" s="1"/>
  <c r="G104" i="1"/>
  <c r="I101" i="1"/>
  <c r="G101" i="1"/>
  <c r="H101" i="1" s="1"/>
  <c r="G99" i="1"/>
  <c r="H99" i="1" s="1"/>
  <c r="G102" i="1"/>
  <c r="G100" i="1"/>
  <c r="G97" i="1"/>
  <c r="I96" i="1"/>
  <c r="G96" i="1"/>
  <c r="H96" i="1" s="1"/>
  <c r="H98" i="1"/>
  <c r="G98" i="1"/>
  <c r="I98" i="1" s="1"/>
  <c r="G92" i="1"/>
  <c r="G93" i="1"/>
  <c r="I93" i="1" s="1"/>
  <c r="G89" i="1"/>
  <c r="H90" i="1"/>
  <c r="G90" i="1"/>
  <c r="I90" i="1" s="1"/>
  <c r="G88" i="1"/>
  <c r="H91" i="1"/>
  <c r="G91" i="1"/>
  <c r="I91" i="1" s="1"/>
  <c r="H95" i="1"/>
  <c r="G95" i="1"/>
  <c r="I95" i="1" s="1"/>
  <c r="G86" i="1"/>
  <c r="I86" i="1" s="1"/>
  <c r="G84" i="1"/>
  <c r="I79" i="1"/>
  <c r="G79" i="1"/>
  <c r="H79" i="1" s="1"/>
  <c r="G75" i="1"/>
  <c r="H75" i="1" s="1"/>
  <c r="G81" i="1"/>
  <c r="G87" i="1"/>
  <c r="G77" i="1"/>
  <c r="I78" i="1"/>
  <c r="G78" i="1"/>
  <c r="H78" i="1" s="1"/>
  <c r="G82" i="1"/>
  <c r="I82" i="1" s="1"/>
  <c r="G76" i="1"/>
  <c r="H80" i="1"/>
  <c r="G80" i="1"/>
  <c r="I80" i="1" s="1"/>
  <c r="G85" i="1"/>
  <c r="G83" i="1"/>
  <c r="I83" i="1" s="1"/>
  <c r="G72" i="1"/>
  <c r="G70" i="1"/>
  <c r="H70" i="1" s="1"/>
  <c r="G73" i="1"/>
  <c r="I73" i="1" s="1"/>
  <c r="G74" i="1"/>
  <c r="I74" i="1" s="1"/>
  <c r="G71" i="1"/>
  <c r="I48" i="1"/>
  <c r="G48" i="1"/>
  <c r="H48" i="1" s="1"/>
  <c r="G43" i="1"/>
  <c r="H43" i="1" s="1"/>
  <c r="G49" i="1"/>
  <c r="G51" i="1"/>
  <c r="G45" i="1"/>
  <c r="I46" i="1"/>
  <c r="G46" i="1"/>
  <c r="H46" i="1" s="1"/>
  <c r="H42" i="1"/>
  <c r="G42" i="1"/>
  <c r="I42" i="1" s="1"/>
  <c r="G44" i="1"/>
  <c r="G47" i="1"/>
  <c r="I47" i="1" s="1"/>
  <c r="G50" i="1"/>
  <c r="H52" i="1"/>
  <c r="G52" i="1"/>
  <c r="I52" i="1" s="1"/>
  <c r="G36" i="1"/>
  <c r="H35" i="1"/>
  <c r="G35" i="1"/>
  <c r="I35" i="1" s="1"/>
  <c r="H39" i="1"/>
  <c r="G39" i="1"/>
  <c r="I39" i="1" s="1"/>
  <c r="G40" i="1"/>
  <c r="I40" i="1" s="1"/>
  <c r="G38" i="1"/>
  <c r="I34" i="1"/>
  <c r="G34" i="1"/>
  <c r="H34" i="1" s="1"/>
  <c r="G41" i="1"/>
  <c r="H41" i="1" s="1"/>
  <c r="G27" i="1"/>
  <c r="G24" i="1"/>
  <c r="G21" i="1"/>
  <c r="I18" i="1"/>
  <c r="G18" i="1"/>
  <c r="H18" i="1" s="1"/>
  <c r="G28" i="1"/>
  <c r="I28" i="1" s="1"/>
  <c r="G32" i="1"/>
  <c r="H17" i="1"/>
  <c r="G17" i="1"/>
  <c r="I17" i="1" s="1"/>
  <c r="G19" i="1"/>
  <c r="G20" i="1"/>
  <c r="I20" i="1" s="1"/>
  <c r="G29" i="1"/>
  <c r="G31" i="1"/>
  <c r="H31" i="1" s="1"/>
  <c r="G23" i="1"/>
  <c r="I23" i="1" s="1"/>
  <c r="G26" i="1"/>
  <c r="I26" i="1" s="1"/>
  <c r="G30" i="1"/>
  <c r="I16" i="1"/>
  <c r="G16" i="1"/>
  <c r="H16" i="1" s="1"/>
  <c r="G33" i="1"/>
  <c r="H33" i="1" s="1"/>
  <c r="G15" i="1"/>
  <c r="G25" i="1"/>
  <c r="G22" i="1"/>
  <c r="I13" i="1"/>
  <c r="G13" i="1"/>
  <c r="H13" i="1" s="1"/>
  <c r="H5" i="1"/>
  <c r="G5" i="1"/>
  <c r="I5" i="1" s="1"/>
  <c r="G9" i="1"/>
  <c r="G7" i="1"/>
  <c r="I7" i="1" s="1"/>
  <c r="G8" i="1"/>
  <c r="H3" i="1"/>
  <c r="G3" i="1"/>
  <c r="I3" i="1" s="1"/>
  <c r="G4" i="1"/>
  <c r="H2" i="1"/>
  <c r="G2" i="1"/>
  <c r="I2" i="1" s="1"/>
  <c r="H6" i="1"/>
  <c r="G6" i="1"/>
  <c r="I6" i="1" s="1"/>
  <c r="G11" i="1"/>
  <c r="I11" i="1" s="1"/>
  <c r="G10" i="1"/>
  <c r="I12" i="1"/>
  <c r="G12" i="1"/>
  <c r="H12" i="1" s="1"/>
  <c r="G14" i="1"/>
  <c r="H14" i="1" s="1"/>
  <c r="B28" i="4"/>
  <c r="B26" i="4"/>
  <c r="B27" i="4"/>
  <c r="A5" i="3"/>
  <c r="AO138" i="3" s="1"/>
  <c r="AK12" i="1"/>
  <c r="AL12" i="1" s="1"/>
  <c r="AM12" i="1" s="1"/>
  <c r="AK10" i="1"/>
  <c r="AK11" i="1"/>
  <c r="AK6" i="1"/>
  <c r="AK2" i="1"/>
  <c r="AK4" i="1"/>
  <c r="AK3" i="1"/>
  <c r="AL3" i="1" s="1"/>
  <c r="AM3" i="1" s="1"/>
  <c r="AK8" i="1"/>
  <c r="AK7" i="1"/>
  <c r="AN7" i="1" s="1"/>
  <c r="AK9" i="1"/>
  <c r="AK5" i="1"/>
  <c r="AL5" i="1" s="1"/>
  <c r="AM5" i="1" s="1"/>
  <c r="AN5" i="1"/>
  <c r="AK13" i="1"/>
  <c r="AN13" i="1" s="1"/>
  <c r="AK22" i="1"/>
  <c r="AK25" i="1"/>
  <c r="AN25" i="1"/>
  <c r="AK15" i="1"/>
  <c r="AL15" i="1" s="1"/>
  <c r="AM15" i="1" s="1"/>
  <c r="AN15" i="1"/>
  <c r="AK33" i="1"/>
  <c r="AK16" i="1"/>
  <c r="AL16" i="1" s="1"/>
  <c r="AM16" i="1" s="1"/>
  <c r="AK30" i="1"/>
  <c r="AK26" i="1"/>
  <c r="AL26" i="1" s="1"/>
  <c r="AM26" i="1" s="1"/>
  <c r="AK23" i="1"/>
  <c r="AK31" i="1"/>
  <c r="AN31" i="1" s="1"/>
  <c r="AK29" i="1"/>
  <c r="AK20" i="1"/>
  <c r="AL20" i="1" s="1"/>
  <c r="AM20" i="1"/>
  <c r="AN20" i="1"/>
  <c r="AK19" i="1"/>
  <c r="AN19" i="1" s="1"/>
  <c r="AK17" i="1"/>
  <c r="AL17" i="1" s="1"/>
  <c r="AM17" i="1" s="1"/>
  <c r="AK32" i="1"/>
  <c r="AL32" i="1" s="1"/>
  <c r="AM32" i="1" s="1"/>
  <c r="AK28" i="1"/>
  <c r="AN28" i="1" s="1"/>
  <c r="AK18" i="1"/>
  <c r="AK21" i="1"/>
  <c r="AN21" i="1" s="1"/>
  <c r="AL21" i="1"/>
  <c r="AM21" i="1" s="1"/>
  <c r="AK24" i="1"/>
  <c r="AK27" i="1"/>
  <c r="AL27" i="1" s="1"/>
  <c r="AM27" i="1" s="1"/>
  <c r="AK41" i="1"/>
  <c r="AK34" i="1"/>
  <c r="AK38" i="1"/>
  <c r="AK40" i="1"/>
  <c r="AL40" i="1" s="1"/>
  <c r="AM40" i="1" s="1"/>
  <c r="AK39" i="1"/>
  <c r="AK35" i="1"/>
  <c r="AK36" i="1"/>
  <c r="AN36" i="1" s="1"/>
  <c r="AK52" i="1"/>
  <c r="AL52" i="1" s="1"/>
  <c r="AM52" i="1" s="1"/>
  <c r="AK50" i="1"/>
  <c r="AK47" i="1"/>
  <c r="AL47" i="1" s="1"/>
  <c r="AM47" i="1" s="1"/>
  <c r="AK44" i="1"/>
  <c r="AK42" i="1"/>
  <c r="AL42" i="1" s="1"/>
  <c r="AM42" i="1"/>
  <c r="AN42" i="1"/>
  <c r="AK46" i="1"/>
  <c r="AL46" i="1" s="1"/>
  <c r="AM46" i="1" s="1"/>
  <c r="AN46" i="1"/>
  <c r="AK45" i="1"/>
  <c r="AK51" i="1"/>
  <c r="AL51" i="1" s="1"/>
  <c r="AM51" i="1" s="1"/>
  <c r="AK49" i="1"/>
  <c r="AK43" i="1"/>
  <c r="AN43" i="1" s="1"/>
  <c r="AK48" i="1"/>
  <c r="AK71" i="1"/>
  <c r="AN71" i="1" s="1"/>
  <c r="AK74" i="1"/>
  <c r="AL74" i="1" s="1"/>
  <c r="AM74" i="1"/>
  <c r="AN74" i="1"/>
  <c r="AK73" i="1"/>
  <c r="AN73" i="1" s="1"/>
  <c r="AK70" i="1"/>
  <c r="AK72" i="1"/>
  <c r="AK83" i="1"/>
  <c r="AK85" i="1"/>
  <c r="AL85" i="1" s="1"/>
  <c r="AM85" i="1" s="1"/>
  <c r="AK80" i="1"/>
  <c r="AK76" i="1"/>
  <c r="AN76" i="1" s="1"/>
  <c r="AK82" i="1"/>
  <c r="AL82" i="1" s="1"/>
  <c r="AM82" i="1" s="1"/>
  <c r="AK78" i="1"/>
  <c r="AN78" i="1" s="1"/>
  <c r="AK77" i="1"/>
  <c r="AK87" i="1"/>
  <c r="AL87" i="1" s="1"/>
  <c r="AM87" i="1" s="1"/>
  <c r="AK81" i="1"/>
  <c r="AK75" i="1"/>
  <c r="AK79" i="1"/>
  <c r="AK84" i="1"/>
  <c r="AK86" i="1"/>
  <c r="AK95" i="1"/>
  <c r="AN95" i="1" s="1"/>
  <c r="AL95" i="1"/>
  <c r="AM95" i="1" s="1"/>
  <c r="AK91" i="1"/>
  <c r="AK88" i="1"/>
  <c r="AN88" i="1" s="1"/>
  <c r="AK90" i="1"/>
  <c r="AK89" i="1"/>
  <c r="AN89" i="1" s="1"/>
  <c r="AK93" i="1"/>
  <c r="AL93" i="1" s="1"/>
  <c r="AM93" i="1" s="1"/>
  <c r="AK92" i="1"/>
  <c r="AL92" i="1" s="1"/>
  <c r="AM92" i="1" s="1"/>
  <c r="AK98" i="1"/>
  <c r="AN98" i="1" s="1"/>
  <c r="AK96" i="1"/>
  <c r="AK97" i="1"/>
  <c r="AK100" i="1"/>
  <c r="AK102" i="1"/>
  <c r="AL102" i="1" s="1"/>
  <c r="AM102" i="1" s="1"/>
  <c r="AK99" i="1"/>
  <c r="AK101" i="1"/>
  <c r="AK104" i="1"/>
  <c r="AN104" i="1" s="1"/>
  <c r="AK103" i="1"/>
  <c r="AN103" i="1" s="1"/>
  <c r="AK109" i="1"/>
  <c r="AK106" i="1"/>
  <c r="AN106" i="1" s="1"/>
  <c r="AK105" i="1"/>
  <c r="AK111" i="1"/>
  <c r="AL111" i="1" s="1"/>
  <c r="AM111" i="1" s="1"/>
  <c r="AN111" i="1"/>
  <c r="AK108" i="1"/>
  <c r="AK110" i="1"/>
  <c r="AK112" i="1"/>
  <c r="AN112" i="1" s="1"/>
  <c r="AK114" i="1"/>
  <c r="AK113" i="1"/>
  <c r="AN113" i="1" s="1"/>
  <c r="AK118" i="1"/>
  <c r="AK119" i="1"/>
  <c r="AL119" i="1" s="1"/>
  <c r="AM119" i="1" s="1"/>
  <c r="AK115" i="1"/>
  <c r="AN115" i="1" s="1"/>
  <c r="AK116" i="1"/>
  <c r="AK117" i="1"/>
  <c r="AK121" i="1"/>
  <c r="AK125" i="1"/>
  <c r="AL125" i="1" s="1"/>
  <c r="AM125" i="1" s="1"/>
  <c r="AK120" i="1"/>
  <c r="AK123" i="1"/>
  <c r="AN123" i="1" s="1"/>
  <c r="AK122" i="1"/>
  <c r="AK124" i="1"/>
  <c r="AL124" i="1" s="1"/>
  <c r="AM124" i="1" s="1"/>
  <c r="AK69" i="1"/>
  <c r="AK65" i="1"/>
  <c r="AK66" i="1"/>
  <c r="AN66" i="1" s="1"/>
  <c r="AK60" i="1"/>
  <c r="AL60" i="1" s="1"/>
  <c r="AM60" i="1" s="1"/>
  <c r="AK62" i="1"/>
  <c r="AK67" i="1"/>
  <c r="AK57" i="1"/>
  <c r="AL57" i="1" s="1"/>
  <c r="AM57" i="1" s="1"/>
  <c r="AK68" i="1"/>
  <c r="AL68" i="1" s="1"/>
  <c r="AM68" i="1" s="1"/>
  <c r="AK58" i="1"/>
  <c r="AL58" i="1" s="1"/>
  <c r="AM58" i="1" s="1"/>
  <c r="AK56" i="1"/>
  <c r="AN56" i="1" s="1"/>
  <c r="AL56" i="1"/>
  <c r="AM56" i="1" s="1"/>
  <c r="AK53" i="1"/>
  <c r="AK54" i="1"/>
  <c r="AL54" i="1" s="1"/>
  <c r="AM54" i="1" s="1"/>
  <c r="AK59" i="1"/>
  <c r="AK63" i="1"/>
  <c r="AK55" i="1"/>
  <c r="AK61" i="1"/>
  <c r="AK64" i="1"/>
  <c r="AK227" i="1"/>
  <c r="AO227" i="1" s="1"/>
  <c r="AK222" i="1"/>
  <c r="AK224" i="1"/>
  <c r="AL224" i="1" s="1"/>
  <c r="AM224" i="1" s="1"/>
  <c r="AK226" i="1"/>
  <c r="AL226" i="1" s="1"/>
  <c r="AM226" i="1" s="1"/>
  <c r="AK228" i="1"/>
  <c r="AK221" i="1"/>
  <c r="AK223" i="1"/>
  <c r="AK225" i="1"/>
  <c r="AK229" i="1"/>
  <c r="AK127" i="1"/>
  <c r="AN127" i="1" s="1"/>
  <c r="AK130" i="1"/>
  <c r="AK132" i="1"/>
  <c r="AN132" i="1" s="1"/>
  <c r="AL132" i="1"/>
  <c r="AM132" i="1" s="1"/>
  <c r="AK134" i="1"/>
  <c r="AK131" i="1"/>
  <c r="AK126" i="1"/>
  <c r="AK128" i="1"/>
  <c r="AK133" i="1"/>
  <c r="AL133" i="1" s="1"/>
  <c r="AM133" i="1" s="1"/>
  <c r="AK129" i="1"/>
  <c r="AK151" i="1"/>
  <c r="AK148" i="1"/>
  <c r="AN148" i="1" s="1"/>
  <c r="AK143" i="1"/>
  <c r="AK140" i="1"/>
  <c r="AN140" i="1" s="1"/>
  <c r="AK149" i="1"/>
  <c r="AL149" i="1" s="1"/>
  <c r="AM149" i="1" s="1"/>
  <c r="AK144" i="1"/>
  <c r="AN144" i="1" s="1"/>
  <c r="AK156" i="1"/>
  <c r="AK154" i="1"/>
  <c r="AN154" i="1" s="1"/>
  <c r="AK157" i="1"/>
  <c r="AL157" i="1" s="1"/>
  <c r="AM157" i="1" s="1"/>
  <c r="AK141" i="1"/>
  <c r="AN141" i="1" s="1"/>
  <c r="AK139" i="1"/>
  <c r="AK136" i="1"/>
  <c r="AN136" i="1" s="1"/>
  <c r="AK137" i="1"/>
  <c r="AK146" i="1"/>
  <c r="AL146" i="1" s="1"/>
  <c r="AM146" i="1" s="1"/>
  <c r="AK150" i="1"/>
  <c r="AL150" i="1" s="1"/>
  <c r="AM150" i="1" s="1"/>
  <c r="AK147" i="1"/>
  <c r="AK152" i="1"/>
  <c r="AL152" i="1" s="1"/>
  <c r="AM152" i="1" s="1"/>
  <c r="AK145" i="1"/>
  <c r="AK135" i="1"/>
  <c r="AN135" i="1" s="1"/>
  <c r="AK142" i="1"/>
  <c r="AK138" i="1"/>
  <c r="AK153" i="1"/>
  <c r="AK155" i="1"/>
  <c r="AL155" i="1"/>
  <c r="AM155" i="1" s="1"/>
  <c r="AK173" i="1"/>
  <c r="AK164" i="1"/>
  <c r="AK170" i="1"/>
  <c r="AL170" i="1"/>
  <c r="AM170" i="1" s="1"/>
  <c r="AK174" i="1"/>
  <c r="AK163" i="1"/>
  <c r="AN163" i="1" s="1"/>
  <c r="AK158" i="1"/>
  <c r="AK167" i="1"/>
  <c r="AK160" i="1"/>
  <c r="AL160" i="1" s="1"/>
  <c r="AM160" i="1" s="1"/>
  <c r="AK165" i="1"/>
  <c r="AK159" i="1"/>
  <c r="AL159" i="1" s="1"/>
  <c r="AM159" i="1"/>
  <c r="AN159" i="1"/>
  <c r="AK161" i="1"/>
  <c r="AL161" i="1" s="1"/>
  <c r="AM161" i="1" s="1"/>
  <c r="AK166" i="1"/>
  <c r="AN166" i="1" s="1"/>
  <c r="AK169" i="1"/>
  <c r="AK175" i="1"/>
  <c r="AL175" i="1" s="1"/>
  <c r="AM175" i="1" s="1"/>
  <c r="AK168" i="1"/>
  <c r="AL168" i="1" s="1"/>
  <c r="AM168" i="1" s="1"/>
  <c r="AK171" i="1"/>
  <c r="AN171" i="1" s="1"/>
  <c r="AK162" i="1"/>
  <c r="AK172" i="1"/>
  <c r="AL172" i="1" s="1"/>
  <c r="AM172" i="1" s="1"/>
  <c r="AK177" i="1"/>
  <c r="AN177" i="1" s="1"/>
  <c r="AK178" i="1"/>
  <c r="AK199" i="1"/>
  <c r="AN199" i="1" s="1"/>
  <c r="AK198" i="1"/>
  <c r="AK197" i="1"/>
  <c r="AL197" i="1" s="1"/>
  <c r="AM197" i="1" s="1"/>
  <c r="AK200" i="1"/>
  <c r="AL200" i="1" s="1"/>
  <c r="AM200" i="1" s="1"/>
  <c r="AK195" i="1"/>
  <c r="AL195" i="1" s="1"/>
  <c r="AM195" i="1" s="1"/>
  <c r="AK189" i="1"/>
  <c r="AK187" i="1"/>
  <c r="AN187" i="1" s="1"/>
  <c r="AK191" i="1"/>
  <c r="AN191" i="1" s="1"/>
  <c r="AK188" i="1"/>
  <c r="AL188" i="1" s="1"/>
  <c r="AM188" i="1" s="1"/>
  <c r="AK196" i="1"/>
  <c r="AN196" i="1" s="1"/>
  <c r="AK194" i="1"/>
  <c r="AL194" i="1" s="1"/>
  <c r="AM194" i="1" s="1"/>
  <c r="AK190" i="1"/>
  <c r="AN190" i="1" s="1"/>
  <c r="AK192" i="1"/>
  <c r="AK181" i="1"/>
  <c r="AL181" i="1" s="1"/>
  <c r="AM181" i="1" s="1"/>
  <c r="AO181" i="1"/>
  <c r="AK179" i="1"/>
  <c r="AK185" i="1"/>
  <c r="AK180" i="1"/>
  <c r="AN180" i="1"/>
  <c r="AK186" i="1"/>
  <c r="AL186" i="1" s="1"/>
  <c r="AM186" i="1" s="1"/>
  <c r="AK193" i="1"/>
  <c r="AN193" i="1" s="1"/>
  <c r="AK184" i="1"/>
  <c r="AL184" i="1" s="1"/>
  <c r="AM184" i="1" s="1"/>
  <c r="AK183" i="1"/>
  <c r="AL183" i="1" s="1"/>
  <c r="AM183" i="1" s="1"/>
  <c r="AK182" i="1"/>
  <c r="AL182" i="1" s="1"/>
  <c r="AM182" i="1" s="1"/>
  <c r="AK203" i="1"/>
  <c r="AL203" i="1" s="1"/>
  <c r="AM203" i="1" s="1"/>
  <c r="AK205" i="1"/>
  <c r="AN205" i="1" s="1"/>
  <c r="AK201" i="1"/>
  <c r="AL201" i="1" s="1"/>
  <c r="AM201" i="1" s="1"/>
  <c r="AK206" i="1"/>
  <c r="AL206" i="1" s="1"/>
  <c r="AM206" i="1" s="1"/>
  <c r="AN206" i="1"/>
  <c r="AK202" i="1"/>
  <c r="AL202" i="1" s="1"/>
  <c r="AM202" i="1" s="1"/>
  <c r="AK204" i="1"/>
  <c r="AK212" i="1"/>
  <c r="AK210" i="1"/>
  <c r="AK207" i="1"/>
  <c r="AL207" i="1"/>
  <c r="AM207" i="1" s="1"/>
  <c r="AN207" i="1"/>
  <c r="AK209" i="1"/>
  <c r="AK208" i="1"/>
  <c r="AN208" i="1" s="1"/>
  <c r="AK211" i="1"/>
  <c r="AL211" i="1" s="1"/>
  <c r="AM211" i="1" s="1"/>
  <c r="AK217" i="1"/>
  <c r="AL217" i="1" s="1"/>
  <c r="AM217" i="1" s="1"/>
  <c r="AK220" i="1"/>
  <c r="AL220" i="1" s="1"/>
  <c r="AM220" i="1" s="1"/>
  <c r="AK218" i="1"/>
  <c r="AL218" i="1" s="1"/>
  <c r="AM218" i="1" s="1"/>
  <c r="AN218" i="1"/>
  <c r="AK219" i="1"/>
  <c r="AK216" i="1"/>
  <c r="AL216" i="1" s="1"/>
  <c r="AM216" i="1" s="1"/>
  <c r="AK214" i="1"/>
  <c r="AN214" i="1" s="1"/>
  <c r="AK213" i="1"/>
  <c r="AL213" i="1" s="1"/>
  <c r="AM213" i="1" s="1"/>
  <c r="AK215" i="1"/>
  <c r="AL215" i="1" s="1"/>
  <c r="AM215" i="1" s="1"/>
  <c r="AK232" i="1"/>
  <c r="AN232" i="1" s="1"/>
  <c r="AK234" i="1"/>
  <c r="AN234" i="1" s="1"/>
  <c r="AK236" i="1"/>
  <c r="AK235" i="1"/>
  <c r="AL235" i="1" s="1"/>
  <c r="AM235" i="1" s="1"/>
  <c r="AK231" i="1"/>
  <c r="AL231" i="1" s="1"/>
  <c r="AM231" i="1" s="1"/>
  <c r="AK233" i="1"/>
  <c r="AK237" i="1"/>
  <c r="AN237" i="1" s="1"/>
  <c r="AK230" i="1"/>
  <c r="AK257" i="1"/>
  <c r="AL257" i="1"/>
  <c r="AM257" i="1" s="1"/>
  <c r="AK243" i="1"/>
  <c r="AL243" i="1" s="1"/>
  <c r="AM243" i="1" s="1"/>
  <c r="AK248" i="1"/>
  <c r="AK253" i="1"/>
  <c r="AL253" i="1" s="1"/>
  <c r="AM253" i="1"/>
  <c r="AN253" i="1"/>
  <c r="AK241" i="1"/>
  <c r="AL241" i="1" s="1"/>
  <c r="AM241" i="1" s="1"/>
  <c r="AK252" i="1"/>
  <c r="AN252" i="1" s="1"/>
  <c r="AK246" i="1"/>
  <c r="AK247" i="1"/>
  <c r="AL247" i="1" s="1"/>
  <c r="AM247" i="1" s="1"/>
  <c r="AK239" i="1"/>
  <c r="AL239" i="1" s="1"/>
  <c r="AM239" i="1" s="1"/>
  <c r="AK254" i="1"/>
  <c r="AN254" i="1" s="1"/>
  <c r="AK256" i="1"/>
  <c r="AK255" i="1"/>
  <c r="AL255" i="1" s="1"/>
  <c r="AM255" i="1" s="1"/>
  <c r="AK249" i="1"/>
  <c r="AN249" i="1" s="1"/>
  <c r="AK244" i="1"/>
  <c r="AK240" i="1"/>
  <c r="AN240" i="1" s="1"/>
  <c r="AK238" i="1"/>
  <c r="AK245" i="1"/>
  <c r="AL245" i="1"/>
  <c r="AM245" i="1" s="1"/>
  <c r="AN245" i="1"/>
  <c r="AK251" i="1"/>
  <c r="AL251" i="1" s="1"/>
  <c r="AM251" i="1" s="1"/>
  <c r="AK250" i="1"/>
  <c r="AL250" i="1" s="1"/>
  <c r="AM250" i="1" s="1"/>
  <c r="AK260" i="1"/>
  <c r="AK261" i="1"/>
  <c r="AN261" i="1" s="1"/>
  <c r="AL261" i="1"/>
  <c r="AM261" i="1" s="1"/>
  <c r="AK259" i="1"/>
  <c r="AN259" i="1" s="1"/>
  <c r="AK263" i="1"/>
  <c r="AL263" i="1" s="1"/>
  <c r="AM263" i="1" s="1"/>
  <c r="AK262" i="1"/>
  <c r="AN262" i="1" s="1"/>
  <c r="AK258" i="1"/>
  <c r="AL258" i="1" s="1"/>
  <c r="AM258" i="1" s="1"/>
  <c r="AK267" i="1"/>
  <c r="AN267" i="1" s="1"/>
  <c r="AK274" i="1"/>
  <c r="AK268" i="1"/>
  <c r="AL268" i="1" s="1"/>
  <c r="AM268" i="1" s="1"/>
  <c r="AO268" i="1"/>
  <c r="AK266" i="1"/>
  <c r="AK270" i="1"/>
  <c r="AK269" i="1"/>
  <c r="AN269" i="1" s="1"/>
  <c r="AK271" i="1"/>
  <c r="AL271" i="1" s="1"/>
  <c r="AM271" i="1" s="1"/>
  <c r="AK275" i="1"/>
  <c r="AN275" i="1" s="1"/>
  <c r="AK272" i="1"/>
  <c r="AL272" i="1" s="1"/>
  <c r="AM272" i="1" s="1"/>
  <c r="AK273" i="1"/>
  <c r="AL273" i="1" s="1"/>
  <c r="AM273" i="1" s="1"/>
  <c r="AN273" i="1"/>
  <c r="AK265" i="1"/>
  <c r="AL265" i="1" s="1"/>
  <c r="AM265" i="1" s="1"/>
  <c r="AK264" i="1"/>
  <c r="AN264" i="1" s="1"/>
  <c r="AK278" i="1"/>
  <c r="AK279" i="1"/>
  <c r="AN279" i="1" s="1"/>
  <c r="AK277" i="1"/>
  <c r="AK276" i="1"/>
  <c r="AL276" i="1" s="1"/>
  <c r="AM276" i="1" s="1"/>
  <c r="AK280" i="1"/>
  <c r="AN280" i="1" s="1"/>
  <c r="AK284" i="1"/>
  <c r="AL284" i="1" s="1"/>
  <c r="AM284" i="1" s="1"/>
  <c r="AK282" i="1"/>
  <c r="AL282" i="1" s="1"/>
  <c r="AM282" i="1" s="1"/>
  <c r="AK285" i="1"/>
  <c r="AN285" i="1" s="1"/>
  <c r="AK281" i="1"/>
  <c r="AK283" i="1"/>
  <c r="AN283" i="1" s="1"/>
  <c r="AK286" i="1"/>
  <c r="AK288" i="1"/>
  <c r="AN288" i="1" s="1"/>
  <c r="AK293" i="1"/>
  <c r="AN293" i="1" s="1"/>
  <c r="AK287" i="1"/>
  <c r="AL287" i="1" s="1"/>
  <c r="AM287" i="1" s="1"/>
  <c r="AK294" i="1"/>
  <c r="AL294" i="1" s="1"/>
  <c r="AM294" i="1" s="1"/>
  <c r="AK291" i="1"/>
  <c r="AN291" i="1" s="1"/>
  <c r="AK292" i="1"/>
  <c r="AK290" i="1"/>
  <c r="AN290" i="1"/>
  <c r="AK297" i="1"/>
  <c r="AK296" i="1"/>
  <c r="AN296" i="1" s="1"/>
  <c r="AK289" i="1"/>
  <c r="AN289" i="1" s="1"/>
  <c r="AK295" i="1"/>
  <c r="AK304" i="1"/>
  <c r="AL304" i="1" s="1"/>
  <c r="AM304" i="1" s="1"/>
  <c r="AN304" i="1"/>
  <c r="AK301" i="1"/>
  <c r="AN301" i="1" s="1"/>
  <c r="AK302" i="1"/>
  <c r="AK300" i="1"/>
  <c r="AN300" i="1" s="1"/>
  <c r="AK303" i="1"/>
  <c r="AL303" i="1" s="1"/>
  <c r="AM303" i="1" s="1"/>
  <c r="AK298" i="1"/>
  <c r="AN298" i="1" s="1"/>
  <c r="AK299" i="1"/>
  <c r="AK306" i="1"/>
  <c r="AL306" i="1" s="1"/>
  <c r="AM306" i="1" s="1"/>
  <c r="AK308" i="1"/>
  <c r="AL308" i="1" s="1"/>
  <c r="AM308" i="1" s="1"/>
  <c r="AK310" i="1"/>
  <c r="AN310" i="1" s="1"/>
  <c r="AK309" i="1"/>
  <c r="AN309" i="1" s="1"/>
  <c r="AK305" i="1"/>
  <c r="AL305" i="1" s="1"/>
  <c r="AM305" i="1" s="1"/>
  <c r="AK312" i="1"/>
  <c r="AN312" i="1" s="1"/>
  <c r="AL312" i="1"/>
  <c r="AM312" i="1" s="1"/>
  <c r="AK311" i="1"/>
  <c r="AN311" i="1" s="1"/>
  <c r="AK307" i="1"/>
  <c r="AN307" i="1" s="1"/>
  <c r="AK332" i="1"/>
  <c r="AK330" i="1"/>
  <c r="AN330" i="1" s="1"/>
  <c r="AK328" i="1"/>
  <c r="AN328" i="1" s="1"/>
  <c r="AK329" i="1"/>
  <c r="AK324" i="1"/>
  <c r="AK325" i="1"/>
  <c r="AL325" i="1"/>
  <c r="AM325" i="1" s="1"/>
  <c r="AN325" i="1"/>
  <c r="AK323" i="1"/>
  <c r="AN323" i="1" s="1"/>
  <c r="AL323" i="1"/>
  <c r="AM323" i="1" s="1"/>
  <c r="AK322" i="1"/>
  <c r="AL322" i="1" s="1"/>
  <c r="AM322" i="1" s="1"/>
  <c r="AK316" i="1"/>
  <c r="AL316" i="1" s="1"/>
  <c r="AM316" i="1" s="1"/>
  <c r="AN316" i="1"/>
  <c r="AK327" i="1"/>
  <c r="AL327" i="1" s="1"/>
  <c r="AM327" i="1" s="1"/>
  <c r="AK320" i="1"/>
  <c r="AK313" i="1"/>
  <c r="AL313" i="1"/>
  <c r="AM313" i="1" s="1"/>
  <c r="AK317" i="1"/>
  <c r="AL317" i="1" s="1"/>
  <c r="AM317" i="1" s="1"/>
  <c r="AK314" i="1"/>
  <c r="AL314" i="1" s="1"/>
  <c r="AM314" i="1" s="1"/>
  <c r="AK326" i="1"/>
  <c r="AK319" i="1"/>
  <c r="AN319" i="1" s="1"/>
  <c r="AK315" i="1"/>
  <c r="AK318" i="1"/>
  <c r="AK321" i="1"/>
  <c r="AN321" i="1" s="1"/>
  <c r="AL321" i="1"/>
  <c r="AM321" i="1" s="1"/>
  <c r="AK331" i="1"/>
  <c r="AK336" i="1"/>
  <c r="AK338" i="1"/>
  <c r="AL338" i="1" s="1"/>
  <c r="AM338" i="1" s="1"/>
  <c r="AK334" i="1"/>
  <c r="AN334" i="1" s="1"/>
  <c r="AK333" i="1"/>
  <c r="AL333" i="1" s="1"/>
  <c r="AM333" i="1" s="1"/>
  <c r="AK337" i="1"/>
  <c r="AL337" i="1" s="1"/>
  <c r="AM337" i="1" s="1"/>
  <c r="AK335" i="1"/>
  <c r="AL335" i="1" s="1"/>
  <c r="AM335" i="1" s="1"/>
  <c r="AK339" i="1"/>
  <c r="AL339" i="1" s="1"/>
  <c r="AM339" i="1" s="1"/>
  <c r="AK344" i="1"/>
  <c r="AN344" i="1" s="1"/>
  <c r="AK345" i="1"/>
  <c r="AL345" i="1" s="1"/>
  <c r="AM345" i="1" s="1"/>
  <c r="AK343" i="1"/>
  <c r="AK342" i="1"/>
  <c r="AN342" i="1" s="1"/>
  <c r="AK341" i="1"/>
  <c r="AN341" i="1" s="1"/>
  <c r="AK340" i="1"/>
  <c r="AK351" i="1"/>
  <c r="AL351" i="1" s="1"/>
  <c r="AM351" i="1" s="1"/>
  <c r="AK348" i="1"/>
  <c r="AN348" i="1" s="1"/>
  <c r="AK346" i="1"/>
  <c r="AK347" i="1"/>
  <c r="AN347" i="1" s="1"/>
  <c r="AK350" i="1"/>
  <c r="AN350" i="1" s="1"/>
  <c r="AL350" i="1"/>
  <c r="AM350" i="1" s="1"/>
  <c r="AK354" i="1"/>
  <c r="AN354" i="1" s="1"/>
  <c r="AK352" i="1"/>
  <c r="AL352" i="1" s="1"/>
  <c r="AM352" i="1" s="1"/>
  <c r="AK349" i="1"/>
  <c r="AL349" i="1" s="1"/>
  <c r="AM349" i="1" s="1"/>
  <c r="AK353" i="1"/>
  <c r="AL353" i="1" s="1"/>
  <c r="AM353" i="1" s="1"/>
  <c r="AK37" i="1"/>
  <c r="AN37" i="1" s="1"/>
  <c r="AK94" i="1"/>
  <c r="AN94" i="1" s="1"/>
  <c r="AK242" i="1"/>
  <c r="AL242" i="1" s="1"/>
  <c r="AM242" i="1" s="1"/>
  <c r="AK107" i="1"/>
  <c r="AN107" i="1" s="1"/>
  <c r="AK176" i="1"/>
  <c r="AN176" i="1" s="1"/>
  <c r="AK14" i="1"/>
  <c r="AN14" i="1" s="1"/>
  <c r="AF12" i="1"/>
  <c r="AP12" i="1"/>
  <c r="AF10" i="1"/>
  <c r="AP10" i="1"/>
  <c r="AF11" i="1"/>
  <c r="AP11" i="1"/>
  <c r="AF6" i="1"/>
  <c r="AI6" i="1" s="1"/>
  <c r="AP6" i="1"/>
  <c r="AF2" i="1"/>
  <c r="AP2" i="1"/>
  <c r="AF4" i="1"/>
  <c r="AP4" i="1"/>
  <c r="AF3" i="1"/>
  <c r="AP3" i="1"/>
  <c r="AF8" i="1"/>
  <c r="AG8" i="1" s="1"/>
  <c r="AH8" i="1" s="1"/>
  <c r="AP8" i="1"/>
  <c r="AF7" i="1"/>
  <c r="AP7" i="1"/>
  <c r="AF9" i="1"/>
  <c r="AI9" i="1" s="1"/>
  <c r="AP9" i="1"/>
  <c r="AF5" i="1"/>
  <c r="AP5" i="1"/>
  <c r="AF13" i="1"/>
  <c r="AG13" i="1" s="1"/>
  <c r="AH13" i="1" s="1"/>
  <c r="AI13" i="1"/>
  <c r="AP13" i="1"/>
  <c r="AF22" i="1"/>
  <c r="AP22" i="1"/>
  <c r="AF25" i="1"/>
  <c r="AI25" i="1" s="1"/>
  <c r="AP25" i="1"/>
  <c r="AF15" i="1"/>
  <c r="AP15" i="1"/>
  <c r="AF33" i="1"/>
  <c r="AI33" i="1" s="1"/>
  <c r="AP33" i="1"/>
  <c r="AF16" i="1"/>
  <c r="AP16" i="1"/>
  <c r="AF30" i="1"/>
  <c r="AI30" i="1" s="1"/>
  <c r="AP30" i="1"/>
  <c r="AF26" i="1"/>
  <c r="AP26" i="1"/>
  <c r="AF23" i="1"/>
  <c r="AG23" i="1" s="1"/>
  <c r="AH23" i="1" s="1"/>
  <c r="AP23" i="1"/>
  <c r="AF31" i="1"/>
  <c r="AP31" i="1"/>
  <c r="AF29" i="1"/>
  <c r="AI29" i="1" s="1"/>
  <c r="AP29" i="1"/>
  <c r="AF20" i="1"/>
  <c r="AP20" i="1"/>
  <c r="AF19" i="1"/>
  <c r="AP19" i="1"/>
  <c r="AF17" i="1"/>
  <c r="AP17" i="1"/>
  <c r="AF32" i="1"/>
  <c r="AG32" i="1" s="1"/>
  <c r="AH32" i="1" s="1"/>
  <c r="AP32" i="1"/>
  <c r="AF28" i="1"/>
  <c r="AP28" i="1"/>
  <c r="AF18" i="1"/>
  <c r="AG18" i="1" s="1"/>
  <c r="AH18" i="1" s="1"/>
  <c r="AP18" i="1"/>
  <c r="AF21" i="1"/>
  <c r="AP21" i="1"/>
  <c r="AF24" i="1"/>
  <c r="AG24" i="1" s="1"/>
  <c r="AH24" i="1" s="1"/>
  <c r="AP24" i="1"/>
  <c r="AF27" i="1"/>
  <c r="AP27" i="1"/>
  <c r="AF41" i="1"/>
  <c r="AP41" i="1"/>
  <c r="AF34" i="1"/>
  <c r="AP34" i="1"/>
  <c r="AF38" i="1"/>
  <c r="AI38" i="1" s="1"/>
  <c r="AP38" i="1"/>
  <c r="AF40" i="1"/>
  <c r="AP40" i="1"/>
  <c r="AF39" i="1"/>
  <c r="AP39" i="1"/>
  <c r="AF35" i="1"/>
  <c r="AP35" i="1"/>
  <c r="AF36" i="1"/>
  <c r="AI36" i="1" s="1"/>
  <c r="AP36" i="1"/>
  <c r="AF52" i="1"/>
  <c r="AP52" i="1"/>
  <c r="AF50" i="1"/>
  <c r="AP50" i="1"/>
  <c r="AF47" i="1"/>
  <c r="AP47" i="1"/>
  <c r="AF44" i="1"/>
  <c r="AI44" i="1" s="1"/>
  <c r="AG44" i="1"/>
  <c r="AH44" i="1" s="1"/>
  <c r="AP44" i="1"/>
  <c r="AF42" i="1"/>
  <c r="AP42" i="1"/>
  <c r="AF46" i="1"/>
  <c r="AI46" i="1" s="1"/>
  <c r="AP46" i="1"/>
  <c r="AF45" i="1"/>
  <c r="AP45" i="1"/>
  <c r="AF51" i="1"/>
  <c r="AG51" i="1" s="1"/>
  <c r="AH51" i="1" s="1"/>
  <c r="AI51" i="1"/>
  <c r="AP51" i="1"/>
  <c r="AF49" i="1"/>
  <c r="AP49" i="1"/>
  <c r="AF43" i="1"/>
  <c r="AI43" i="1" s="1"/>
  <c r="AP43" i="1"/>
  <c r="AF48" i="1"/>
  <c r="AP48" i="1"/>
  <c r="AF71" i="1"/>
  <c r="AG71" i="1" s="1"/>
  <c r="AH71" i="1" s="1"/>
  <c r="AP71" i="1"/>
  <c r="AF74" i="1"/>
  <c r="AP74" i="1"/>
  <c r="AF73" i="1"/>
  <c r="AI73" i="1" s="1"/>
  <c r="AP73" i="1"/>
  <c r="AF70" i="1"/>
  <c r="AG70" i="1" s="1"/>
  <c r="AH70" i="1" s="1"/>
  <c r="AP70" i="1"/>
  <c r="AF72" i="1"/>
  <c r="AP72" i="1"/>
  <c r="AF83" i="1"/>
  <c r="AG83" i="1" s="1"/>
  <c r="AH83" i="1" s="1"/>
  <c r="AP83" i="1"/>
  <c r="AF85" i="1"/>
  <c r="AI85" i="1" s="1"/>
  <c r="AP85" i="1"/>
  <c r="AF80" i="1"/>
  <c r="AG80" i="1" s="1"/>
  <c r="AH80" i="1" s="1"/>
  <c r="AP80" i="1"/>
  <c r="AF76" i="1"/>
  <c r="AP76" i="1"/>
  <c r="AF82" i="1"/>
  <c r="AG82" i="1" s="1"/>
  <c r="AH82" i="1" s="1"/>
  <c r="AP82" i="1"/>
  <c r="AF78" i="1"/>
  <c r="AG78" i="1" s="1"/>
  <c r="AH78" i="1" s="1"/>
  <c r="AP78" i="1"/>
  <c r="AF77" i="1"/>
  <c r="AI77" i="1" s="1"/>
  <c r="AP77" i="1"/>
  <c r="AF87" i="1"/>
  <c r="AG87" i="1" s="1"/>
  <c r="AH87" i="1" s="1"/>
  <c r="AP87" i="1"/>
  <c r="AF81" i="1"/>
  <c r="AP81" i="1"/>
  <c r="AF75" i="1"/>
  <c r="AG75" i="1" s="1"/>
  <c r="AH75" i="1" s="1"/>
  <c r="AP75" i="1"/>
  <c r="AF79" i="1"/>
  <c r="AP79" i="1"/>
  <c r="AF84" i="1"/>
  <c r="AP84" i="1"/>
  <c r="AF86" i="1"/>
  <c r="AG86" i="1" s="1"/>
  <c r="AH86" i="1" s="1"/>
  <c r="AP86" i="1"/>
  <c r="AF95" i="1"/>
  <c r="AP95" i="1"/>
  <c r="AF91" i="1"/>
  <c r="AG91" i="1" s="1"/>
  <c r="AH91" i="1" s="1"/>
  <c r="AP91" i="1"/>
  <c r="AF88" i="1"/>
  <c r="AI88" i="1" s="1"/>
  <c r="AP88" i="1"/>
  <c r="AF90" i="1"/>
  <c r="AG90" i="1" s="1"/>
  <c r="AH90" i="1" s="1"/>
  <c r="AP90" i="1"/>
  <c r="AF89" i="1"/>
  <c r="AG89" i="1" s="1"/>
  <c r="AH89" i="1" s="1"/>
  <c r="AI89" i="1"/>
  <c r="AP89" i="1"/>
  <c r="AF93" i="1"/>
  <c r="AG93" i="1" s="1"/>
  <c r="AH93" i="1" s="1"/>
  <c r="AP93" i="1"/>
  <c r="AF92" i="1"/>
  <c r="AG92" i="1" s="1"/>
  <c r="AH92" i="1" s="1"/>
  <c r="AI92" i="1"/>
  <c r="AP92" i="1"/>
  <c r="AF98" i="1"/>
  <c r="AG98" i="1" s="1"/>
  <c r="AH98" i="1" s="1"/>
  <c r="AP98" i="1"/>
  <c r="AF96" i="1"/>
  <c r="AG96" i="1" s="1"/>
  <c r="AH96" i="1" s="1"/>
  <c r="AP96" i="1"/>
  <c r="AF97" i="1"/>
  <c r="AP97" i="1"/>
  <c r="AF100" i="1"/>
  <c r="AG100" i="1" s="1"/>
  <c r="AH100" i="1" s="1"/>
  <c r="AP100" i="1"/>
  <c r="AF102" i="1"/>
  <c r="AP102" i="1"/>
  <c r="AF99" i="1"/>
  <c r="AP99" i="1"/>
  <c r="AF101" i="1"/>
  <c r="AG101" i="1" s="1"/>
  <c r="AH101" i="1" s="1"/>
  <c r="AP101" i="1"/>
  <c r="AF104" i="1"/>
  <c r="AP104" i="1"/>
  <c r="AF103" i="1"/>
  <c r="AP103" i="1"/>
  <c r="AF109" i="1"/>
  <c r="AI109" i="1" s="1"/>
  <c r="AP109" i="1"/>
  <c r="AF106" i="1"/>
  <c r="AG106" i="1" s="1"/>
  <c r="AH106" i="1" s="1"/>
  <c r="AP106" i="1"/>
  <c r="AF105" i="1"/>
  <c r="AG105" i="1" s="1"/>
  <c r="AH105" i="1" s="1"/>
  <c r="AP105" i="1"/>
  <c r="AF111" i="1"/>
  <c r="AG111" i="1" s="1"/>
  <c r="AH111" i="1" s="1"/>
  <c r="AP111" i="1"/>
  <c r="AF108" i="1"/>
  <c r="AI108" i="1" s="1"/>
  <c r="AP108" i="1"/>
  <c r="AF110" i="1"/>
  <c r="AG110" i="1" s="1"/>
  <c r="AH110" i="1" s="1"/>
  <c r="AP110" i="1"/>
  <c r="AF112" i="1"/>
  <c r="AG112" i="1"/>
  <c r="AH112" i="1" s="1"/>
  <c r="AI112" i="1"/>
  <c r="AP112" i="1"/>
  <c r="AF114" i="1"/>
  <c r="AI114" i="1"/>
  <c r="AP114" i="1"/>
  <c r="AF113" i="1"/>
  <c r="AP113" i="1"/>
  <c r="AF118" i="1"/>
  <c r="AP118" i="1"/>
  <c r="AF119" i="1"/>
  <c r="AG119" i="1" s="1"/>
  <c r="AH119" i="1" s="1"/>
  <c r="AP119" i="1"/>
  <c r="AF115" i="1"/>
  <c r="AP115" i="1"/>
  <c r="AF116" i="1"/>
  <c r="AP116" i="1"/>
  <c r="AF117" i="1"/>
  <c r="AG117" i="1" s="1"/>
  <c r="AH117" i="1" s="1"/>
  <c r="AP117" i="1"/>
  <c r="AF121" i="1"/>
  <c r="AP121" i="1"/>
  <c r="AF125" i="1"/>
  <c r="AP125" i="1"/>
  <c r="AF120" i="1"/>
  <c r="AG120" i="1" s="1"/>
  <c r="AH120" i="1" s="1"/>
  <c r="AP120" i="1"/>
  <c r="AF123" i="1"/>
  <c r="AG123" i="1" s="1"/>
  <c r="AH123" i="1" s="1"/>
  <c r="AP123" i="1"/>
  <c r="AF122" i="1"/>
  <c r="AI122" i="1" s="1"/>
  <c r="AP122" i="1"/>
  <c r="AF124" i="1"/>
  <c r="AI124" i="1" s="1"/>
  <c r="AP124" i="1"/>
  <c r="AF69" i="1"/>
  <c r="AP69" i="1"/>
  <c r="AF65" i="1"/>
  <c r="AG65" i="1" s="1"/>
  <c r="AH65" i="1" s="1"/>
  <c r="AP65" i="1"/>
  <c r="AF66" i="1"/>
  <c r="AP66" i="1"/>
  <c r="AF60" i="1"/>
  <c r="AI60" i="1" s="1"/>
  <c r="AP60" i="1"/>
  <c r="AF62" i="1"/>
  <c r="AG62" i="1" s="1"/>
  <c r="AH62" i="1" s="1"/>
  <c r="AI62" i="1"/>
  <c r="AP62" i="1"/>
  <c r="AF67" i="1"/>
  <c r="AP67" i="1"/>
  <c r="AF57" i="1"/>
  <c r="AG57" i="1" s="1"/>
  <c r="AH57" i="1" s="1"/>
  <c r="AP57" i="1"/>
  <c r="AF68" i="1"/>
  <c r="AG68" i="1" s="1"/>
  <c r="AH68" i="1" s="1"/>
  <c r="AP68" i="1"/>
  <c r="AF58" i="1"/>
  <c r="AI58" i="1" s="1"/>
  <c r="AP58" i="1"/>
  <c r="AF56" i="1"/>
  <c r="AG56" i="1" s="1"/>
  <c r="AH56" i="1" s="1"/>
  <c r="AP56" i="1"/>
  <c r="AF53" i="1"/>
  <c r="AP53" i="1"/>
  <c r="AF54" i="1"/>
  <c r="AI54" i="1" s="1"/>
  <c r="AP54" i="1"/>
  <c r="AF59" i="1"/>
  <c r="AI59" i="1" s="1"/>
  <c r="AP59" i="1"/>
  <c r="AF63" i="1"/>
  <c r="AP63" i="1"/>
  <c r="AF55" i="1"/>
  <c r="AP55" i="1"/>
  <c r="AF61" i="1"/>
  <c r="AP61" i="1"/>
  <c r="AF64" i="1"/>
  <c r="AP64" i="1"/>
  <c r="AF227" i="1"/>
  <c r="AG227" i="1" s="1"/>
  <c r="AH227" i="1" s="1"/>
  <c r="AP227" i="1"/>
  <c r="AF222" i="1"/>
  <c r="AP222" i="1"/>
  <c r="AF224" i="1"/>
  <c r="AI224" i="1" s="1"/>
  <c r="AP224" i="1"/>
  <c r="AF226" i="1"/>
  <c r="AG226" i="1" s="1"/>
  <c r="AH226" i="1" s="1"/>
  <c r="AP226" i="1"/>
  <c r="AF228" i="1"/>
  <c r="AP228" i="1"/>
  <c r="AF221" i="1"/>
  <c r="AI221" i="1" s="1"/>
  <c r="AP221" i="1"/>
  <c r="AF223" i="1"/>
  <c r="AI223" i="1" s="1"/>
  <c r="AP223" i="1"/>
  <c r="AF225" i="1"/>
  <c r="AI225" i="1" s="1"/>
  <c r="AP225" i="1"/>
  <c r="AF229" i="1"/>
  <c r="AP229" i="1"/>
  <c r="AF127" i="1"/>
  <c r="AP127" i="1"/>
  <c r="AF130" i="1"/>
  <c r="AI130" i="1" s="1"/>
  <c r="AP130" i="1"/>
  <c r="AF132" i="1"/>
  <c r="AI132" i="1" s="1"/>
  <c r="AP132" i="1"/>
  <c r="AF134" i="1"/>
  <c r="AP134" i="1"/>
  <c r="AF131" i="1"/>
  <c r="AP131" i="1"/>
  <c r="AF126" i="1"/>
  <c r="AP126" i="1"/>
  <c r="AF128" i="1"/>
  <c r="AP128" i="1"/>
  <c r="AF133" i="1"/>
  <c r="AG133" i="1" s="1"/>
  <c r="AH133" i="1" s="1"/>
  <c r="AP133" i="1"/>
  <c r="AF129" i="1"/>
  <c r="AP129" i="1"/>
  <c r="AF151" i="1"/>
  <c r="AI151" i="1" s="1"/>
  <c r="AP151" i="1"/>
  <c r="AF148" i="1"/>
  <c r="AG148" i="1" s="1"/>
  <c r="AH148" i="1" s="1"/>
  <c r="AP148" i="1"/>
  <c r="AF143" i="1"/>
  <c r="AP143" i="1"/>
  <c r="AF140" i="1"/>
  <c r="AP140" i="1"/>
  <c r="AF149" i="1"/>
  <c r="AP149" i="1"/>
  <c r="AF144" i="1"/>
  <c r="AP144" i="1"/>
  <c r="AF156" i="1"/>
  <c r="AG156" i="1" s="1"/>
  <c r="AH156" i="1" s="1"/>
  <c r="AI156" i="1"/>
  <c r="AP156" i="1"/>
  <c r="AF154" i="1"/>
  <c r="AP154" i="1"/>
  <c r="AF157" i="1"/>
  <c r="AP157" i="1"/>
  <c r="AF141" i="1"/>
  <c r="AI141" i="1" s="1"/>
  <c r="AP141" i="1"/>
  <c r="AF139" i="1"/>
  <c r="AP139" i="1"/>
  <c r="AF136" i="1"/>
  <c r="AG136" i="1" s="1"/>
  <c r="AH136" i="1" s="1"/>
  <c r="AP136" i="1"/>
  <c r="AF137" i="1"/>
  <c r="AG137" i="1" s="1"/>
  <c r="AH137" i="1" s="1"/>
  <c r="AP137" i="1"/>
  <c r="AF146" i="1"/>
  <c r="AP146" i="1"/>
  <c r="AF150" i="1"/>
  <c r="AP150" i="1"/>
  <c r="AF147" i="1"/>
  <c r="AP147" i="1"/>
  <c r="AF152" i="1"/>
  <c r="AI152" i="1" s="1"/>
  <c r="AP152" i="1"/>
  <c r="AF145" i="1"/>
  <c r="AI145" i="1" s="1"/>
  <c r="AP145" i="1"/>
  <c r="AF135" i="1"/>
  <c r="AP135" i="1"/>
  <c r="AF142" i="1"/>
  <c r="AP142" i="1"/>
  <c r="AF138" i="1"/>
  <c r="AP138" i="1"/>
  <c r="AF153" i="1"/>
  <c r="AP153" i="1"/>
  <c r="AF155" i="1"/>
  <c r="AG155" i="1" s="1"/>
  <c r="AH155" i="1" s="1"/>
  <c r="AP155" i="1"/>
  <c r="AF173" i="1"/>
  <c r="AP173" i="1"/>
  <c r="AF164" i="1"/>
  <c r="AI164" i="1" s="1"/>
  <c r="AP164" i="1"/>
  <c r="AF170" i="1"/>
  <c r="AG170" i="1" s="1"/>
  <c r="AH170" i="1" s="1"/>
  <c r="AI170" i="1"/>
  <c r="AP170" i="1"/>
  <c r="AF174" i="1"/>
  <c r="AP174" i="1"/>
  <c r="AF163" i="1"/>
  <c r="AI163" i="1" s="1"/>
  <c r="AP163" i="1"/>
  <c r="AF158" i="1"/>
  <c r="AI158" i="1" s="1"/>
  <c r="AP158" i="1"/>
  <c r="AF167" i="1"/>
  <c r="AP167" i="1"/>
  <c r="AF160" i="1"/>
  <c r="AG160" i="1" s="1"/>
  <c r="AH160" i="1" s="1"/>
  <c r="AP160" i="1"/>
  <c r="AF165" i="1"/>
  <c r="AP165" i="1"/>
  <c r="AF159" i="1"/>
  <c r="AI159" i="1" s="1"/>
  <c r="AP159" i="1"/>
  <c r="AF161" i="1"/>
  <c r="AG161" i="1" s="1"/>
  <c r="AH161" i="1"/>
  <c r="AI161" i="1"/>
  <c r="AP161" i="1"/>
  <c r="AF166" i="1"/>
  <c r="AP166" i="1"/>
  <c r="AF169" i="1"/>
  <c r="AG169" i="1" s="1"/>
  <c r="AH169" i="1" s="1"/>
  <c r="AP169" i="1"/>
  <c r="AF175" i="1"/>
  <c r="AG175" i="1" s="1"/>
  <c r="AH175" i="1" s="1"/>
  <c r="AP175" i="1"/>
  <c r="AF168" i="1"/>
  <c r="AI168" i="1" s="1"/>
  <c r="AP168" i="1"/>
  <c r="AF171" i="1"/>
  <c r="AG171" i="1" s="1"/>
  <c r="AH171" i="1" s="1"/>
  <c r="AP171" i="1"/>
  <c r="AF162" i="1"/>
  <c r="AP162" i="1"/>
  <c r="AF172" i="1"/>
  <c r="AI172" i="1" s="1"/>
  <c r="AP172" i="1"/>
  <c r="AF177" i="1"/>
  <c r="AG177" i="1" s="1"/>
  <c r="AH177" i="1" s="1"/>
  <c r="AP177" i="1"/>
  <c r="AF178" i="1"/>
  <c r="AP178" i="1"/>
  <c r="AF199" i="1"/>
  <c r="AP199" i="1"/>
  <c r="AF198" i="1"/>
  <c r="AP198" i="1"/>
  <c r="AF197" i="1"/>
  <c r="AP197" i="1"/>
  <c r="AF200" i="1"/>
  <c r="AG200" i="1" s="1"/>
  <c r="AH200" i="1" s="1"/>
  <c r="AP200" i="1"/>
  <c r="AF195" i="1"/>
  <c r="AP195" i="1"/>
  <c r="AF189" i="1"/>
  <c r="AI189" i="1" s="1"/>
  <c r="AG189" i="1"/>
  <c r="AH189" i="1" s="1"/>
  <c r="AP189" i="1"/>
  <c r="AF187" i="1"/>
  <c r="AG187" i="1" s="1"/>
  <c r="AH187" i="1" s="1"/>
  <c r="AP187" i="1"/>
  <c r="AF191" i="1"/>
  <c r="AP191" i="1"/>
  <c r="AF188" i="1"/>
  <c r="AI188" i="1" s="1"/>
  <c r="AP188" i="1"/>
  <c r="AF196" i="1"/>
  <c r="AI196" i="1" s="1"/>
  <c r="AP196" i="1"/>
  <c r="AF194" i="1"/>
  <c r="AI194" i="1" s="1"/>
  <c r="AP194" i="1"/>
  <c r="AF190" i="1"/>
  <c r="AP190" i="1"/>
  <c r="AF192" i="1"/>
  <c r="AP192" i="1"/>
  <c r="AF181" i="1"/>
  <c r="AI181" i="1" s="1"/>
  <c r="AP181" i="1"/>
  <c r="AF179" i="1"/>
  <c r="AI179" i="1" s="1"/>
  <c r="AP179" i="1"/>
  <c r="AF185" i="1"/>
  <c r="AP185" i="1"/>
  <c r="AF180" i="1"/>
  <c r="AP180" i="1"/>
  <c r="AF186" i="1"/>
  <c r="AP186" i="1"/>
  <c r="AF193" i="1"/>
  <c r="AP193" i="1"/>
  <c r="AF184" i="1"/>
  <c r="AG184" i="1" s="1"/>
  <c r="AH184" i="1" s="1"/>
  <c r="AP184" i="1"/>
  <c r="AF183" i="1"/>
  <c r="AP183" i="1"/>
  <c r="AF182" i="1"/>
  <c r="AI182" i="1" s="1"/>
  <c r="AP182" i="1"/>
  <c r="AF203" i="1"/>
  <c r="AI203" i="1" s="1"/>
  <c r="AP203" i="1"/>
  <c r="AF205" i="1"/>
  <c r="AP205" i="1"/>
  <c r="AF201" i="1"/>
  <c r="AP201" i="1"/>
  <c r="AF206" i="1"/>
  <c r="AP206" i="1"/>
  <c r="AF202" i="1"/>
  <c r="AP202" i="1"/>
  <c r="AF204" i="1"/>
  <c r="AG204" i="1" s="1"/>
  <c r="AH204" i="1" s="1"/>
  <c r="AP204" i="1"/>
  <c r="AF212" i="1"/>
  <c r="AP212" i="1"/>
  <c r="AF210" i="1"/>
  <c r="AP210" i="1"/>
  <c r="AF207" i="1"/>
  <c r="AI207" i="1" s="1"/>
  <c r="AP207" i="1"/>
  <c r="AF209" i="1"/>
  <c r="AP209" i="1"/>
  <c r="AF208" i="1"/>
  <c r="AG208" i="1" s="1"/>
  <c r="AH208" i="1" s="1"/>
  <c r="AP208" i="1"/>
  <c r="AF211" i="1"/>
  <c r="AG211" i="1" s="1"/>
  <c r="AH211" i="1" s="1"/>
  <c r="AP211" i="1"/>
  <c r="AF217" i="1"/>
  <c r="AP217" i="1"/>
  <c r="AF220" i="1"/>
  <c r="AP220" i="1"/>
  <c r="AF218" i="1"/>
  <c r="AP218" i="1"/>
  <c r="AF219" i="1"/>
  <c r="AI219" i="1" s="1"/>
  <c r="AP219" i="1"/>
  <c r="AF216" i="1"/>
  <c r="AI216" i="1" s="1"/>
  <c r="AP216" i="1"/>
  <c r="AF214" i="1"/>
  <c r="AP214" i="1"/>
  <c r="AF213" i="1"/>
  <c r="AP213" i="1"/>
  <c r="AF215" i="1"/>
  <c r="AP215" i="1"/>
  <c r="AF232" i="1"/>
  <c r="AP232" i="1"/>
  <c r="AF234" i="1"/>
  <c r="AG234" i="1" s="1"/>
  <c r="AH234" i="1" s="1"/>
  <c r="AP234" i="1"/>
  <c r="AF236" i="1"/>
  <c r="AP236" i="1"/>
  <c r="AF235" i="1"/>
  <c r="AI235" i="1" s="1"/>
  <c r="AP235" i="1"/>
  <c r="AF231" i="1"/>
  <c r="AG231" i="1" s="1"/>
  <c r="AH231" i="1" s="1"/>
  <c r="AP231" i="1"/>
  <c r="AF233" i="1"/>
  <c r="AP233" i="1"/>
  <c r="AF237" i="1"/>
  <c r="AI237" i="1" s="1"/>
  <c r="AP237" i="1"/>
  <c r="AF230" i="1"/>
  <c r="AI230" i="1" s="1"/>
  <c r="AP230" i="1"/>
  <c r="AF257" i="1"/>
  <c r="AP257" i="1"/>
  <c r="AF243" i="1"/>
  <c r="AG243" i="1" s="1"/>
  <c r="AH243" i="1" s="1"/>
  <c r="AP243" i="1"/>
  <c r="AF248" i="1"/>
  <c r="AP248" i="1"/>
  <c r="AF253" i="1"/>
  <c r="AI253" i="1" s="1"/>
  <c r="AG253" i="1"/>
  <c r="AH253" i="1" s="1"/>
  <c r="AP253" i="1"/>
  <c r="AF241" i="1"/>
  <c r="AG241" i="1" s="1"/>
  <c r="AH241" i="1" s="1"/>
  <c r="AP241" i="1"/>
  <c r="AF252" i="1"/>
  <c r="AP252" i="1"/>
  <c r="AF246" i="1"/>
  <c r="AG246" i="1" s="1"/>
  <c r="AH246" i="1" s="1"/>
  <c r="AP246" i="1"/>
  <c r="AF247" i="1"/>
  <c r="AG247" i="1" s="1"/>
  <c r="AH247" i="1" s="1"/>
  <c r="AP247" i="1"/>
  <c r="AF239" i="1"/>
  <c r="AI239" i="1" s="1"/>
  <c r="AP239" i="1"/>
  <c r="AF254" i="1"/>
  <c r="AG254" i="1" s="1"/>
  <c r="AH254" i="1" s="1"/>
  <c r="AP254" i="1"/>
  <c r="AF256" i="1"/>
  <c r="AP256" i="1"/>
  <c r="AF255" i="1"/>
  <c r="AI255" i="1" s="1"/>
  <c r="AP255" i="1"/>
  <c r="AF249" i="1"/>
  <c r="AG249" i="1" s="1"/>
  <c r="AH249" i="1" s="1"/>
  <c r="AP249" i="1"/>
  <c r="AF244" i="1"/>
  <c r="AP244" i="1"/>
  <c r="AF240" i="1"/>
  <c r="AP240" i="1"/>
  <c r="AF238" i="1"/>
  <c r="AP238" i="1"/>
  <c r="AF245" i="1"/>
  <c r="AP245" i="1"/>
  <c r="AF251" i="1"/>
  <c r="AG251" i="1" s="1"/>
  <c r="AH251" i="1" s="1"/>
  <c r="AP251" i="1"/>
  <c r="AF250" i="1"/>
  <c r="AP250" i="1"/>
  <c r="AF260" i="1"/>
  <c r="AI260" i="1" s="1"/>
  <c r="AG260" i="1"/>
  <c r="AH260" i="1" s="1"/>
  <c r="AP260" i="1"/>
  <c r="AF261" i="1"/>
  <c r="AG261" i="1" s="1"/>
  <c r="AH261" i="1" s="1"/>
  <c r="AP261" i="1"/>
  <c r="AF259" i="1"/>
  <c r="AP259" i="1"/>
  <c r="AF263" i="1"/>
  <c r="AI263" i="1" s="1"/>
  <c r="AP263" i="1"/>
  <c r="AF262" i="1"/>
  <c r="AI262" i="1" s="1"/>
  <c r="AP262" i="1"/>
  <c r="AF258" i="1"/>
  <c r="AI258" i="1" s="1"/>
  <c r="AP258" i="1"/>
  <c r="AF267" i="1"/>
  <c r="AP267" i="1"/>
  <c r="AF274" i="1"/>
  <c r="AP274" i="1"/>
  <c r="AF268" i="1"/>
  <c r="AI268" i="1" s="1"/>
  <c r="AP268" i="1"/>
  <c r="AF266" i="1"/>
  <c r="AI266" i="1" s="1"/>
  <c r="AP266" i="1"/>
  <c r="AF270" i="1"/>
  <c r="AP270" i="1"/>
  <c r="AF269" i="1"/>
  <c r="AP269" i="1"/>
  <c r="AF271" i="1"/>
  <c r="AP271" i="1"/>
  <c r="AF275" i="1"/>
  <c r="AP275" i="1"/>
  <c r="AF272" i="1"/>
  <c r="AG272" i="1" s="1"/>
  <c r="AH272" i="1" s="1"/>
  <c r="AP272" i="1"/>
  <c r="AF273" i="1"/>
  <c r="AP273" i="1"/>
  <c r="AF265" i="1"/>
  <c r="AI265" i="1" s="1"/>
  <c r="AP265" i="1"/>
  <c r="AF264" i="1"/>
  <c r="AI264" i="1" s="1"/>
  <c r="AP264" i="1"/>
  <c r="AF278" i="1"/>
  <c r="AP278" i="1"/>
  <c r="AF279" i="1"/>
  <c r="AP279" i="1"/>
  <c r="AF277" i="1"/>
  <c r="AP277" i="1"/>
  <c r="AF276" i="1"/>
  <c r="AP276" i="1"/>
  <c r="AF280" i="1"/>
  <c r="AG280" i="1" s="1"/>
  <c r="AH280" i="1" s="1"/>
  <c r="AP280" i="1"/>
  <c r="AF284" i="1"/>
  <c r="AP284" i="1"/>
  <c r="AF282" i="1"/>
  <c r="AP282" i="1"/>
  <c r="AF285" i="1"/>
  <c r="AI285" i="1" s="1"/>
  <c r="AP285" i="1"/>
  <c r="AF281" i="1"/>
  <c r="AP281" i="1"/>
  <c r="AF283" i="1"/>
  <c r="AG283" i="1" s="1"/>
  <c r="AH283" i="1" s="1"/>
  <c r="AP283" i="1"/>
  <c r="AF286" i="1"/>
  <c r="AG286" i="1" s="1"/>
  <c r="AH286" i="1" s="1"/>
  <c r="AP286" i="1"/>
  <c r="AF288" i="1"/>
  <c r="AP288" i="1"/>
  <c r="AF293" i="1"/>
  <c r="AP293" i="1"/>
  <c r="AF287" i="1"/>
  <c r="AP287" i="1"/>
  <c r="AF294" i="1"/>
  <c r="AI294" i="1" s="1"/>
  <c r="AP294" i="1"/>
  <c r="AF291" i="1"/>
  <c r="AI291" i="1" s="1"/>
  <c r="AG291" i="1"/>
  <c r="AH291" i="1" s="1"/>
  <c r="AP291" i="1"/>
  <c r="AF292" i="1"/>
  <c r="AP292" i="1"/>
  <c r="AF290" i="1"/>
  <c r="AP290" i="1"/>
  <c r="AF297" i="1"/>
  <c r="AP297" i="1"/>
  <c r="AF296" i="1"/>
  <c r="AP296" i="1"/>
  <c r="AF289" i="1"/>
  <c r="AG289" i="1" s="1"/>
  <c r="AH289" i="1" s="1"/>
  <c r="AP289" i="1"/>
  <c r="AF295" i="1"/>
  <c r="AP295" i="1"/>
  <c r="AF304" i="1"/>
  <c r="AI304" i="1" s="1"/>
  <c r="AP304" i="1"/>
  <c r="AF301" i="1"/>
  <c r="AG301" i="1" s="1"/>
  <c r="AH301" i="1" s="1"/>
  <c r="AP301" i="1"/>
  <c r="AF302" i="1"/>
  <c r="AP302" i="1"/>
  <c r="AF300" i="1"/>
  <c r="AI300" i="1" s="1"/>
  <c r="AP300" i="1"/>
  <c r="AF303" i="1"/>
  <c r="AI303" i="1" s="1"/>
  <c r="AP303" i="1"/>
  <c r="AF298" i="1"/>
  <c r="AP298" i="1"/>
  <c r="AF299" i="1"/>
  <c r="AG299" i="1" s="1"/>
  <c r="AH299" i="1" s="1"/>
  <c r="AP299" i="1"/>
  <c r="AF306" i="1"/>
  <c r="AP306" i="1"/>
  <c r="AF308" i="1"/>
  <c r="AI308" i="1" s="1"/>
  <c r="AG308" i="1"/>
  <c r="AH308" i="1" s="1"/>
  <c r="AP308" i="1"/>
  <c r="AF310" i="1"/>
  <c r="AG310" i="1" s="1"/>
  <c r="AH310" i="1" s="1"/>
  <c r="AI310" i="1"/>
  <c r="AP310" i="1"/>
  <c r="AF309" i="1"/>
  <c r="AI309" i="1" s="1"/>
  <c r="AP309" i="1"/>
  <c r="AF305" i="1"/>
  <c r="AG305" i="1" s="1"/>
  <c r="AH305" i="1" s="1"/>
  <c r="AI305" i="1"/>
  <c r="AP305" i="1"/>
  <c r="AF312" i="1"/>
  <c r="AG312" i="1" s="1"/>
  <c r="AH312" i="1" s="1"/>
  <c r="AP312" i="1"/>
  <c r="AF311" i="1"/>
  <c r="AG311" i="1" s="1"/>
  <c r="AH311" i="1" s="1"/>
  <c r="AP311" i="1"/>
  <c r="AF307" i="1"/>
  <c r="AP307" i="1"/>
  <c r="AF332" i="1"/>
  <c r="AP332" i="1"/>
  <c r="AF330" i="1"/>
  <c r="AI330" i="1" s="1"/>
  <c r="AP330" i="1"/>
  <c r="AF328" i="1"/>
  <c r="AP328" i="1"/>
  <c r="AF329" i="1"/>
  <c r="AP329" i="1"/>
  <c r="AF324" i="1"/>
  <c r="AG324" i="1" s="1"/>
  <c r="AH324" i="1" s="1"/>
  <c r="AP324" i="1"/>
  <c r="AF325" i="1"/>
  <c r="AG325" i="1" s="1"/>
  <c r="AH325" i="1" s="1"/>
  <c r="AP325" i="1"/>
  <c r="AF323" i="1"/>
  <c r="AP323" i="1"/>
  <c r="AF322" i="1"/>
  <c r="AI322" i="1" s="1"/>
  <c r="AP322" i="1"/>
  <c r="AF316" i="1"/>
  <c r="AP316" i="1"/>
  <c r="AF327" i="1"/>
  <c r="AI327" i="1" s="1"/>
  <c r="AG327" i="1"/>
  <c r="AH327" i="1" s="1"/>
  <c r="AP327" i="1"/>
  <c r="AF320" i="1"/>
  <c r="AG320" i="1" s="1"/>
  <c r="AH320" i="1" s="1"/>
  <c r="AP320" i="1"/>
  <c r="AF313" i="1"/>
  <c r="AI313" i="1" s="1"/>
  <c r="AP313" i="1"/>
  <c r="AF317" i="1"/>
  <c r="AG317" i="1" s="1"/>
  <c r="AH317" i="1" s="1"/>
  <c r="AP317" i="1"/>
  <c r="AF314" i="1"/>
  <c r="AP314" i="1"/>
  <c r="AF326" i="1"/>
  <c r="AP326" i="1"/>
  <c r="AF319" i="1"/>
  <c r="AP319" i="1"/>
  <c r="AF315" i="1"/>
  <c r="AP315" i="1"/>
  <c r="AF318" i="1"/>
  <c r="AI318" i="1" s="1"/>
  <c r="AP318" i="1"/>
  <c r="AF321" i="1"/>
  <c r="AG321" i="1" s="1"/>
  <c r="AH321" i="1" s="1"/>
  <c r="AP321" i="1"/>
  <c r="AF331" i="1"/>
  <c r="AP331" i="1"/>
  <c r="AF336" i="1"/>
  <c r="AG336" i="1" s="1"/>
  <c r="AH336" i="1" s="1"/>
  <c r="AP336" i="1"/>
  <c r="AF338" i="1"/>
  <c r="AG338" i="1" s="1"/>
  <c r="AH338" i="1" s="1"/>
  <c r="AI338" i="1"/>
  <c r="AP338" i="1"/>
  <c r="AF334" i="1"/>
  <c r="AP334" i="1"/>
  <c r="AF333" i="1"/>
  <c r="AI333" i="1" s="1"/>
  <c r="AP333" i="1"/>
  <c r="AF337" i="1"/>
  <c r="AP337" i="1"/>
  <c r="AF335" i="1"/>
  <c r="AI335" i="1" s="1"/>
  <c r="AP335" i="1"/>
  <c r="AF339" i="1"/>
  <c r="AG339" i="1" s="1"/>
  <c r="AH339" i="1" s="1"/>
  <c r="AP339" i="1"/>
  <c r="AF344" i="1"/>
  <c r="AI344" i="1" s="1"/>
  <c r="AP344" i="1"/>
  <c r="AF345" i="1"/>
  <c r="AI345" i="1" s="1"/>
  <c r="AP345" i="1"/>
  <c r="AF343" i="1"/>
  <c r="AG343" i="1" s="1"/>
  <c r="AH343" i="1" s="1"/>
  <c r="AP343" i="1"/>
  <c r="AF342" i="1"/>
  <c r="AG342" i="1" s="1"/>
  <c r="AH342" i="1" s="1"/>
  <c r="AP342" i="1"/>
  <c r="AF341" i="1"/>
  <c r="AP341" i="1"/>
  <c r="AF340" i="1"/>
  <c r="AP340" i="1"/>
  <c r="AF351" i="1"/>
  <c r="AI351" i="1" s="1"/>
  <c r="AG351" i="1"/>
  <c r="AH351" i="1" s="1"/>
  <c r="AP351" i="1"/>
  <c r="AF348" i="1"/>
  <c r="AP348" i="1"/>
  <c r="AF346" i="1"/>
  <c r="AP346" i="1"/>
  <c r="AF347" i="1"/>
  <c r="AI347" i="1" s="1"/>
  <c r="AP347" i="1"/>
  <c r="AF350" i="1"/>
  <c r="AI350" i="1" s="1"/>
  <c r="AP350" i="1"/>
  <c r="AF354" i="1"/>
  <c r="AI354" i="1" s="1"/>
  <c r="AP354" i="1"/>
  <c r="AF352" i="1"/>
  <c r="AI352" i="1" s="1"/>
  <c r="AP352" i="1"/>
  <c r="AF349" i="1"/>
  <c r="AG349" i="1" s="1"/>
  <c r="AH349" i="1" s="1"/>
  <c r="AP349" i="1"/>
  <c r="AF353" i="1"/>
  <c r="AP353" i="1"/>
  <c r="AF37" i="1"/>
  <c r="AG37" i="1" s="1"/>
  <c r="AH37" i="1" s="1"/>
  <c r="AP37" i="1"/>
  <c r="AF94" i="1"/>
  <c r="AI94" i="1" s="1"/>
  <c r="AP94" i="1"/>
  <c r="AF242" i="1"/>
  <c r="AI242" i="1" s="1"/>
  <c r="AG242" i="1"/>
  <c r="AH242" i="1" s="1"/>
  <c r="AP242" i="1"/>
  <c r="AF107" i="1"/>
  <c r="AI107" i="1" s="1"/>
  <c r="AP107" i="1"/>
  <c r="AF176" i="1"/>
  <c r="AG176" i="1" s="1"/>
  <c r="AH176" i="1" s="1"/>
  <c r="AP176" i="1"/>
  <c r="AP14" i="1"/>
  <c r="AD12" i="1"/>
  <c r="AD10" i="1"/>
  <c r="AD11" i="1"/>
  <c r="AD6" i="1"/>
  <c r="AO6" i="1" s="1"/>
  <c r="AD2" i="1"/>
  <c r="AO2" i="1" s="1"/>
  <c r="AD4" i="1"/>
  <c r="AO4" i="1" s="1"/>
  <c r="AD3" i="1"/>
  <c r="AJ3" i="1" s="1"/>
  <c r="AD8" i="1"/>
  <c r="AD7" i="1"/>
  <c r="AD9" i="1"/>
  <c r="AD5" i="1"/>
  <c r="AD13" i="1"/>
  <c r="AD22" i="1"/>
  <c r="AD25" i="1"/>
  <c r="AJ25" i="1" s="1"/>
  <c r="AD15" i="1"/>
  <c r="AO15" i="1" s="1"/>
  <c r="AD33" i="1"/>
  <c r="AJ33" i="1" s="1"/>
  <c r="AD16" i="1"/>
  <c r="AD30" i="1"/>
  <c r="AD26" i="1"/>
  <c r="AD23" i="1"/>
  <c r="AD31" i="1"/>
  <c r="AD29" i="1"/>
  <c r="AD20" i="1"/>
  <c r="AO20" i="1" s="1"/>
  <c r="AD19" i="1"/>
  <c r="AO19" i="1" s="1"/>
  <c r="AD17" i="1"/>
  <c r="AD32" i="1"/>
  <c r="AD28" i="1"/>
  <c r="AD18" i="1"/>
  <c r="AD21" i="1"/>
  <c r="AO21" i="1" s="1"/>
  <c r="AD24" i="1"/>
  <c r="AJ24" i="1" s="1"/>
  <c r="AD27" i="1"/>
  <c r="AJ27" i="1" s="1"/>
  <c r="AD41" i="1"/>
  <c r="AJ41" i="1" s="1"/>
  <c r="AD34" i="1"/>
  <c r="AD38" i="1"/>
  <c r="AJ38" i="1" s="1"/>
  <c r="AD40" i="1"/>
  <c r="AD39" i="1"/>
  <c r="AD35" i="1"/>
  <c r="AD36" i="1"/>
  <c r="AJ36" i="1" s="1"/>
  <c r="AD52" i="1"/>
  <c r="AD50" i="1"/>
  <c r="AD47" i="1"/>
  <c r="AD44" i="1"/>
  <c r="AJ44" i="1" s="1"/>
  <c r="AD42" i="1"/>
  <c r="AO42" i="1" s="1"/>
  <c r="AD46" i="1"/>
  <c r="AD45" i="1"/>
  <c r="AD51" i="1"/>
  <c r="AD49" i="1"/>
  <c r="AD43" i="1"/>
  <c r="AO43" i="1" s="1"/>
  <c r="AD48" i="1"/>
  <c r="AD71" i="1"/>
  <c r="AD74" i="1"/>
  <c r="AO74" i="1" s="1"/>
  <c r="AD73" i="1"/>
  <c r="AD70" i="1"/>
  <c r="AD72" i="1"/>
  <c r="AD83" i="1"/>
  <c r="AD85" i="1"/>
  <c r="AD80" i="1"/>
  <c r="AD76" i="1"/>
  <c r="AD82" i="1"/>
  <c r="AD78" i="1"/>
  <c r="AD77" i="1"/>
  <c r="AD87" i="1"/>
  <c r="AO87" i="1" s="1"/>
  <c r="AD81" i="1"/>
  <c r="AD75" i="1"/>
  <c r="AD79" i="1"/>
  <c r="AD84" i="1"/>
  <c r="AD86" i="1"/>
  <c r="AD95" i="1"/>
  <c r="AJ95" i="1" s="1"/>
  <c r="AD91" i="1"/>
  <c r="AD88" i="1"/>
  <c r="AJ88" i="1" s="1"/>
  <c r="AD90" i="1"/>
  <c r="AD89" i="1"/>
  <c r="AJ89" i="1" s="1"/>
  <c r="AD93" i="1"/>
  <c r="AD92" i="1"/>
  <c r="AD98" i="1"/>
  <c r="AD96" i="1"/>
  <c r="AD97" i="1"/>
  <c r="AD100" i="1"/>
  <c r="AO100" i="1" s="1"/>
  <c r="AD102" i="1"/>
  <c r="AD99" i="1"/>
  <c r="AD101" i="1"/>
  <c r="AD104" i="1"/>
  <c r="AJ104" i="1" s="1"/>
  <c r="AD103" i="1"/>
  <c r="AD109" i="1"/>
  <c r="AJ109" i="1" s="1"/>
  <c r="AD106" i="1"/>
  <c r="AD105" i="1"/>
  <c r="AJ105" i="1" s="1"/>
  <c r="AD111" i="1"/>
  <c r="AD108" i="1"/>
  <c r="AD110" i="1"/>
  <c r="AD112" i="1"/>
  <c r="AD114" i="1"/>
  <c r="AD113" i="1"/>
  <c r="AD118" i="1"/>
  <c r="AD119" i="1"/>
  <c r="AD115" i="1"/>
  <c r="AD116" i="1"/>
  <c r="AJ116" i="1" s="1"/>
  <c r="AD117" i="1"/>
  <c r="AD121" i="1"/>
  <c r="AO121" i="1" s="1"/>
  <c r="AD125" i="1"/>
  <c r="AD120" i="1"/>
  <c r="AD123" i="1"/>
  <c r="AD122" i="1"/>
  <c r="AD124" i="1"/>
  <c r="AD69" i="1"/>
  <c r="AD65" i="1"/>
  <c r="AD66" i="1"/>
  <c r="AD60" i="1"/>
  <c r="AD62" i="1"/>
  <c r="AJ62" i="1" s="1"/>
  <c r="AD67" i="1"/>
  <c r="AD57" i="1"/>
  <c r="AJ57" i="1" s="1"/>
  <c r="AD68" i="1"/>
  <c r="AD58" i="1"/>
  <c r="AD56" i="1"/>
  <c r="AO56" i="1" s="1"/>
  <c r="AD53" i="1"/>
  <c r="AJ53" i="1" s="1"/>
  <c r="AD54" i="1"/>
  <c r="AD59" i="1"/>
  <c r="AD63" i="1"/>
  <c r="AD55" i="1"/>
  <c r="AJ55" i="1" s="1"/>
  <c r="AD61" i="1"/>
  <c r="AD64" i="1"/>
  <c r="AD227" i="1"/>
  <c r="AD222" i="1"/>
  <c r="AD224" i="1"/>
  <c r="AD226" i="1"/>
  <c r="AD228" i="1"/>
  <c r="AD221" i="1"/>
  <c r="AJ221" i="1" s="1"/>
  <c r="AD223" i="1"/>
  <c r="AD225" i="1"/>
  <c r="AD229" i="1"/>
  <c r="AD127" i="1"/>
  <c r="AD130" i="1"/>
  <c r="AD132" i="1"/>
  <c r="AO132" i="1" s="1"/>
  <c r="AD134" i="1"/>
  <c r="AD131" i="1"/>
  <c r="AD126" i="1"/>
  <c r="AD128" i="1"/>
  <c r="AD133" i="1"/>
  <c r="AD129" i="1"/>
  <c r="AD151" i="1"/>
  <c r="AJ151" i="1" s="1"/>
  <c r="AD148" i="1"/>
  <c r="AD143" i="1"/>
  <c r="AD140" i="1"/>
  <c r="AD149" i="1"/>
  <c r="AD144" i="1"/>
  <c r="AJ144" i="1" s="1"/>
  <c r="AD156" i="1"/>
  <c r="AD154" i="1"/>
  <c r="AJ154" i="1" s="1"/>
  <c r="AD157" i="1"/>
  <c r="AD141" i="1"/>
  <c r="AJ141" i="1" s="1"/>
  <c r="AD139" i="1"/>
  <c r="AD136" i="1"/>
  <c r="AJ136" i="1" s="1"/>
  <c r="AD137" i="1"/>
  <c r="AD146" i="1"/>
  <c r="AD150" i="1"/>
  <c r="AD147" i="1"/>
  <c r="AJ147" i="1" s="1"/>
  <c r="AD152" i="1"/>
  <c r="AD145" i="1"/>
  <c r="AJ145" i="1" s="1"/>
  <c r="AD135" i="1"/>
  <c r="AD142" i="1"/>
  <c r="AD138" i="1"/>
  <c r="AD153" i="1"/>
  <c r="AD155" i="1"/>
  <c r="AD173" i="1"/>
  <c r="AJ173" i="1" s="1"/>
  <c r="AD164" i="1"/>
  <c r="AD170" i="1"/>
  <c r="AD174" i="1"/>
  <c r="AD163" i="1"/>
  <c r="AJ163" i="1" s="1"/>
  <c r="AD158" i="1"/>
  <c r="AD167" i="1"/>
  <c r="AD160" i="1"/>
  <c r="AD165" i="1"/>
  <c r="AJ165" i="1" s="1"/>
  <c r="AD159" i="1"/>
  <c r="AD161" i="1"/>
  <c r="AJ161" i="1" s="1"/>
  <c r="AD166" i="1"/>
  <c r="AO166" i="1" s="1"/>
  <c r="AD169" i="1"/>
  <c r="AD175" i="1"/>
  <c r="AD168" i="1"/>
  <c r="AD171" i="1"/>
  <c r="AD162" i="1"/>
  <c r="AD172" i="1"/>
  <c r="AJ172" i="1" s="1"/>
  <c r="AD177" i="1"/>
  <c r="AD178" i="1"/>
  <c r="AD199" i="1"/>
  <c r="AD198" i="1"/>
  <c r="AD197" i="1"/>
  <c r="AD200" i="1"/>
  <c r="AD195" i="1"/>
  <c r="AD189" i="1"/>
  <c r="AJ189" i="1" s="1"/>
  <c r="AD187" i="1"/>
  <c r="AO187" i="1" s="1"/>
  <c r="AD191" i="1"/>
  <c r="AD188" i="1"/>
  <c r="AJ188" i="1" s="1"/>
  <c r="AD196" i="1"/>
  <c r="AD194" i="1"/>
  <c r="AO194" i="1" s="1"/>
  <c r="AD190" i="1"/>
  <c r="AD192" i="1"/>
  <c r="AJ192" i="1" s="1"/>
  <c r="AD181" i="1"/>
  <c r="AD179" i="1"/>
  <c r="AJ179" i="1" s="1"/>
  <c r="AD185" i="1"/>
  <c r="AD180" i="1"/>
  <c r="AJ180" i="1" s="1"/>
  <c r="AD186" i="1"/>
  <c r="AD193" i="1"/>
  <c r="AD184" i="1"/>
  <c r="AD183" i="1"/>
  <c r="AD182" i="1"/>
  <c r="AD203" i="1"/>
  <c r="AO203" i="1" s="1"/>
  <c r="AD205" i="1"/>
  <c r="AD201" i="1"/>
  <c r="AJ201" i="1" s="1"/>
  <c r="AD206" i="1"/>
  <c r="AO206" i="1" s="1"/>
  <c r="AD202" i="1"/>
  <c r="AJ202" i="1" s="1"/>
  <c r="AD204" i="1"/>
  <c r="AD212" i="1"/>
  <c r="AJ212" i="1" s="1"/>
  <c r="AD210" i="1"/>
  <c r="AD207" i="1"/>
  <c r="AD209" i="1"/>
  <c r="AD208" i="1"/>
  <c r="AJ208" i="1" s="1"/>
  <c r="AD211" i="1"/>
  <c r="AD217" i="1"/>
  <c r="AD220" i="1"/>
  <c r="AD218" i="1"/>
  <c r="AD219" i="1"/>
  <c r="AD216" i="1"/>
  <c r="AJ216" i="1" s="1"/>
  <c r="AD214" i="1"/>
  <c r="AO214" i="1" s="1"/>
  <c r="AD213" i="1"/>
  <c r="AJ213" i="1" s="1"/>
  <c r="AD215" i="1"/>
  <c r="AD232" i="1"/>
  <c r="AJ232" i="1" s="1"/>
  <c r="AD234" i="1"/>
  <c r="AD236" i="1"/>
  <c r="AJ236" i="1" s="1"/>
  <c r="AD235" i="1"/>
  <c r="AD231" i="1"/>
  <c r="AD233" i="1"/>
  <c r="AD237" i="1"/>
  <c r="AD230" i="1"/>
  <c r="AD257" i="1"/>
  <c r="AD243" i="1"/>
  <c r="AD248" i="1"/>
  <c r="AD253" i="1"/>
  <c r="AJ253" i="1" s="1"/>
  <c r="AD241" i="1"/>
  <c r="AJ241" i="1" s="1"/>
  <c r="AD252" i="1"/>
  <c r="AD246" i="1"/>
  <c r="AJ246" i="1" s="1"/>
  <c r="AD247" i="1"/>
  <c r="AD239" i="1"/>
  <c r="AD254" i="1"/>
  <c r="AD256" i="1"/>
  <c r="AJ256" i="1" s="1"/>
  <c r="AD255" i="1"/>
  <c r="AJ255" i="1" s="1"/>
  <c r="AD249" i="1"/>
  <c r="AD244" i="1"/>
  <c r="AD240" i="1"/>
  <c r="AJ240" i="1" s="1"/>
  <c r="AD238" i="1"/>
  <c r="AD245" i="1"/>
  <c r="AD251" i="1"/>
  <c r="AD250" i="1"/>
  <c r="AD260" i="1"/>
  <c r="AJ260" i="1" s="1"/>
  <c r="AD261" i="1"/>
  <c r="AO261" i="1" s="1"/>
  <c r="AD259" i="1"/>
  <c r="AD263" i="1"/>
  <c r="AJ263" i="1" s="1"/>
  <c r="AD262" i="1"/>
  <c r="AD258" i="1"/>
  <c r="AO258" i="1" s="1"/>
  <c r="AD267" i="1"/>
  <c r="AD274" i="1"/>
  <c r="AD268" i="1"/>
  <c r="AD266" i="1"/>
  <c r="AD270" i="1"/>
  <c r="AD269" i="1"/>
  <c r="AD271" i="1"/>
  <c r="AD275" i="1"/>
  <c r="AD272" i="1"/>
  <c r="AD273" i="1"/>
  <c r="AO273" i="1" s="1"/>
  <c r="AD265" i="1"/>
  <c r="AD264" i="1"/>
  <c r="AD278" i="1"/>
  <c r="AD279" i="1"/>
  <c r="AD277" i="1"/>
  <c r="AD276" i="1"/>
  <c r="AJ276" i="1" s="1"/>
  <c r="AD280" i="1"/>
  <c r="AD284" i="1"/>
  <c r="AJ284" i="1" s="1"/>
  <c r="AD282" i="1"/>
  <c r="AD285" i="1"/>
  <c r="AJ285" i="1" s="1"/>
  <c r="AD281" i="1"/>
  <c r="AD283" i="1"/>
  <c r="AJ283" i="1" s="1"/>
  <c r="AD286" i="1"/>
  <c r="AD288" i="1"/>
  <c r="AO288" i="1" s="1"/>
  <c r="AD293" i="1"/>
  <c r="AD287" i="1"/>
  <c r="AJ287" i="1" s="1"/>
  <c r="AD294" i="1"/>
  <c r="AD291" i="1"/>
  <c r="AJ291" i="1" s="1"/>
  <c r="AD292" i="1"/>
  <c r="AD290" i="1"/>
  <c r="AD297" i="1"/>
  <c r="AD296" i="1"/>
  <c r="AD289" i="1"/>
  <c r="AD295" i="1"/>
  <c r="AJ295" i="1" s="1"/>
  <c r="AD304" i="1"/>
  <c r="AO304" i="1" s="1"/>
  <c r="AD301" i="1"/>
  <c r="AD302" i="1"/>
  <c r="AD300" i="1"/>
  <c r="AJ300" i="1" s="1"/>
  <c r="AD303" i="1"/>
  <c r="AD298" i="1"/>
  <c r="AD299" i="1"/>
  <c r="AD306" i="1"/>
  <c r="AJ306" i="1" s="1"/>
  <c r="AD308" i="1"/>
  <c r="AJ308" i="1" s="1"/>
  <c r="AD310" i="1"/>
  <c r="AJ310" i="1" s="1"/>
  <c r="AD309" i="1"/>
  <c r="AD305" i="1"/>
  <c r="AO305" i="1" s="1"/>
  <c r="AD312" i="1"/>
  <c r="AD311" i="1"/>
  <c r="AD307" i="1"/>
  <c r="AD332" i="1"/>
  <c r="AJ332" i="1" s="1"/>
  <c r="AD330" i="1"/>
  <c r="AO330" i="1" s="1"/>
  <c r="AD328" i="1"/>
  <c r="AJ328" i="1" s="1"/>
  <c r="AD329" i="1"/>
  <c r="AD324" i="1"/>
  <c r="AJ324" i="1" s="1"/>
  <c r="AD325" i="1"/>
  <c r="AO325" i="1" s="1"/>
  <c r="AD323" i="1"/>
  <c r="AJ323" i="1" s="1"/>
  <c r="AD322" i="1"/>
  <c r="AD316" i="1"/>
  <c r="AJ316" i="1" s="1"/>
  <c r="AD327" i="1"/>
  <c r="AD320" i="1"/>
  <c r="AD313" i="1"/>
  <c r="AD317" i="1"/>
  <c r="AD314" i="1"/>
  <c r="AD326" i="1"/>
  <c r="AD319" i="1"/>
  <c r="AD315" i="1"/>
  <c r="AD318" i="1"/>
  <c r="AD321" i="1"/>
  <c r="AO321" i="1" s="1"/>
  <c r="AD331" i="1"/>
  <c r="AD336" i="1"/>
  <c r="AD338" i="1"/>
  <c r="AD334" i="1"/>
  <c r="AD333" i="1"/>
  <c r="AD337" i="1"/>
  <c r="AO337" i="1" s="1"/>
  <c r="AD335" i="1"/>
  <c r="AD339" i="1"/>
  <c r="AD344" i="1"/>
  <c r="AD345" i="1"/>
  <c r="AD343" i="1"/>
  <c r="AD342" i="1"/>
  <c r="AD341" i="1"/>
  <c r="AD340" i="1"/>
  <c r="AD351" i="1"/>
  <c r="AJ351" i="1" s="1"/>
  <c r="AD348" i="1"/>
  <c r="AO348" i="1" s="1"/>
  <c r="AD346" i="1"/>
  <c r="AD347" i="1"/>
  <c r="AJ347" i="1" s="1"/>
  <c r="AD350" i="1"/>
  <c r="AO350" i="1" s="1"/>
  <c r="AD354" i="1"/>
  <c r="AD352" i="1"/>
  <c r="AD349" i="1"/>
  <c r="AJ349" i="1" s="1"/>
  <c r="AD353" i="1"/>
  <c r="AD37" i="1"/>
  <c r="AD94" i="1"/>
  <c r="AD242" i="1"/>
  <c r="AD107" i="1"/>
  <c r="AD176" i="1"/>
  <c r="AD14" i="1"/>
  <c r="AF14" i="1"/>
  <c r="P31" i="2"/>
  <c r="Q31" i="2"/>
  <c r="R31" i="2"/>
  <c r="S31" i="2"/>
  <c r="P2" i="2"/>
  <c r="Q2" i="2"/>
  <c r="R2" i="2"/>
  <c r="S2" i="2"/>
  <c r="P25" i="2"/>
  <c r="Q25" i="2"/>
  <c r="R25" i="2"/>
  <c r="S25" i="2"/>
  <c r="P32" i="2"/>
  <c r="Q32" i="2"/>
  <c r="R32" i="2"/>
  <c r="S32" i="2"/>
  <c r="P33" i="2"/>
  <c r="Q33" i="2"/>
  <c r="R33" i="2"/>
  <c r="S33" i="2"/>
  <c r="P27" i="2"/>
  <c r="Q27" i="2"/>
  <c r="R27" i="2"/>
  <c r="S27" i="2"/>
  <c r="P21" i="2"/>
  <c r="Q21" i="2"/>
  <c r="R21" i="2"/>
  <c r="S21" i="2"/>
  <c r="P7" i="2"/>
  <c r="Q7" i="2"/>
  <c r="R7" i="2"/>
  <c r="S7" i="2"/>
  <c r="P19" i="2"/>
  <c r="Q19" i="2"/>
  <c r="R19" i="2"/>
  <c r="S19" i="2"/>
  <c r="P8" i="2"/>
  <c r="Q8" i="2"/>
  <c r="R8" i="2"/>
  <c r="S8" i="2"/>
  <c r="P5" i="2"/>
  <c r="Q5" i="2"/>
  <c r="R5" i="2"/>
  <c r="S5" i="2"/>
  <c r="P20" i="2"/>
  <c r="Q20" i="2"/>
  <c r="R20" i="2"/>
  <c r="S20" i="2"/>
  <c r="P9" i="2"/>
  <c r="Q9" i="2"/>
  <c r="R9" i="2"/>
  <c r="S9" i="2"/>
  <c r="P16" i="2"/>
  <c r="Q16" i="2"/>
  <c r="R16" i="2"/>
  <c r="S16" i="2"/>
  <c r="P22" i="2"/>
  <c r="Q22" i="2"/>
  <c r="R22" i="2"/>
  <c r="S22" i="2"/>
  <c r="P13" i="2"/>
  <c r="Q13" i="2"/>
  <c r="R13" i="2"/>
  <c r="S13" i="2"/>
  <c r="P30" i="2"/>
  <c r="Q30" i="2"/>
  <c r="R30" i="2"/>
  <c r="S30" i="2"/>
  <c r="P26" i="2"/>
  <c r="Q26" i="2"/>
  <c r="R26" i="2"/>
  <c r="S26" i="2"/>
  <c r="P23" i="2"/>
  <c r="Q23" i="2"/>
  <c r="R23" i="2"/>
  <c r="S23" i="2"/>
  <c r="P12" i="2"/>
  <c r="Q12" i="2"/>
  <c r="R12" i="2"/>
  <c r="S12" i="2"/>
  <c r="P24" i="2"/>
  <c r="Q24" i="2"/>
  <c r="R24" i="2"/>
  <c r="S24" i="2"/>
  <c r="P14" i="2"/>
  <c r="Q14" i="2"/>
  <c r="R14" i="2"/>
  <c r="S14" i="2"/>
  <c r="P10" i="2"/>
  <c r="Q10" i="2"/>
  <c r="R10" i="2"/>
  <c r="S10" i="2"/>
  <c r="P6" i="2"/>
  <c r="Q6" i="2"/>
  <c r="R6" i="2"/>
  <c r="S6" i="2"/>
  <c r="P18" i="2"/>
  <c r="Q18" i="2"/>
  <c r="R18" i="2"/>
  <c r="S18" i="2"/>
  <c r="P29" i="2"/>
  <c r="Q29" i="2"/>
  <c r="R29" i="2"/>
  <c r="S29" i="2"/>
  <c r="P4" i="2"/>
  <c r="Q4" i="2"/>
  <c r="R4" i="2"/>
  <c r="S4" i="2"/>
  <c r="P15" i="2"/>
  <c r="Q15" i="2"/>
  <c r="R15" i="2"/>
  <c r="S15" i="2"/>
  <c r="P17" i="2"/>
  <c r="Q17" i="2"/>
  <c r="R17" i="2"/>
  <c r="S17" i="2"/>
  <c r="P28" i="2"/>
  <c r="Q28" i="2"/>
  <c r="R28" i="2"/>
  <c r="S28" i="2"/>
  <c r="P11" i="2"/>
  <c r="Q11" i="2"/>
  <c r="R11" i="2"/>
  <c r="S11" i="2"/>
  <c r="P3" i="2"/>
  <c r="Q3" i="2"/>
  <c r="R3" i="2"/>
  <c r="S3" i="2"/>
  <c r="N34" i="2"/>
  <c r="M34" i="2"/>
  <c r="L34" i="2"/>
  <c r="K34" i="2"/>
  <c r="E34" i="2"/>
  <c r="F34" i="2"/>
  <c r="R34" i="2" s="1"/>
  <c r="G34" i="2"/>
  <c r="D34" i="2"/>
  <c r="AN197" i="1" l="1"/>
  <c r="AO149" i="1"/>
  <c r="I14" i="1"/>
  <c r="I33" i="1"/>
  <c r="I31" i="1"/>
  <c r="I75" i="1"/>
  <c r="I116" i="1"/>
  <c r="I58" i="1"/>
  <c r="I63" i="1"/>
  <c r="H229" i="1"/>
  <c r="I229" i="1"/>
  <c r="I151" i="1"/>
  <c r="H151" i="1"/>
  <c r="H145" i="1"/>
  <c r="I145" i="1"/>
  <c r="I159" i="1"/>
  <c r="H159" i="1"/>
  <c r="H187" i="1"/>
  <c r="I187" i="1"/>
  <c r="I182" i="1"/>
  <c r="H182" i="1"/>
  <c r="H234" i="1"/>
  <c r="I234" i="1"/>
  <c r="I253" i="1"/>
  <c r="H253" i="1"/>
  <c r="H261" i="1"/>
  <c r="I261" i="1"/>
  <c r="H267" i="1"/>
  <c r="I267" i="1"/>
  <c r="H289" i="1"/>
  <c r="I289" i="1"/>
  <c r="I308" i="1"/>
  <c r="H308" i="1"/>
  <c r="H320" i="1"/>
  <c r="I320" i="1"/>
  <c r="H319" i="1"/>
  <c r="I319" i="1"/>
  <c r="I335" i="1"/>
  <c r="H335" i="1"/>
  <c r="H37" i="1"/>
  <c r="I37" i="1"/>
  <c r="AO216" i="1"/>
  <c r="AN161" i="1"/>
  <c r="I41" i="1"/>
  <c r="I43" i="1"/>
  <c r="I70" i="1"/>
  <c r="I99" i="1"/>
  <c r="I106" i="1"/>
  <c r="H155" i="1"/>
  <c r="I155" i="1"/>
  <c r="H190" i="1"/>
  <c r="I190" i="1"/>
  <c r="H216" i="1"/>
  <c r="I216" i="1"/>
  <c r="I265" i="1"/>
  <c r="H265" i="1"/>
  <c r="H291" i="1"/>
  <c r="I291" i="1"/>
  <c r="AO280" i="1"/>
  <c r="AJ265" i="1"/>
  <c r="AO252" i="1"/>
  <c r="AJ182" i="1"/>
  <c r="AJ159" i="1"/>
  <c r="AO135" i="1"/>
  <c r="AJ224" i="1"/>
  <c r="AJ54" i="1"/>
  <c r="AJ60" i="1"/>
  <c r="AJ93" i="1"/>
  <c r="AJ49" i="1"/>
  <c r="AO26" i="1"/>
  <c r="AI349" i="1"/>
  <c r="AI339" i="1"/>
  <c r="AI324" i="1"/>
  <c r="AI301" i="1"/>
  <c r="AI280" i="1"/>
  <c r="AI241" i="1"/>
  <c r="AI231" i="1"/>
  <c r="AG159" i="1"/>
  <c r="AH159" i="1" s="1"/>
  <c r="AG145" i="1"/>
  <c r="AH145" i="1" s="1"/>
  <c r="AG224" i="1"/>
  <c r="AH224" i="1" s="1"/>
  <c r="AG60" i="1"/>
  <c r="AH60" i="1" s="1"/>
  <c r="AG109" i="1"/>
  <c r="AH109" i="1" s="1"/>
  <c r="AI93" i="1"/>
  <c r="AG46" i="1"/>
  <c r="AH46" i="1" s="1"/>
  <c r="AG33" i="1"/>
  <c r="AH33" i="1" s="1"/>
  <c r="AN337" i="1"/>
  <c r="AO323" i="1"/>
  <c r="AO307" i="1"/>
  <c r="AL288" i="1"/>
  <c r="AM288" i="1" s="1"/>
  <c r="AL280" i="1"/>
  <c r="AM280" i="1" s="1"/>
  <c r="AO267" i="1"/>
  <c r="AN258" i="1"/>
  <c r="AN241" i="1"/>
  <c r="AL232" i="1"/>
  <c r="AM232" i="1" s="1"/>
  <c r="AN216" i="1"/>
  <c r="AO190" i="1"/>
  <c r="AN194" i="1"/>
  <c r="AL187" i="1"/>
  <c r="AM187" i="1" s="1"/>
  <c r="AL135" i="1"/>
  <c r="AM135" i="1" s="1"/>
  <c r="AN149" i="1"/>
  <c r="AN226" i="1"/>
  <c r="AN224" i="1"/>
  <c r="AO59" i="1"/>
  <c r="AN124" i="1"/>
  <c r="AO120" i="1"/>
  <c r="AL78" i="1"/>
  <c r="AM78" i="1" s="1"/>
  <c r="AN51" i="1"/>
  <c r="AN52" i="1"/>
  <c r="AL19" i="1"/>
  <c r="AM19" i="1" s="1"/>
  <c r="AN26" i="1"/>
  <c r="H7" i="1"/>
  <c r="H20" i="1"/>
  <c r="H47" i="1"/>
  <c r="H83" i="1"/>
  <c r="H93" i="1"/>
  <c r="H111" i="1"/>
  <c r="H65" i="1"/>
  <c r="H61" i="1"/>
  <c r="H225" i="1"/>
  <c r="I132" i="1"/>
  <c r="H132" i="1"/>
  <c r="I134" i="1"/>
  <c r="I126" i="1"/>
  <c r="H126" i="1"/>
  <c r="H148" i="1"/>
  <c r="I148" i="1"/>
  <c r="H156" i="1"/>
  <c r="I156" i="1"/>
  <c r="I150" i="1"/>
  <c r="H150" i="1"/>
  <c r="I170" i="1"/>
  <c r="H170" i="1"/>
  <c r="I174" i="1"/>
  <c r="I158" i="1"/>
  <c r="H158" i="1"/>
  <c r="H161" i="1"/>
  <c r="I161" i="1"/>
  <c r="H171" i="1"/>
  <c r="I171" i="1"/>
  <c r="I200" i="1"/>
  <c r="H200" i="1"/>
  <c r="I179" i="1"/>
  <c r="H179" i="1"/>
  <c r="I185" i="1"/>
  <c r="I186" i="1"/>
  <c r="H186" i="1"/>
  <c r="H203" i="1"/>
  <c r="I203" i="1"/>
  <c r="H204" i="1"/>
  <c r="I204" i="1"/>
  <c r="I220" i="1"/>
  <c r="H220" i="1"/>
  <c r="I231" i="1"/>
  <c r="H231" i="1"/>
  <c r="I233" i="1"/>
  <c r="I230" i="1"/>
  <c r="H230" i="1"/>
  <c r="H241" i="1"/>
  <c r="I241" i="1"/>
  <c r="H254" i="1"/>
  <c r="I254" i="1"/>
  <c r="I251" i="1"/>
  <c r="H251" i="1"/>
  <c r="I266" i="1"/>
  <c r="H266" i="1"/>
  <c r="I270" i="1"/>
  <c r="I271" i="1"/>
  <c r="H271" i="1"/>
  <c r="H264" i="1"/>
  <c r="I264" i="1"/>
  <c r="H280" i="1"/>
  <c r="I280" i="1"/>
  <c r="I293" i="1"/>
  <c r="H293" i="1"/>
  <c r="I301" i="1"/>
  <c r="H301" i="1"/>
  <c r="I302" i="1"/>
  <c r="I303" i="1"/>
  <c r="H303" i="1"/>
  <c r="H310" i="1"/>
  <c r="I310" i="1"/>
  <c r="H307" i="1"/>
  <c r="I307" i="1"/>
  <c r="I322" i="1"/>
  <c r="H322" i="1"/>
  <c r="I321" i="1"/>
  <c r="H321" i="1"/>
  <c r="I331" i="1"/>
  <c r="I338" i="1"/>
  <c r="H338" i="1"/>
  <c r="H339" i="1"/>
  <c r="I339" i="1"/>
  <c r="H341" i="1"/>
  <c r="I341" i="1"/>
  <c r="I352" i="1"/>
  <c r="H352" i="1"/>
  <c r="AI296" i="1"/>
  <c r="AG296" i="1"/>
  <c r="AH296" i="1" s="1"/>
  <c r="AI290" i="1"/>
  <c r="AG290" i="1"/>
  <c r="AH290" i="1" s="1"/>
  <c r="AI282" i="1"/>
  <c r="AG282" i="1"/>
  <c r="AH282" i="1" s="1"/>
  <c r="AI215" i="1"/>
  <c r="AG215" i="1"/>
  <c r="AH215" i="1" s="1"/>
  <c r="AG190" i="1"/>
  <c r="AH190" i="1" s="1"/>
  <c r="AI190" i="1"/>
  <c r="AO167" i="1"/>
  <c r="AN167" i="1"/>
  <c r="AL137" i="1"/>
  <c r="AM137" i="1" s="1"/>
  <c r="AO137" i="1"/>
  <c r="AO225" i="1"/>
  <c r="AN225" i="1"/>
  <c r="AN117" i="1"/>
  <c r="AL117" i="1"/>
  <c r="AM117" i="1" s="1"/>
  <c r="I15" i="1"/>
  <c r="H15" i="1"/>
  <c r="H21" i="1"/>
  <c r="I21" i="1"/>
  <c r="I49" i="1"/>
  <c r="H49" i="1"/>
  <c r="H77" i="1"/>
  <c r="I77" i="1"/>
  <c r="I68" i="1"/>
  <c r="H68" i="1"/>
  <c r="H228" i="1"/>
  <c r="I228" i="1"/>
  <c r="I175" i="1"/>
  <c r="H175" i="1"/>
  <c r="I206" i="1"/>
  <c r="H206" i="1"/>
  <c r="H214" i="1"/>
  <c r="I214" i="1"/>
  <c r="H259" i="1"/>
  <c r="I259" i="1"/>
  <c r="H288" i="1"/>
  <c r="I288" i="1"/>
  <c r="I312" i="1"/>
  <c r="H312" i="1"/>
  <c r="H323" i="1"/>
  <c r="I323" i="1"/>
  <c r="H94" i="1"/>
  <c r="I94" i="1"/>
  <c r="AJ207" i="1"/>
  <c r="AO207" i="1"/>
  <c r="AI276" i="1"/>
  <c r="AG276" i="1"/>
  <c r="AH276" i="1" s="1"/>
  <c r="AI279" i="1"/>
  <c r="AG279" i="1"/>
  <c r="AH279" i="1" s="1"/>
  <c r="AI206" i="1"/>
  <c r="AG206" i="1"/>
  <c r="AH206" i="1" s="1"/>
  <c r="AI186" i="1"/>
  <c r="AG186" i="1"/>
  <c r="AH186" i="1" s="1"/>
  <c r="AG150" i="1"/>
  <c r="AH150" i="1" s="1"/>
  <c r="AI150" i="1"/>
  <c r="AI61" i="1"/>
  <c r="AG61" i="1"/>
  <c r="AH61" i="1" s="1"/>
  <c r="AG103" i="1"/>
  <c r="AH103" i="1" s="1"/>
  <c r="AI103" i="1"/>
  <c r="AL297" i="1"/>
  <c r="AM297" i="1" s="1"/>
  <c r="AO297" i="1"/>
  <c r="AL219" i="1"/>
  <c r="AM219" i="1" s="1"/>
  <c r="AO219" i="1"/>
  <c r="AL179" i="1"/>
  <c r="AM179" i="1" s="1"/>
  <c r="AO179" i="1"/>
  <c r="AL189" i="1"/>
  <c r="AM189" i="1" s="1"/>
  <c r="AN189" i="1"/>
  <c r="AN153" i="1"/>
  <c r="AO153" i="1"/>
  <c r="AN228" i="1"/>
  <c r="AO228" i="1"/>
  <c r="AL228" i="1"/>
  <c r="AM228" i="1" s="1"/>
  <c r="AI328" i="1"/>
  <c r="AG328" i="1"/>
  <c r="AH328" i="1" s="1"/>
  <c r="AI277" i="1"/>
  <c r="AG277" i="1"/>
  <c r="AH277" i="1" s="1"/>
  <c r="AI271" i="1"/>
  <c r="AG271" i="1"/>
  <c r="AH271" i="1" s="1"/>
  <c r="AI240" i="1"/>
  <c r="AG240" i="1"/>
  <c r="AH240" i="1" s="1"/>
  <c r="AG220" i="1"/>
  <c r="AH220" i="1" s="1"/>
  <c r="AI220" i="1"/>
  <c r="AI202" i="1"/>
  <c r="AG202" i="1"/>
  <c r="AH202" i="1" s="1"/>
  <c r="AI201" i="1"/>
  <c r="AG201" i="1"/>
  <c r="AH201" i="1" s="1"/>
  <c r="AI180" i="1"/>
  <c r="AG180" i="1"/>
  <c r="AH180" i="1" s="1"/>
  <c r="AI198" i="1"/>
  <c r="AG198" i="1"/>
  <c r="AH198" i="1" s="1"/>
  <c r="AI149" i="1"/>
  <c r="AG149" i="1"/>
  <c r="AH149" i="1" s="1"/>
  <c r="AI126" i="1"/>
  <c r="AG126" i="1"/>
  <c r="AH126" i="1" s="1"/>
  <c r="AI55" i="1"/>
  <c r="AG55" i="1"/>
  <c r="AH55" i="1" s="1"/>
  <c r="AN326" i="1"/>
  <c r="AO326" i="1"/>
  <c r="AN313" i="1"/>
  <c r="AO313" i="1"/>
  <c r="AN276" i="1"/>
  <c r="AO276" i="1"/>
  <c r="AL246" i="1"/>
  <c r="AM246" i="1" s="1"/>
  <c r="AN246" i="1"/>
  <c r="AO257" i="1"/>
  <c r="AN257" i="1"/>
  <c r="AL196" i="1"/>
  <c r="AM196" i="1" s="1"/>
  <c r="AO196" i="1"/>
  <c r="AL165" i="1"/>
  <c r="AM165" i="1" s="1"/>
  <c r="AN165" i="1"/>
  <c r="AL158" i="1"/>
  <c r="AM158" i="1" s="1"/>
  <c r="AN158" i="1"/>
  <c r="AO170" i="1"/>
  <c r="AN170" i="1"/>
  <c r="AN128" i="1"/>
  <c r="AO128" i="1"/>
  <c r="AL128" i="1"/>
  <c r="AM128" i="1" s="1"/>
  <c r="AL223" i="1"/>
  <c r="AM223" i="1" s="1"/>
  <c r="AO223" i="1"/>
  <c r="AN223" i="1"/>
  <c r="AN34" i="1"/>
  <c r="AL34" i="1"/>
  <c r="AM34" i="1" s="1"/>
  <c r="AN33" i="1"/>
  <c r="AL33" i="1"/>
  <c r="AM33" i="1" s="1"/>
  <c r="AN2" i="1"/>
  <c r="AL2" i="1"/>
  <c r="AM2" i="1" s="1"/>
  <c r="AJ342" i="1"/>
  <c r="AJ266" i="1"/>
  <c r="AJ153" i="1"/>
  <c r="AO75" i="1"/>
  <c r="AG235" i="1"/>
  <c r="AH235" i="1" s="1"/>
  <c r="AI101" i="1"/>
  <c r="AO291" i="1"/>
  <c r="AO217" i="1"/>
  <c r="AN137" i="1"/>
  <c r="AL141" i="1"/>
  <c r="AM141" i="1" s="1"/>
  <c r="AL225" i="1"/>
  <c r="AM225" i="1" s="1"/>
  <c r="AJ336" i="1"/>
  <c r="AJ315" i="1"/>
  <c r="AJ290" i="1"/>
  <c r="AJ279" i="1"/>
  <c r="AJ269" i="1"/>
  <c r="AJ274" i="1"/>
  <c r="AJ248" i="1"/>
  <c r="AJ237" i="1"/>
  <c r="AJ218" i="1"/>
  <c r="AJ199" i="1"/>
  <c r="AJ162" i="1"/>
  <c r="AJ169" i="1"/>
  <c r="AJ142" i="1"/>
  <c r="AJ140" i="1"/>
  <c r="AJ131" i="1"/>
  <c r="AJ127" i="1"/>
  <c r="AJ66" i="1"/>
  <c r="AJ122" i="1"/>
  <c r="AO119" i="1"/>
  <c r="AJ29" i="1"/>
  <c r="AJ30" i="1"/>
  <c r="AJ9" i="1"/>
  <c r="AJ10" i="1"/>
  <c r="AI176" i="1"/>
  <c r="AG107" i="1"/>
  <c r="AH107" i="1" s="1"/>
  <c r="AI320" i="1"/>
  <c r="AI325" i="1"/>
  <c r="AG304" i="1"/>
  <c r="AH304" i="1" s="1"/>
  <c r="AG285" i="1"/>
  <c r="AH285" i="1" s="1"/>
  <c r="AG179" i="1"/>
  <c r="AH179" i="1" s="1"/>
  <c r="AG164" i="1"/>
  <c r="AH164" i="1" s="1"/>
  <c r="AG141" i="1"/>
  <c r="AH141" i="1" s="1"/>
  <c r="AI106" i="1"/>
  <c r="AL285" i="1"/>
  <c r="AM285" i="1" s="1"/>
  <c r="AO168" i="1"/>
  <c r="AN125" i="1"/>
  <c r="AO116" i="1"/>
  <c r="AN102" i="1"/>
  <c r="AO96" i="1"/>
  <c r="AO8" i="1"/>
  <c r="H23" i="1"/>
  <c r="H28" i="1"/>
  <c r="H73" i="1"/>
  <c r="H82" i="1"/>
  <c r="H109" i="1"/>
  <c r="H114" i="1"/>
  <c r="H59" i="1"/>
  <c r="H224" i="1"/>
  <c r="H141" i="1"/>
  <c r="H152" i="1"/>
  <c r="H177" i="1"/>
  <c r="H189" i="1"/>
  <c r="H207" i="1"/>
  <c r="H219" i="1"/>
  <c r="H249" i="1"/>
  <c r="H260" i="1"/>
  <c r="H285" i="1"/>
  <c r="H294" i="1"/>
  <c r="H328" i="1"/>
  <c r="H327" i="1"/>
  <c r="H348" i="1"/>
  <c r="H353" i="1"/>
  <c r="AI153" i="1"/>
  <c r="AG153" i="1"/>
  <c r="AH153" i="1" s="1"/>
  <c r="AI142" i="1"/>
  <c r="AG142" i="1"/>
  <c r="AH142" i="1" s="1"/>
  <c r="AI157" i="1"/>
  <c r="AG157" i="1"/>
  <c r="AH157" i="1" s="1"/>
  <c r="AL295" i="1"/>
  <c r="AM295" i="1" s="1"/>
  <c r="AN295" i="1"/>
  <c r="AL266" i="1"/>
  <c r="AM266" i="1" s="1"/>
  <c r="AO266" i="1"/>
  <c r="AL260" i="1"/>
  <c r="AM260" i="1" s="1"/>
  <c r="AN260" i="1"/>
  <c r="AL210" i="1"/>
  <c r="AM210" i="1" s="1"/>
  <c r="AN210" i="1"/>
  <c r="AL169" i="1"/>
  <c r="AM169" i="1" s="1"/>
  <c r="AN169" i="1"/>
  <c r="AL147" i="1"/>
  <c r="AM147" i="1" s="1"/>
  <c r="AN147" i="1"/>
  <c r="AN97" i="1"/>
  <c r="AL97" i="1"/>
  <c r="AM97" i="1" s="1"/>
  <c r="AN75" i="1"/>
  <c r="AL75" i="1"/>
  <c r="AM75" i="1" s="1"/>
  <c r="AL72" i="1"/>
  <c r="AM72" i="1" s="1"/>
  <c r="AN72" i="1"/>
  <c r="AN23" i="1"/>
  <c r="AO23" i="1"/>
  <c r="AL23" i="1"/>
  <c r="AM23" i="1" s="1"/>
  <c r="AL11" i="1"/>
  <c r="AM11" i="1" s="1"/>
  <c r="AN11" i="1"/>
  <c r="H19" i="1"/>
  <c r="I19" i="1"/>
  <c r="H85" i="1"/>
  <c r="I85" i="1"/>
  <c r="I102" i="1"/>
  <c r="H102" i="1"/>
  <c r="H108" i="1"/>
  <c r="I108" i="1"/>
  <c r="H118" i="1"/>
  <c r="I118" i="1"/>
  <c r="H64" i="1"/>
  <c r="I64" i="1"/>
  <c r="I149" i="1"/>
  <c r="H149" i="1"/>
  <c r="H146" i="1"/>
  <c r="I146" i="1"/>
  <c r="H135" i="1"/>
  <c r="I135" i="1"/>
  <c r="H197" i="1"/>
  <c r="I197" i="1"/>
  <c r="H191" i="1"/>
  <c r="I191" i="1"/>
  <c r="H217" i="1"/>
  <c r="I217" i="1"/>
  <c r="I247" i="1"/>
  <c r="H247" i="1"/>
  <c r="H245" i="1"/>
  <c r="I245" i="1"/>
  <c r="I277" i="1"/>
  <c r="H277" i="1"/>
  <c r="H292" i="1"/>
  <c r="I292" i="1"/>
  <c r="H313" i="1"/>
  <c r="I313" i="1"/>
  <c r="I343" i="1"/>
  <c r="H343" i="1"/>
  <c r="H354" i="1"/>
  <c r="I354" i="1"/>
  <c r="AI353" i="1"/>
  <c r="AG353" i="1"/>
  <c r="AH353" i="1" s="1"/>
  <c r="AI323" i="1"/>
  <c r="AG323" i="1"/>
  <c r="AH323" i="1" s="1"/>
  <c r="AG293" i="1"/>
  <c r="AH293" i="1" s="1"/>
  <c r="AI293" i="1"/>
  <c r="AI269" i="1"/>
  <c r="AG269" i="1"/>
  <c r="AH269" i="1" s="1"/>
  <c r="AI238" i="1"/>
  <c r="AG238" i="1"/>
  <c r="AH238" i="1" s="1"/>
  <c r="AI199" i="1"/>
  <c r="AG199" i="1"/>
  <c r="AH199" i="1" s="1"/>
  <c r="AI144" i="1"/>
  <c r="AG144" i="1"/>
  <c r="AH144" i="1" s="1"/>
  <c r="AI140" i="1"/>
  <c r="AG140" i="1"/>
  <c r="AH140" i="1" s="1"/>
  <c r="AI131" i="1"/>
  <c r="AG131" i="1"/>
  <c r="AH131" i="1" s="1"/>
  <c r="AL238" i="1"/>
  <c r="AM238" i="1" s="1"/>
  <c r="AN238" i="1"/>
  <c r="AO64" i="1"/>
  <c r="AN64" i="1"/>
  <c r="AL64" i="1"/>
  <c r="AM64" i="1" s="1"/>
  <c r="AN50" i="1"/>
  <c r="AL50" i="1"/>
  <c r="AM50" i="1" s="1"/>
  <c r="AG348" i="1"/>
  <c r="AH348" i="1" s="1"/>
  <c r="AI348" i="1"/>
  <c r="AI297" i="1"/>
  <c r="AG297" i="1"/>
  <c r="AH297" i="1" s="1"/>
  <c r="AG267" i="1"/>
  <c r="AH267" i="1" s="1"/>
  <c r="AI267" i="1"/>
  <c r="AI232" i="1"/>
  <c r="AG232" i="1"/>
  <c r="AH232" i="1" s="1"/>
  <c r="AI213" i="1"/>
  <c r="AG213" i="1"/>
  <c r="AH213" i="1" s="1"/>
  <c r="AI210" i="1"/>
  <c r="AG210" i="1"/>
  <c r="AH210" i="1" s="1"/>
  <c r="AI138" i="1"/>
  <c r="AG138" i="1"/>
  <c r="AH138" i="1" s="1"/>
  <c r="AG229" i="1"/>
  <c r="AH229" i="1" s="1"/>
  <c r="AI229" i="1"/>
  <c r="AG125" i="1"/>
  <c r="AH125" i="1" s="1"/>
  <c r="AI125" i="1"/>
  <c r="AI76" i="1"/>
  <c r="AG76" i="1"/>
  <c r="AH76" i="1" s="1"/>
  <c r="AI41" i="1"/>
  <c r="AG41" i="1"/>
  <c r="AH41" i="1" s="1"/>
  <c r="AN343" i="1"/>
  <c r="AL343" i="1"/>
  <c r="AM343" i="1" s="1"/>
  <c r="AN339" i="1"/>
  <c r="AO339" i="1"/>
  <c r="AL318" i="1"/>
  <c r="AM318" i="1" s="1"/>
  <c r="AN318" i="1"/>
  <c r="AN320" i="1"/>
  <c r="AO320" i="1"/>
  <c r="AL320" i="1"/>
  <c r="AM320" i="1" s="1"/>
  <c r="AL286" i="1"/>
  <c r="AM286" i="1" s="1"/>
  <c r="AN286" i="1"/>
  <c r="AL277" i="1"/>
  <c r="AM277" i="1" s="1"/>
  <c r="AN277" i="1"/>
  <c r="AN272" i="1"/>
  <c r="AO272" i="1"/>
  <c r="AL262" i="1"/>
  <c r="AM262" i="1" s="1"/>
  <c r="AO262" i="1"/>
  <c r="AL248" i="1"/>
  <c r="AM248" i="1" s="1"/>
  <c r="AN248" i="1"/>
  <c r="AL230" i="1"/>
  <c r="AM230" i="1" s="1"/>
  <c r="AN230" i="1"/>
  <c r="AO231" i="1"/>
  <c r="AN231" i="1"/>
  <c r="AN204" i="1"/>
  <c r="AO204" i="1"/>
  <c r="AL204" i="1"/>
  <c r="AM204" i="1" s="1"/>
  <c r="AL198" i="1"/>
  <c r="AM198" i="1" s="1"/>
  <c r="AN198" i="1"/>
  <c r="AL145" i="1"/>
  <c r="AM145" i="1" s="1"/>
  <c r="AN145" i="1"/>
  <c r="AN69" i="1"/>
  <c r="AL69" i="1"/>
  <c r="AM69" i="1" s="1"/>
  <c r="AN85" i="1"/>
  <c r="AO85" i="1"/>
  <c r="H8" i="1"/>
  <c r="I8" i="1"/>
  <c r="H22" i="1"/>
  <c r="I22" i="1"/>
  <c r="I27" i="1"/>
  <c r="H27" i="1"/>
  <c r="H50" i="1"/>
  <c r="I50" i="1"/>
  <c r="H45" i="1"/>
  <c r="I45" i="1"/>
  <c r="I81" i="1"/>
  <c r="H81" i="1"/>
  <c r="H89" i="1"/>
  <c r="I89" i="1"/>
  <c r="H97" i="1"/>
  <c r="I97" i="1"/>
  <c r="I115" i="1"/>
  <c r="H115" i="1"/>
  <c r="H69" i="1"/>
  <c r="I69" i="1"/>
  <c r="H67" i="1"/>
  <c r="I67" i="1"/>
  <c r="I223" i="1"/>
  <c r="H223" i="1"/>
  <c r="H128" i="1"/>
  <c r="I128" i="1"/>
  <c r="H143" i="1"/>
  <c r="I143" i="1"/>
  <c r="I138" i="1"/>
  <c r="H138" i="1"/>
  <c r="H167" i="1"/>
  <c r="I167" i="1"/>
  <c r="H166" i="1"/>
  <c r="I166" i="1"/>
  <c r="I196" i="1"/>
  <c r="H196" i="1"/>
  <c r="H193" i="1"/>
  <c r="I193" i="1"/>
  <c r="H205" i="1"/>
  <c r="I205" i="1"/>
  <c r="I215" i="1"/>
  <c r="H215" i="1"/>
  <c r="H257" i="1"/>
  <c r="I257" i="1"/>
  <c r="H252" i="1"/>
  <c r="I252" i="1"/>
  <c r="I262" i="1"/>
  <c r="H262" i="1"/>
  <c r="H275" i="1"/>
  <c r="I275" i="1"/>
  <c r="H278" i="1"/>
  <c r="I278" i="1"/>
  <c r="I297" i="1"/>
  <c r="H297" i="1"/>
  <c r="H298" i="1"/>
  <c r="I298" i="1"/>
  <c r="H309" i="1"/>
  <c r="I309" i="1"/>
  <c r="I314" i="1"/>
  <c r="H314" i="1"/>
  <c r="H334" i="1"/>
  <c r="I334" i="1"/>
  <c r="H344" i="1"/>
  <c r="I344" i="1"/>
  <c r="I107" i="1"/>
  <c r="H107" i="1"/>
  <c r="AJ296" i="1"/>
  <c r="AJ132" i="1"/>
  <c r="AI342" i="1"/>
  <c r="AG335" i="1"/>
  <c r="AH335" i="1" s="1"/>
  <c r="AI336" i="1"/>
  <c r="AG266" i="1"/>
  <c r="AH266" i="1" s="1"/>
  <c r="AG207" i="1"/>
  <c r="AH207" i="1" s="1"/>
  <c r="AG132" i="1"/>
  <c r="AH132" i="1" s="1"/>
  <c r="AI32" i="1"/>
  <c r="AN327" i="1"/>
  <c r="AN202" i="1"/>
  <c r="AL167" i="1"/>
  <c r="AM167" i="1" s="1"/>
  <c r="AL148" i="1"/>
  <c r="AM148" i="1" s="1"/>
  <c r="AN119" i="1"/>
  <c r="AN92" i="1"/>
  <c r="AL7" i="1"/>
  <c r="AM7" i="1" s="1"/>
  <c r="AO117" i="1"/>
  <c r="AO106" i="1"/>
  <c r="AO79" i="1"/>
  <c r="AO31" i="1"/>
  <c r="AG216" i="1"/>
  <c r="AH216" i="1" s="1"/>
  <c r="AI204" i="1"/>
  <c r="AG73" i="1"/>
  <c r="AH73" i="1" s="1"/>
  <c r="AI18" i="1"/>
  <c r="AG9" i="1"/>
  <c r="AH9" i="1" s="1"/>
  <c r="AL311" i="1"/>
  <c r="AM311" i="1" s="1"/>
  <c r="AN294" i="1"/>
  <c r="AO239" i="1"/>
  <c r="AL153" i="1"/>
  <c r="AM153" i="1" s="1"/>
  <c r="AN68" i="1"/>
  <c r="AL123" i="1"/>
  <c r="AM123" i="1" s="1"/>
  <c r="AL106" i="1"/>
  <c r="AM106" i="1" s="1"/>
  <c r="AO95" i="1"/>
  <c r="AO50" i="1"/>
  <c r="AN40" i="1"/>
  <c r="AO41" i="1"/>
  <c r="AL31" i="1"/>
  <c r="AM31" i="1" s="1"/>
  <c r="AN3" i="1"/>
  <c r="H11" i="1"/>
  <c r="H26" i="1"/>
  <c r="H40" i="1"/>
  <c r="H74" i="1"/>
  <c r="H86" i="1"/>
  <c r="H103" i="1"/>
  <c r="H125" i="1"/>
  <c r="H54" i="1"/>
  <c r="H130" i="1"/>
  <c r="H157" i="1"/>
  <c r="H164" i="1"/>
  <c r="H172" i="1"/>
  <c r="H181" i="1"/>
  <c r="H210" i="1"/>
  <c r="H235" i="1"/>
  <c r="H255" i="1"/>
  <c r="H268" i="1"/>
  <c r="H282" i="1"/>
  <c r="H304" i="1"/>
  <c r="H330" i="1"/>
  <c r="H318" i="1"/>
  <c r="H351" i="1"/>
  <c r="AJ107" i="1"/>
  <c r="AJ353" i="1"/>
  <c r="AO343" i="1"/>
  <c r="AJ335" i="1"/>
  <c r="AJ318" i="1"/>
  <c r="AJ327" i="1"/>
  <c r="AO312" i="1"/>
  <c r="AJ304" i="1"/>
  <c r="AO286" i="1"/>
  <c r="AJ282" i="1"/>
  <c r="AO230" i="1"/>
  <c r="AJ235" i="1"/>
  <c r="AJ210" i="1"/>
  <c r="AO158" i="1"/>
  <c r="AJ164" i="1"/>
  <c r="AJ157" i="1"/>
  <c r="AO68" i="1"/>
  <c r="AJ125" i="1"/>
  <c r="AJ111" i="1"/>
  <c r="AJ103" i="1"/>
  <c r="AO102" i="1"/>
  <c r="AO82" i="1"/>
  <c r="AJ52" i="1"/>
  <c r="AO11" i="1"/>
  <c r="AI299" i="1"/>
  <c r="AI261" i="1"/>
  <c r="AI243" i="1"/>
  <c r="AI187" i="1"/>
  <c r="AI160" i="1"/>
  <c r="AI226" i="1"/>
  <c r="AI65" i="1"/>
  <c r="AI98" i="1"/>
  <c r="AG36" i="1"/>
  <c r="AH36" i="1" s="1"/>
  <c r="AL107" i="1"/>
  <c r="AM107" i="1" s="1"/>
  <c r="AO37" i="1"/>
  <c r="AN335" i="1"/>
  <c r="AL330" i="1"/>
  <c r="AM330" i="1" s="1"/>
  <c r="AL307" i="1"/>
  <c r="AM307" i="1" s="1"/>
  <c r="AN305" i="1"/>
  <c r="AO301" i="1"/>
  <c r="AL291" i="1"/>
  <c r="AM291" i="1" s="1"/>
  <c r="AN268" i="1"/>
  <c r="AL267" i="1"/>
  <c r="AM267" i="1" s="1"/>
  <c r="AN263" i="1"/>
  <c r="AO245" i="1"/>
  <c r="AL252" i="1"/>
  <c r="AM252" i="1" s="1"/>
  <c r="AL214" i="1"/>
  <c r="AM214" i="1" s="1"/>
  <c r="AO211" i="1"/>
  <c r="AN181" i="1"/>
  <c r="AL190" i="1"/>
  <c r="AM190" i="1" s="1"/>
  <c r="AN188" i="1"/>
  <c r="AO197" i="1"/>
  <c r="AL166" i="1"/>
  <c r="AM166" i="1" s="1"/>
  <c r="AL144" i="1"/>
  <c r="AM144" i="1" s="1"/>
  <c r="AN54" i="1"/>
  <c r="AN57" i="1"/>
  <c r="AN60" i="1"/>
  <c r="AN87" i="1"/>
  <c r="AL73" i="1"/>
  <c r="AM73" i="1" s="1"/>
  <c r="AL43" i="1"/>
  <c r="AM43" i="1" s="1"/>
  <c r="AN27" i="1"/>
  <c r="AN32" i="1"/>
  <c r="P34" i="2"/>
  <c r="AJ51" i="1"/>
  <c r="AO51" i="1"/>
  <c r="AJ32" i="1"/>
  <c r="AO32" i="1"/>
  <c r="H51" i="1"/>
  <c r="I51" i="1"/>
  <c r="H87" i="1"/>
  <c r="I87" i="1"/>
  <c r="H100" i="1"/>
  <c r="I100" i="1"/>
  <c r="H119" i="1"/>
  <c r="I119" i="1"/>
  <c r="H57" i="1"/>
  <c r="I57" i="1"/>
  <c r="H221" i="1"/>
  <c r="I221" i="1"/>
  <c r="H140" i="1"/>
  <c r="I140" i="1"/>
  <c r="H142" i="1"/>
  <c r="I142" i="1"/>
  <c r="H169" i="1"/>
  <c r="I169" i="1"/>
  <c r="H188" i="1"/>
  <c r="I188" i="1"/>
  <c r="H201" i="1"/>
  <c r="I201" i="1"/>
  <c r="H213" i="1"/>
  <c r="I213" i="1"/>
  <c r="H246" i="1"/>
  <c r="I246" i="1"/>
  <c r="H263" i="1"/>
  <c r="I263" i="1"/>
  <c r="H279" i="1"/>
  <c r="I279" i="1"/>
  <c r="H290" i="1"/>
  <c r="I290" i="1"/>
  <c r="H305" i="1"/>
  <c r="I305" i="1"/>
  <c r="H317" i="1"/>
  <c r="I317" i="1"/>
  <c r="H345" i="1"/>
  <c r="I345" i="1"/>
  <c r="AL130" i="1"/>
  <c r="AM130" i="1" s="1"/>
  <c r="AN130" i="1"/>
  <c r="AN227" i="1"/>
  <c r="AL227" i="1"/>
  <c r="AM227" i="1" s="1"/>
  <c r="AN59" i="1"/>
  <c r="AL59" i="1"/>
  <c r="AM59" i="1" s="1"/>
  <c r="AL115" i="1"/>
  <c r="AM115" i="1" s="1"/>
  <c r="AO115" i="1"/>
  <c r="AL98" i="1"/>
  <c r="AM98" i="1" s="1"/>
  <c r="AO98" i="1"/>
  <c r="AL44" i="1"/>
  <c r="AM44" i="1" s="1"/>
  <c r="AN44" i="1"/>
  <c r="AO13" i="1"/>
  <c r="AL13" i="1"/>
  <c r="AM13" i="1" s="1"/>
  <c r="AN8" i="1"/>
  <c r="AL8" i="1"/>
  <c r="AM8" i="1" s="1"/>
  <c r="AL4" i="1"/>
  <c r="AM4" i="1" s="1"/>
  <c r="AN4" i="1"/>
  <c r="H10" i="1"/>
  <c r="I10" i="1"/>
  <c r="H30" i="1"/>
  <c r="I30" i="1"/>
  <c r="H38" i="1"/>
  <c r="I38" i="1"/>
  <c r="H71" i="1"/>
  <c r="I71" i="1"/>
  <c r="H84" i="1"/>
  <c r="I84" i="1"/>
  <c r="H104" i="1"/>
  <c r="I104" i="1"/>
  <c r="H121" i="1"/>
  <c r="I121" i="1"/>
  <c r="H53" i="1"/>
  <c r="I53" i="1"/>
  <c r="H127" i="1"/>
  <c r="I127" i="1"/>
  <c r="H154" i="1"/>
  <c r="I154" i="1"/>
  <c r="H173" i="1"/>
  <c r="I173" i="1"/>
  <c r="H162" i="1"/>
  <c r="I162" i="1"/>
  <c r="H192" i="1"/>
  <c r="I192" i="1"/>
  <c r="H212" i="1"/>
  <c r="I212" i="1"/>
  <c r="H236" i="1"/>
  <c r="I236" i="1"/>
  <c r="H256" i="1"/>
  <c r="I256" i="1"/>
  <c r="H274" i="1"/>
  <c r="I274" i="1"/>
  <c r="H284" i="1"/>
  <c r="I284" i="1"/>
  <c r="H295" i="1"/>
  <c r="I295" i="1"/>
  <c r="H332" i="1"/>
  <c r="I332" i="1"/>
  <c r="H315" i="1"/>
  <c r="I315" i="1"/>
  <c r="H340" i="1"/>
  <c r="I340" i="1"/>
  <c r="AO351" i="1"/>
  <c r="AO338" i="1"/>
  <c r="AO308" i="1"/>
  <c r="AO303" i="1"/>
  <c r="AJ294" i="1"/>
  <c r="AJ20" i="1"/>
  <c r="AG330" i="1"/>
  <c r="AH330" i="1" s="1"/>
  <c r="AG264" i="1"/>
  <c r="AH264" i="1" s="1"/>
  <c r="AI272" i="1"/>
  <c r="AG258" i="1"/>
  <c r="AH258" i="1" s="1"/>
  <c r="AG262" i="1"/>
  <c r="AH262" i="1" s="1"/>
  <c r="AG263" i="1"/>
  <c r="AH263" i="1" s="1"/>
  <c r="AG203" i="1"/>
  <c r="AH203" i="1" s="1"/>
  <c r="AI184" i="1"/>
  <c r="AG194" i="1"/>
  <c r="AH194" i="1" s="1"/>
  <c r="AG196" i="1"/>
  <c r="AH196" i="1" s="1"/>
  <c r="AG188" i="1"/>
  <c r="AH188" i="1" s="1"/>
  <c r="AI171" i="1"/>
  <c r="AG158" i="1"/>
  <c r="AH158" i="1" s="1"/>
  <c r="AG163" i="1"/>
  <c r="AH163" i="1" s="1"/>
  <c r="AG152" i="1"/>
  <c r="AH152" i="1" s="1"/>
  <c r="AG130" i="1"/>
  <c r="AH130" i="1" s="1"/>
  <c r="AG59" i="1"/>
  <c r="AH59" i="1" s="1"/>
  <c r="AI90" i="1"/>
  <c r="AG88" i="1"/>
  <c r="AH88" i="1" s="1"/>
  <c r="AI86" i="1"/>
  <c r="AG25" i="1"/>
  <c r="AH25" i="1" s="1"/>
  <c r="AG6" i="1"/>
  <c r="AH6" i="1" s="1"/>
  <c r="AL14" i="1"/>
  <c r="AM14" i="1" s="1"/>
  <c r="AJ91" i="1"/>
  <c r="AJ80" i="1"/>
  <c r="AJ70" i="1"/>
  <c r="AJ47" i="1"/>
  <c r="AJ17" i="1"/>
  <c r="AJ7" i="1"/>
  <c r="AI37" i="1"/>
  <c r="AI321" i="1"/>
  <c r="AI317" i="1"/>
  <c r="AI286" i="1"/>
  <c r="AI283" i="1"/>
  <c r="AI249" i="1"/>
  <c r="AI247" i="1"/>
  <c r="AI246" i="1"/>
  <c r="AI211" i="1"/>
  <c r="AI208" i="1"/>
  <c r="AI177" i="1"/>
  <c r="AC38" i="3" s="1"/>
  <c r="AI175" i="1"/>
  <c r="AI169" i="1"/>
  <c r="AI137" i="1"/>
  <c r="AI136" i="1"/>
  <c r="AI148" i="1"/>
  <c r="AI68" i="1"/>
  <c r="AI57" i="1"/>
  <c r="AI120" i="1"/>
  <c r="AI105" i="1"/>
  <c r="AI96" i="1"/>
  <c r="AI78" i="1"/>
  <c r="AI24" i="1"/>
  <c r="AO176" i="1"/>
  <c r="AO107" i="1"/>
  <c r="AO94" i="1"/>
  <c r="AN353" i="1"/>
  <c r="AO349" i="1"/>
  <c r="AN351" i="1"/>
  <c r="AO342" i="1"/>
  <c r="AO344" i="1"/>
  <c r="AO334" i="1"/>
  <c r="AN338" i="1"/>
  <c r="AO319" i="1"/>
  <c r="AN314" i="1"/>
  <c r="AO317" i="1"/>
  <c r="AO328" i="1"/>
  <c r="AO310" i="1"/>
  <c r="AN308" i="1"/>
  <c r="AO306" i="1"/>
  <c r="AO298" i="1"/>
  <c r="AN303" i="1"/>
  <c r="AO296" i="1"/>
  <c r="AN297" i="1"/>
  <c r="AO293" i="1"/>
  <c r="AO284" i="1"/>
  <c r="AO264" i="1"/>
  <c r="AO265" i="1"/>
  <c r="AO271" i="1"/>
  <c r="AN266" i="1"/>
  <c r="AO249" i="1"/>
  <c r="AO255" i="1"/>
  <c r="AO254" i="1"/>
  <c r="AN239" i="1"/>
  <c r="AO247" i="1"/>
  <c r="AO232" i="1"/>
  <c r="AO213" i="1"/>
  <c r="AN219" i="1"/>
  <c r="AN217" i="1"/>
  <c r="AN211" i="1"/>
  <c r="AO205" i="1"/>
  <c r="AN203" i="1"/>
  <c r="AO182" i="1"/>
  <c r="AO183" i="1"/>
  <c r="AO193" i="1"/>
  <c r="AO186" i="1"/>
  <c r="AN179" i="1"/>
  <c r="AO177" i="1"/>
  <c r="AO172" i="1"/>
  <c r="AO171" i="1"/>
  <c r="AN168" i="1"/>
  <c r="AO175" i="1"/>
  <c r="AO142" i="1"/>
  <c r="AO147" i="1"/>
  <c r="AO146" i="1"/>
  <c r="AO144" i="1"/>
  <c r="AO148" i="1"/>
  <c r="AO131" i="1"/>
  <c r="AO55" i="1"/>
  <c r="AO58" i="1"/>
  <c r="AO62" i="1"/>
  <c r="AO33" i="1"/>
  <c r="AO10" i="1"/>
  <c r="AL138" i="1"/>
  <c r="AM138" i="1" s="1"/>
  <c r="AO138" i="1"/>
  <c r="AN156" i="1"/>
  <c r="AL156" i="1"/>
  <c r="AM156" i="1" s="1"/>
  <c r="AL126" i="1"/>
  <c r="AM126" i="1" s="1"/>
  <c r="AN126" i="1"/>
  <c r="AL61" i="1"/>
  <c r="AM61" i="1" s="1"/>
  <c r="AN61" i="1"/>
  <c r="AN67" i="1"/>
  <c r="AO67" i="1"/>
  <c r="AL114" i="1"/>
  <c r="AM114" i="1" s="1"/>
  <c r="AO114" i="1"/>
  <c r="AN108" i="1"/>
  <c r="AO108" i="1"/>
  <c r="AL108" i="1"/>
  <c r="AM108" i="1" s="1"/>
  <c r="AL105" i="1"/>
  <c r="AM105" i="1" s="1"/>
  <c r="AN105" i="1"/>
  <c r="AN109" i="1"/>
  <c r="AL109" i="1"/>
  <c r="AM109" i="1" s="1"/>
  <c r="AL90" i="1"/>
  <c r="AM90" i="1" s="1"/>
  <c r="AO90" i="1"/>
  <c r="AL49" i="1"/>
  <c r="AM49" i="1" s="1"/>
  <c r="AN49" i="1"/>
  <c r="AN45" i="1"/>
  <c r="AL45" i="1"/>
  <c r="AM45" i="1" s="1"/>
  <c r="AL18" i="1"/>
  <c r="AM18" i="1" s="1"/>
  <c r="AN18" i="1"/>
  <c r="H25" i="1"/>
  <c r="I25" i="1"/>
  <c r="H24" i="1"/>
  <c r="I24" i="1"/>
  <c r="H242" i="1"/>
  <c r="I242" i="1"/>
  <c r="AL164" i="1"/>
  <c r="AM164" i="1" s="1"/>
  <c r="AO164" i="1"/>
  <c r="AL151" i="1"/>
  <c r="AM151" i="1" s="1"/>
  <c r="AO151" i="1"/>
  <c r="AL222" i="1"/>
  <c r="AM222" i="1" s="1"/>
  <c r="AO222" i="1"/>
  <c r="AL116" i="1"/>
  <c r="AM116" i="1" s="1"/>
  <c r="AN116" i="1"/>
  <c r="AN96" i="1"/>
  <c r="AL96" i="1"/>
  <c r="AM96" i="1" s="1"/>
  <c r="AL86" i="1"/>
  <c r="AM86" i="1" s="1"/>
  <c r="AN86" i="1"/>
  <c r="AL81" i="1"/>
  <c r="AM81" i="1" s="1"/>
  <c r="AN81" i="1"/>
  <c r="AN77" i="1"/>
  <c r="AL77" i="1"/>
  <c r="AM77" i="1" s="1"/>
  <c r="AL83" i="1"/>
  <c r="AM83" i="1" s="1"/>
  <c r="AN83" i="1"/>
  <c r="AN70" i="1"/>
  <c r="AL70" i="1"/>
  <c r="AM70" i="1" s="1"/>
  <c r="AO39" i="1"/>
  <c r="AL39" i="1"/>
  <c r="AM39" i="1" s="1"/>
  <c r="AN41" i="1"/>
  <c r="AL41" i="1"/>
  <c r="AM41" i="1" s="1"/>
  <c r="AL24" i="1"/>
  <c r="AM24" i="1" s="1"/>
  <c r="AN24" i="1"/>
  <c r="AL30" i="1"/>
  <c r="AM30" i="1" s="1"/>
  <c r="AN30" i="1"/>
  <c r="H9" i="1"/>
  <c r="I9" i="1"/>
  <c r="H32" i="1"/>
  <c r="I32" i="1"/>
  <c r="H44" i="1"/>
  <c r="I44" i="1"/>
  <c r="H76" i="1"/>
  <c r="I76" i="1"/>
  <c r="H92" i="1"/>
  <c r="I92" i="1"/>
  <c r="H112" i="1"/>
  <c r="I112" i="1"/>
  <c r="H66" i="1"/>
  <c r="I66" i="1"/>
  <c r="H222" i="1"/>
  <c r="I222" i="1"/>
  <c r="H129" i="1"/>
  <c r="I129" i="1"/>
  <c r="H147" i="1"/>
  <c r="I147" i="1"/>
  <c r="H165" i="1"/>
  <c r="I165" i="1"/>
  <c r="H195" i="1"/>
  <c r="I195" i="1"/>
  <c r="H183" i="1"/>
  <c r="I183" i="1"/>
  <c r="H218" i="1"/>
  <c r="I218" i="1"/>
  <c r="H248" i="1"/>
  <c r="I248" i="1"/>
  <c r="H250" i="1"/>
  <c r="I250" i="1"/>
  <c r="H273" i="1"/>
  <c r="I273" i="1"/>
  <c r="H287" i="1"/>
  <c r="I287" i="1"/>
  <c r="H306" i="1"/>
  <c r="I306" i="1"/>
  <c r="H316" i="1"/>
  <c r="I316" i="1"/>
  <c r="H337" i="1"/>
  <c r="I337" i="1"/>
  <c r="H349" i="1"/>
  <c r="I349" i="1"/>
  <c r="AJ226" i="1"/>
  <c r="AO226" i="1"/>
  <c r="AJ73" i="1"/>
  <c r="AO73" i="1"/>
  <c r="AJ46" i="1"/>
  <c r="AO46" i="1"/>
  <c r="AN155" i="1"/>
  <c r="AO155" i="1"/>
  <c r="AL142" i="1"/>
  <c r="AM142" i="1" s="1"/>
  <c r="AN142" i="1"/>
  <c r="AL154" i="1"/>
  <c r="AM154" i="1" s="1"/>
  <c r="AO154" i="1"/>
  <c r="AN133" i="1"/>
  <c r="AO133" i="1"/>
  <c r="AL131" i="1"/>
  <c r="AM131" i="1" s="1"/>
  <c r="AN131" i="1"/>
  <c r="AL55" i="1"/>
  <c r="AM55" i="1" s="1"/>
  <c r="AN55" i="1"/>
  <c r="AN62" i="1"/>
  <c r="AL62" i="1"/>
  <c r="AM62" i="1" s="1"/>
  <c r="AN120" i="1"/>
  <c r="AL120" i="1"/>
  <c r="AM120" i="1" s="1"/>
  <c r="AL121" i="1"/>
  <c r="AM121" i="1" s="1"/>
  <c r="AN121" i="1"/>
  <c r="AL113" i="1"/>
  <c r="AM113" i="1" s="1"/>
  <c r="AO113" i="1"/>
  <c r="AL103" i="1"/>
  <c r="AM103" i="1" s="1"/>
  <c r="AO103" i="1"/>
  <c r="AN99" i="1"/>
  <c r="AL99" i="1"/>
  <c r="AM99" i="1" s="1"/>
  <c r="AO99" i="1"/>
  <c r="AL100" i="1"/>
  <c r="AM100" i="1" s="1"/>
  <c r="AN100" i="1"/>
  <c r="AO89" i="1"/>
  <c r="AL89" i="1"/>
  <c r="AM89" i="1" s="1"/>
  <c r="AN79" i="1"/>
  <c r="AL79" i="1"/>
  <c r="AM79" i="1" s="1"/>
  <c r="AL28" i="1"/>
  <c r="AM28" i="1" s="1"/>
  <c r="AO28" i="1"/>
  <c r="AL6" i="1"/>
  <c r="AM6" i="1" s="1"/>
  <c r="AN6" i="1"/>
  <c r="AL10" i="1"/>
  <c r="AM10" i="1" s="1"/>
  <c r="AN10" i="1"/>
  <c r="H4" i="1"/>
  <c r="I4" i="1"/>
  <c r="H29" i="1"/>
  <c r="I29" i="1"/>
  <c r="H36" i="1"/>
  <c r="I36" i="1"/>
  <c r="H72" i="1"/>
  <c r="I72" i="1"/>
  <c r="H88" i="1"/>
  <c r="I88" i="1"/>
  <c r="H105" i="1"/>
  <c r="I105" i="1"/>
  <c r="H122" i="1"/>
  <c r="I122" i="1"/>
  <c r="H55" i="1"/>
  <c r="I55" i="1"/>
  <c r="H131" i="1"/>
  <c r="I131" i="1"/>
  <c r="H136" i="1"/>
  <c r="I136" i="1"/>
  <c r="H163" i="1"/>
  <c r="I163" i="1"/>
  <c r="H199" i="1"/>
  <c r="I199" i="1"/>
  <c r="H180" i="1"/>
  <c r="I180" i="1"/>
  <c r="H208" i="1"/>
  <c r="I208" i="1"/>
  <c r="H237" i="1"/>
  <c r="I237" i="1"/>
  <c r="H240" i="1"/>
  <c r="I240" i="1"/>
  <c r="H269" i="1"/>
  <c r="I269" i="1"/>
  <c r="H283" i="1"/>
  <c r="I283" i="1"/>
  <c r="H300" i="1"/>
  <c r="I300" i="1"/>
  <c r="H324" i="1"/>
  <c r="I324" i="1"/>
  <c r="H336" i="1"/>
  <c r="I336" i="1"/>
  <c r="H347" i="1"/>
  <c r="I347" i="1"/>
  <c r="AO353" i="1"/>
  <c r="AO314" i="1"/>
  <c r="AO246" i="1"/>
  <c r="AO218" i="1"/>
  <c r="AO169" i="1"/>
  <c r="AO57" i="1"/>
  <c r="AO44" i="1"/>
  <c r="AJ330" i="1"/>
  <c r="AJ268" i="1"/>
  <c r="AJ219" i="1"/>
  <c r="AJ181" i="1"/>
  <c r="AJ152" i="1"/>
  <c r="AJ130" i="1"/>
  <c r="AG354" i="1"/>
  <c r="AH354" i="1" s="1"/>
  <c r="AG350" i="1"/>
  <c r="AH350" i="1" s="1"/>
  <c r="AG347" i="1"/>
  <c r="AH347" i="1" s="1"/>
  <c r="AG345" i="1"/>
  <c r="AH345" i="1" s="1"/>
  <c r="AG303" i="1"/>
  <c r="AH303" i="1" s="1"/>
  <c r="AG300" i="1"/>
  <c r="AH300" i="1" s="1"/>
  <c r="AG294" i="1"/>
  <c r="AH294" i="1" s="1"/>
  <c r="AG268" i="1"/>
  <c r="AH268" i="1" s="1"/>
  <c r="AI254" i="1"/>
  <c r="AG230" i="1"/>
  <c r="AH230" i="1" s="1"/>
  <c r="AG237" i="1"/>
  <c r="AH237" i="1" s="1"/>
  <c r="AG219" i="1"/>
  <c r="AH219" i="1" s="1"/>
  <c r="AG181" i="1"/>
  <c r="AH181" i="1" s="1"/>
  <c r="AI133" i="1"/>
  <c r="AG225" i="1"/>
  <c r="AH225" i="1" s="1"/>
  <c r="AG223" i="1"/>
  <c r="AH223" i="1" s="1"/>
  <c r="AG221" i="1"/>
  <c r="AH221" i="1" s="1"/>
  <c r="AI56" i="1"/>
  <c r="AG124" i="1"/>
  <c r="AH124" i="1" s="1"/>
  <c r="AG122" i="1"/>
  <c r="AH122" i="1" s="1"/>
  <c r="AI110" i="1"/>
  <c r="AG108" i="1"/>
  <c r="AH108" i="1" s="1"/>
  <c r="AI80" i="1"/>
  <c r="AG85" i="1"/>
  <c r="AH85" i="1" s="1"/>
  <c r="AG43" i="1"/>
  <c r="AH43" i="1" s="1"/>
  <c r="AG30" i="1"/>
  <c r="AH30" i="1" s="1"/>
  <c r="AO14" i="1"/>
  <c r="AL176" i="1"/>
  <c r="AM176" i="1" s="1"/>
  <c r="AN242" i="1"/>
  <c r="AL354" i="1"/>
  <c r="AM354" i="1" s="1"/>
  <c r="AL341" i="1"/>
  <c r="AM341" i="1" s="1"/>
  <c r="AL342" i="1"/>
  <c r="AM342" i="1" s="1"/>
  <c r="AN345" i="1"/>
  <c r="AO335" i="1"/>
  <c r="AO318" i="1"/>
  <c r="AO316" i="1"/>
  <c r="AL328" i="1"/>
  <c r="AM328" i="1" s="1"/>
  <c r="AL309" i="1"/>
  <c r="AM309" i="1" s="1"/>
  <c r="AO295" i="1"/>
  <c r="AL289" i="1"/>
  <c r="AM289" i="1" s="1"/>
  <c r="AO294" i="1"/>
  <c r="AN287" i="1"/>
  <c r="AN282" i="1"/>
  <c r="AL264" i="1"/>
  <c r="AM264" i="1" s="1"/>
  <c r="AL275" i="1"/>
  <c r="AM275" i="1" s="1"/>
  <c r="AO263" i="1"/>
  <c r="AL259" i="1"/>
  <c r="AM259" i="1" s="1"/>
  <c r="AN250" i="1"/>
  <c r="AL249" i="1"/>
  <c r="AM249" i="1" s="1"/>
  <c r="AO253" i="1"/>
  <c r="AO248" i="1"/>
  <c r="AN235" i="1"/>
  <c r="AL234" i="1"/>
  <c r="AM234" i="1" s="1"/>
  <c r="AN215" i="1"/>
  <c r="AO210" i="1"/>
  <c r="AN201" i="1"/>
  <c r="AL193" i="1"/>
  <c r="AM193" i="1" s="1"/>
  <c r="AO188" i="1"/>
  <c r="AL191" i="1"/>
  <c r="AM191" i="1" s="1"/>
  <c r="AN195" i="1"/>
  <c r="AL177" i="1"/>
  <c r="AM177" i="1" s="1"/>
  <c r="AO159" i="1"/>
  <c r="AO165" i="1"/>
  <c r="AI28" i="3" s="1"/>
  <c r="AN138" i="1"/>
  <c r="AN152" i="1"/>
  <c r="AN157" i="1"/>
  <c r="AO156" i="1"/>
  <c r="AO130" i="1"/>
  <c r="AO224" i="1"/>
  <c r="AL67" i="1"/>
  <c r="AM67" i="1" s="1"/>
  <c r="AO60" i="1"/>
  <c r="AN114" i="1"/>
  <c r="AO105" i="1"/>
  <c r="AO109" i="1"/>
  <c r="AN90" i="1"/>
  <c r="AO49" i="1"/>
  <c r="AO45" i="1"/>
  <c r="AO52" i="1"/>
  <c r="AJ37" i="1"/>
  <c r="AJ348" i="1"/>
  <c r="AJ339" i="1"/>
  <c r="AJ321" i="1"/>
  <c r="AJ320" i="1"/>
  <c r="AJ311" i="1"/>
  <c r="AJ301" i="1"/>
  <c r="AJ264" i="1"/>
  <c r="AJ258" i="1"/>
  <c r="AJ261" i="1"/>
  <c r="AJ249" i="1"/>
  <c r="AJ239" i="1"/>
  <c r="AJ231" i="1"/>
  <c r="AJ203" i="1"/>
  <c r="AJ194" i="1"/>
  <c r="AJ187" i="1"/>
  <c r="AJ177" i="1"/>
  <c r="AD38" i="3" s="1"/>
  <c r="AJ168" i="1"/>
  <c r="AJ170" i="1"/>
  <c r="AJ148" i="1"/>
  <c r="AJ225" i="1"/>
  <c r="AJ59" i="1"/>
  <c r="AJ58" i="1"/>
  <c r="AJ120" i="1"/>
  <c r="AJ85" i="1"/>
  <c r="AJ43" i="1"/>
  <c r="AJ18" i="1"/>
  <c r="AJ13" i="1"/>
  <c r="AJ8" i="1"/>
  <c r="AJ6" i="1"/>
  <c r="AG318" i="1"/>
  <c r="AH318" i="1" s="1"/>
  <c r="AI311" i="1"/>
  <c r="AI289" i="1"/>
  <c r="AG265" i="1"/>
  <c r="AH265" i="1" s="1"/>
  <c r="AI251" i="1"/>
  <c r="AG255" i="1"/>
  <c r="AH255" i="1" s="1"/>
  <c r="AG239" i="1"/>
  <c r="AH239" i="1" s="1"/>
  <c r="AI234" i="1"/>
  <c r="AG182" i="1"/>
  <c r="AH182" i="1" s="1"/>
  <c r="AI200" i="1"/>
  <c r="AG172" i="1"/>
  <c r="AH172" i="1" s="1"/>
  <c r="AG168" i="1"/>
  <c r="AH168" i="1" s="1"/>
  <c r="AI155" i="1"/>
  <c r="AG151" i="1"/>
  <c r="AH151" i="1" s="1"/>
  <c r="AI227" i="1"/>
  <c r="AG54" i="1"/>
  <c r="AH54" i="1" s="1"/>
  <c r="AG58" i="1"/>
  <c r="AH58" i="1" s="1"/>
  <c r="AI123" i="1"/>
  <c r="AI117" i="1"/>
  <c r="AI111" i="1"/>
  <c r="AI91" i="1"/>
  <c r="AI83" i="1"/>
  <c r="AG38" i="1"/>
  <c r="AH38" i="1" s="1"/>
  <c r="AG29" i="1"/>
  <c r="AH29" i="1" s="1"/>
  <c r="AI8" i="1"/>
  <c r="AO242" i="1"/>
  <c r="AL94" i="1"/>
  <c r="AM94" i="1" s="1"/>
  <c r="AL37" i="1"/>
  <c r="AM37" i="1" s="1"/>
  <c r="AN349" i="1"/>
  <c r="AO354" i="1"/>
  <c r="AL348" i="1"/>
  <c r="AM348" i="1" s="1"/>
  <c r="AO341" i="1"/>
  <c r="AO345" i="1"/>
  <c r="AL344" i="1"/>
  <c r="AM344" i="1" s="1"/>
  <c r="AL334" i="1"/>
  <c r="AM334" i="1" s="1"/>
  <c r="AL319" i="1"/>
  <c r="AM319" i="1" s="1"/>
  <c r="AL326" i="1"/>
  <c r="AM326" i="1" s="1"/>
  <c r="AN317" i="1"/>
  <c r="AO327" i="1"/>
  <c r="AO311" i="1"/>
  <c r="AO309" i="1"/>
  <c r="AL310" i="1"/>
  <c r="AM310" i="1" s="1"/>
  <c r="AN306" i="1"/>
  <c r="AL298" i="1"/>
  <c r="AM298" i="1" s="1"/>
  <c r="AL301" i="1"/>
  <c r="AM301" i="1" s="1"/>
  <c r="AO289" i="1"/>
  <c r="AL296" i="1"/>
  <c r="AM296" i="1" s="1"/>
  <c r="AO287" i="1"/>
  <c r="AL293" i="1"/>
  <c r="AM293" i="1" s="1"/>
  <c r="AO285" i="1"/>
  <c r="AO282" i="1"/>
  <c r="AN284" i="1"/>
  <c r="AO277" i="1"/>
  <c r="AN265" i="1"/>
  <c r="AO275" i="1"/>
  <c r="AN271" i="1"/>
  <c r="AO259" i="1"/>
  <c r="AO260" i="1"/>
  <c r="AO250" i="1"/>
  <c r="AO238" i="1"/>
  <c r="AN255" i="1"/>
  <c r="AL254" i="1"/>
  <c r="AM254" i="1" s="1"/>
  <c r="AN247" i="1"/>
  <c r="AO241" i="1"/>
  <c r="AO235" i="1"/>
  <c r="AO234" i="1"/>
  <c r="AO215" i="1"/>
  <c r="AN213" i="1"/>
  <c r="AO202" i="1"/>
  <c r="AO201" i="1"/>
  <c r="AL205" i="1"/>
  <c r="AM205" i="1" s="1"/>
  <c r="AN182" i="1"/>
  <c r="AN183" i="1"/>
  <c r="AN186" i="1"/>
  <c r="AO191" i="1"/>
  <c r="AO189" i="1"/>
  <c r="AO195" i="1"/>
  <c r="AO198" i="1"/>
  <c r="AN172" i="1"/>
  <c r="AL171" i="1"/>
  <c r="AM171" i="1" s="1"/>
  <c r="AN175" i="1"/>
  <c r="AO161" i="1"/>
  <c r="AN164" i="1"/>
  <c r="AO145" i="1"/>
  <c r="AO152" i="1"/>
  <c r="AN146" i="1"/>
  <c r="AO141" i="1"/>
  <c r="AO157" i="1"/>
  <c r="AN151" i="1"/>
  <c r="AO126" i="1"/>
  <c r="AN222" i="1"/>
  <c r="AO61" i="1"/>
  <c r="AO54" i="1"/>
  <c r="AN58" i="1"/>
  <c r="AO69" i="1"/>
  <c r="AO86" i="1"/>
  <c r="AO81" i="1"/>
  <c r="AO77" i="1"/>
  <c r="AO83" i="1"/>
  <c r="AO70" i="1"/>
  <c r="AN39" i="1"/>
  <c r="AO24" i="1"/>
  <c r="AO18" i="1"/>
  <c r="AO30" i="1"/>
  <c r="AO124" i="1"/>
  <c r="AO123" i="1"/>
  <c r="AO125" i="1"/>
  <c r="AO111" i="1"/>
  <c r="AO97" i="1"/>
  <c r="AO92" i="1"/>
  <c r="AO78" i="1"/>
  <c r="AN82" i="1"/>
  <c r="AO72" i="1"/>
  <c r="AO40" i="1"/>
  <c r="AO34" i="1"/>
  <c r="AO27" i="1"/>
  <c r="AO5" i="1"/>
  <c r="AO7" i="1"/>
  <c r="AO3" i="1"/>
  <c r="AK57" i="3"/>
  <c r="AK121" i="3"/>
  <c r="AM142" i="3"/>
  <c r="AK25" i="3"/>
  <c r="AK89" i="3"/>
  <c r="AM138" i="3"/>
  <c r="AK125" i="3"/>
  <c r="AK93" i="3"/>
  <c r="AK61" i="3"/>
  <c r="AK29" i="3"/>
  <c r="AO20" i="3"/>
  <c r="AO139" i="3"/>
  <c r="AK137" i="3"/>
  <c r="AK105" i="3"/>
  <c r="AK73" i="3"/>
  <c r="AK41" i="3"/>
  <c r="AM140" i="3"/>
  <c r="AK141" i="3"/>
  <c r="AK109" i="3"/>
  <c r="AK77" i="3"/>
  <c r="AK45" i="3"/>
  <c r="AO141" i="3"/>
  <c r="AO137" i="3"/>
  <c r="AK129" i="3"/>
  <c r="AK113" i="3"/>
  <c r="AK97" i="3"/>
  <c r="AK81" i="3"/>
  <c r="AK65" i="3"/>
  <c r="AK49" i="3"/>
  <c r="AK33" i="3"/>
  <c r="AO142" i="3"/>
  <c r="AO140" i="3"/>
  <c r="A17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N110" i="3"/>
  <c r="AN111" i="3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41" i="3"/>
  <c r="AN142" i="3"/>
  <c r="AN20" i="3"/>
  <c r="AK26" i="3"/>
  <c r="AK34" i="3"/>
  <c r="AK42" i="3"/>
  <c r="AK50" i="3"/>
  <c r="AK58" i="3"/>
  <c r="AK66" i="3"/>
  <c r="AK74" i="3"/>
  <c r="AK82" i="3"/>
  <c r="AK90" i="3"/>
  <c r="AK98" i="3"/>
  <c r="AK106" i="3"/>
  <c r="AK114" i="3"/>
  <c r="AK122" i="3"/>
  <c r="AK130" i="3"/>
  <c r="AK138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L100" i="3"/>
  <c r="AL101" i="3"/>
  <c r="AL102" i="3"/>
  <c r="AL103" i="3"/>
  <c r="AL104" i="3"/>
  <c r="AL105" i="3"/>
  <c r="AL106" i="3"/>
  <c r="AL107" i="3"/>
  <c r="AL108" i="3"/>
  <c r="AL109" i="3"/>
  <c r="AL110" i="3"/>
  <c r="AL111" i="3"/>
  <c r="AL112" i="3"/>
  <c r="AL113" i="3"/>
  <c r="AL114" i="3"/>
  <c r="AL115" i="3"/>
  <c r="AL116" i="3"/>
  <c r="AL117" i="3"/>
  <c r="AL118" i="3"/>
  <c r="AL119" i="3"/>
  <c r="AL120" i="3"/>
  <c r="AL121" i="3"/>
  <c r="AL122" i="3"/>
  <c r="AL123" i="3"/>
  <c r="AL124" i="3"/>
  <c r="AL125" i="3"/>
  <c r="AL126" i="3"/>
  <c r="AL127" i="3"/>
  <c r="AL128" i="3"/>
  <c r="AL129" i="3"/>
  <c r="AL130" i="3"/>
  <c r="AL131" i="3"/>
  <c r="AL132" i="3"/>
  <c r="AL133" i="3"/>
  <c r="AL134" i="3"/>
  <c r="AL135" i="3"/>
  <c r="AL136" i="3"/>
  <c r="AL137" i="3"/>
  <c r="AL138" i="3"/>
  <c r="AL139" i="3"/>
  <c r="AL140" i="3"/>
  <c r="AL141" i="3"/>
  <c r="AL142" i="3"/>
  <c r="AL20" i="3"/>
  <c r="AK22" i="3"/>
  <c r="AK30" i="3"/>
  <c r="AK38" i="3"/>
  <c r="AK46" i="3"/>
  <c r="AK54" i="3"/>
  <c r="AK62" i="3"/>
  <c r="AK70" i="3"/>
  <c r="AK78" i="3"/>
  <c r="AK86" i="3"/>
  <c r="AK94" i="3"/>
  <c r="AK102" i="3"/>
  <c r="AK110" i="3"/>
  <c r="AK118" i="3"/>
  <c r="AK126" i="3"/>
  <c r="AK134" i="3"/>
  <c r="AK142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O100" i="3"/>
  <c r="AO101" i="3"/>
  <c r="AO102" i="3"/>
  <c r="AO103" i="3"/>
  <c r="AO104" i="3"/>
  <c r="AO105" i="3"/>
  <c r="AO106" i="3"/>
  <c r="AO107" i="3"/>
  <c r="AO108" i="3"/>
  <c r="AO109" i="3"/>
  <c r="AO110" i="3"/>
  <c r="AO111" i="3"/>
  <c r="AO112" i="3"/>
  <c r="AO113" i="3"/>
  <c r="AO114" i="3"/>
  <c r="AO115" i="3"/>
  <c r="AO116" i="3"/>
  <c r="AO117" i="3"/>
  <c r="AO118" i="3"/>
  <c r="AO119" i="3"/>
  <c r="AO120" i="3"/>
  <c r="AO121" i="3"/>
  <c r="AO122" i="3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K133" i="3"/>
  <c r="AK117" i="3"/>
  <c r="AK101" i="3"/>
  <c r="AK85" i="3"/>
  <c r="AK69" i="3"/>
  <c r="AK53" i="3"/>
  <c r="AK37" i="3"/>
  <c r="AK21" i="3"/>
  <c r="AM20" i="3"/>
  <c r="AM141" i="3"/>
  <c r="AM139" i="3"/>
  <c r="AK140" i="3"/>
  <c r="AK136" i="3"/>
  <c r="AK132" i="3"/>
  <c r="AK128" i="3"/>
  <c r="AK124" i="3"/>
  <c r="AK120" i="3"/>
  <c r="AK116" i="3"/>
  <c r="AK112" i="3"/>
  <c r="AK108" i="3"/>
  <c r="AK104" i="3"/>
  <c r="AK100" i="3"/>
  <c r="AK96" i="3"/>
  <c r="AK92" i="3"/>
  <c r="AK88" i="3"/>
  <c r="AK84" i="3"/>
  <c r="AK80" i="3"/>
  <c r="AK76" i="3"/>
  <c r="AK72" i="3"/>
  <c r="AK68" i="3"/>
  <c r="AK64" i="3"/>
  <c r="AK60" i="3"/>
  <c r="AK56" i="3"/>
  <c r="AK52" i="3"/>
  <c r="AK48" i="3"/>
  <c r="AK44" i="3"/>
  <c r="AK40" i="3"/>
  <c r="AK36" i="3"/>
  <c r="AK32" i="3"/>
  <c r="AK28" i="3"/>
  <c r="AK24" i="3"/>
  <c r="AK20" i="3"/>
  <c r="AK139" i="3"/>
  <c r="AK135" i="3"/>
  <c r="AK131" i="3"/>
  <c r="AK127" i="3"/>
  <c r="AK123" i="3"/>
  <c r="AK119" i="3"/>
  <c r="AK115" i="3"/>
  <c r="AK111" i="3"/>
  <c r="AK107" i="3"/>
  <c r="AK103" i="3"/>
  <c r="AK99" i="3"/>
  <c r="AK95" i="3"/>
  <c r="AK91" i="3"/>
  <c r="AK87" i="3"/>
  <c r="AK83" i="3"/>
  <c r="AK79" i="3"/>
  <c r="AK75" i="3"/>
  <c r="AK71" i="3"/>
  <c r="AK67" i="3"/>
  <c r="AK63" i="3"/>
  <c r="AK59" i="3"/>
  <c r="AK55" i="3"/>
  <c r="AK51" i="3"/>
  <c r="AK47" i="3"/>
  <c r="AK43" i="3"/>
  <c r="AK39" i="3"/>
  <c r="AK35" i="3"/>
  <c r="AK31" i="3"/>
  <c r="AK27" i="3"/>
  <c r="AK23" i="3"/>
  <c r="F17" i="3"/>
  <c r="E17" i="3"/>
  <c r="C3" i="4" s="1"/>
  <c r="D17" i="3"/>
  <c r="C17" i="3"/>
  <c r="B17" i="3"/>
  <c r="E132" i="3"/>
  <c r="I132" i="3"/>
  <c r="M132" i="3"/>
  <c r="Q132" i="3"/>
  <c r="U132" i="3"/>
  <c r="Y132" i="3"/>
  <c r="AC132" i="3"/>
  <c r="AG132" i="3"/>
  <c r="B133" i="3"/>
  <c r="F133" i="3"/>
  <c r="J133" i="3"/>
  <c r="N133" i="3"/>
  <c r="R133" i="3"/>
  <c r="V133" i="3"/>
  <c r="Z133" i="3"/>
  <c r="AD133" i="3"/>
  <c r="AH133" i="3"/>
  <c r="C134" i="3"/>
  <c r="G134" i="3"/>
  <c r="K134" i="3"/>
  <c r="O134" i="3"/>
  <c r="S134" i="3"/>
  <c r="W134" i="3"/>
  <c r="AA134" i="3"/>
  <c r="AE134" i="3"/>
  <c r="AI134" i="3"/>
  <c r="D135" i="3"/>
  <c r="H135" i="3"/>
  <c r="L135" i="3"/>
  <c r="P135" i="3"/>
  <c r="T135" i="3"/>
  <c r="X135" i="3"/>
  <c r="AB135" i="3"/>
  <c r="AF135" i="3"/>
  <c r="AJ135" i="3"/>
  <c r="E136" i="3"/>
  <c r="I136" i="3"/>
  <c r="M136" i="3"/>
  <c r="Q136" i="3"/>
  <c r="U136" i="3"/>
  <c r="Y136" i="3"/>
  <c r="AC136" i="3"/>
  <c r="AG136" i="3"/>
  <c r="B137" i="3"/>
  <c r="F137" i="3"/>
  <c r="J137" i="3"/>
  <c r="N137" i="3"/>
  <c r="R137" i="3"/>
  <c r="V137" i="3"/>
  <c r="Z137" i="3"/>
  <c r="AD137" i="3"/>
  <c r="AH137" i="3"/>
  <c r="C138" i="3"/>
  <c r="G138" i="3"/>
  <c r="K138" i="3"/>
  <c r="O138" i="3"/>
  <c r="S138" i="3"/>
  <c r="W138" i="3"/>
  <c r="AA138" i="3"/>
  <c r="AE138" i="3"/>
  <c r="AI138" i="3"/>
  <c r="D139" i="3"/>
  <c r="H139" i="3"/>
  <c r="L139" i="3"/>
  <c r="P139" i="3"/>
  <c r="T139" i="3"/>
  <c r="X139" i="3"/>
  <c r="AB139" i="3"/>
  <c r="AF139" i="3"/>
  <c r="AJ139" i="3"/>
  <c r="E140" i="3"/>
  <c r="I140" i="3"/>
  <c r="M140" i="3"/>
  <c r="Q140" i="3"/>
  <c r="U140" i="3"/>
  <c r="Y140" i="3"/>
  <c r="AC140" i="3"/>
  <c r="AG140" i="3"/>
  <c r="B141" i="3"/>
  <c r="F141" i="3"/>
  <c r="J141" i="3"/>
  <c r="N141" i="3"/>
  <c r="R141" i="3"/>
  <c r="V141" i="3"/>
  <c r="Z141" i="3"/>
  <c r="AD141" i="3"/>
  <c r="AH141" i="3"/>
  <c r="C142" i="3"/>
  <c r="G142" i="3"/>
  <c r="K142" i="3"/>
  <c r="O142" i="3"/>
  <c r="S142" i="3"/>
  <c r="W142" i="3"/>
  <c r="AA142" i="3"/>
  <c r="AE142" i="3"/>
  <c r="AI142" i="3"/>
  <c r="D21" i="3"/>
  <c r="H21" i="3"/>
  <c r="L21" i="3"/>
  <c r="P21" i="3"/>
  <c r="T21" i="3"/>
  <c r="X21" i="3"/>
  <c r="AF21" i="3"/>
  <c r="AJ21" i="3"/>
  <c r="E22" i="3"/>
  <c r="I22" i="3"/>
  <c r="M22" i="3"/>
  <c r="Q22" i="3"/>
  <c r="U22" i="3"/>
  <c r="Y22" i="3"/>
  <c r="AG22" i="3"/>
  <c r="B23" i="3"/>
  <c r="F23" i="3"/>
  <c r="J23" i="3"/>
  <c r="N23" i="3"/>
  <c r="R23" i="3"/>
  <c r="V23" i="3"/>
  <c r="Z23" i="3"/>
  <c r="C24" i="3"/>
  <c r="G24" i="3"/>
  <c r="K24" i="3"/>
  <c r="O24" i="3"/>
  <c r="S24" i="3"/>
  <c r="W24" i="3"/>
  <c r="AA24" i="3"/>
  <c r="AE24" i="3"/>
  <c r="D25" i="3"/>
  <c r="H25" i="3"/>
  <c r="L25" i="3"/>
  <c r="P25" i="3"/>
  <c r="T25" i="3"/>
  <c r="X25" i="3"/>
  <c r="AF25" i="3"/>
  <c r="AJ25" i="3"/>
  <c r="E26" i="3"/>
  <c r="I26" i="3"/>
  <c r="M26" i="3"/>
  <c r="Q26" i="3"/>
  <c r="U26" i="3"/>
  <c r="Y26" i="3"/>
  <c r="AG26" i="3"/>
  <c r="B27" i="3"/>
  <c r="F27" i="3"/>
  <c r="J27" i="3"/>
  <c r="N27" i="3"/>
  <c r="R27" i="3"/>
  <c r="V27" i="3"/>
  <c r="Z27" i="3"/>
  <c r="C28" i="3"/>
  <c r="G28" i="3"/>
  <c r="K28" i="3"/>
  <c r="O28" i="3"/>
  <c r="S28" i="3"/>
  <c r="W28" i="3"/>
  <c r="AE28" i="3"/>
  <c r="D29" i="3"/>
  <c r="H29" i="3"/>
  <c r="L29" i="3"/>
  <c r="P29" i="3"/>
  <c r="T29" i="3"/>
  <c r="X29" i="3"/>
  <c r="AF29" i="3"/>
  <c r="AJ29" i="3"/>
  <c r="E30" i="3"/>
  <c r="I30" i="3"/>
  <c r="M30" i="3"/>
  <c r="Q30" i="3"/>
  <c r="U30" i="3"/>
  <c r="Y30" i="3"/>
  <c r="AG30" i="3"/>
  <c r="B31" i="3"/>
  <c r="F31" i="3"/>
  <c r="J31" i="3"/>
  <c r="N31" i="3"/>
  <c r="R31" i="3"/>
  <c r="V31" i="3"/>
  <c r="Z31" i="3"/>
  <c r="AH31" i="3"/>
  <c r="C32" i="3"/>
  <c r="G32" i="3"/>
  <c r="K32" i="3"/>
  <c r="O32" i="3"/>
  <c r="S32" i="3"/>
  <c r="W32" i="3"/>
  <c r="AE32" i="3"/>
  <c r="AI32" i="3"/>
  <c r="D33" i="3"/>
  <c r="H33" i="3"/>
  <c r="L33" i="3"/>
  <c r="P33" i="3"/>
  <c r="T33" i="3"/>
  <c r="X33" i="3"/>
  <c r="AB33" i="3"/>
  <c r="AF33" i="3"/>
  <c r="AJ33" i="3"/>
  <c r="E34" i="3"/>
  <c r="I34" i="3"/>
  <c r="M34" i="3"/>
  <c r="Q34" i="3"/>
  <c r="U34" i="3"/>
  <c r="Y34" i="3"/>
  <c r="AC34" i="3"/>
  <c r="AG34" i="3"/>
  <c r="B35" i="3"/>
  <c r="F35" i="3"/>
  <c r="J35" i="3"/>
  <c r="N35" i="3"/>
  <c r="R35" i="3"/>
  <c r="V35" i="3"/>
  <c r="Z35" i="3"/>
  <c r="AH35" i="3"/>
  <c r="C36" i="3"/>
  <c r="G36" i="3"/>
  <c r="K36" i="3"/>
  <c r="O36" i="3"/>
  <c r="S36" i="3"/>
  <c r="W36" i="3"/>
  <c r="AE36" i="3"/>
  <c r="D37" i="3"/>
  <c r="H37" i="3"/>
  <c r="L37" i="3"/>
  <c r="P37" i="3"/>
  <c r="T37" i="3"/>
  <c r="X37" i="3"/>
  <c r="AF37" i="3"/>
  <c r="AJ37" i="3"/>
  <c r="E38" i="3"/>
  <c r="I38" i="3"/>
  <c r="M38" i="3"/>
  <c r="Q38" i="3"/>
  <c r="U38" i="3"/>
  <c r="Y38" i="3"/>
  <c r="AG38" i="3"/>
  <c r="B39" i="3"/>
  <c r="F39" i="3"/>
  <c r="J39" i="3"/>
  <c r="B132" i="3"/>
  <c r="F132" i="3"/>
  <c r="J132" i="3"/>
  <c r="N132" i="3"/>
  <c r="R132" i="3"/>
  <c r="V132" i="3"/>
  <c r="Z132" i="3"/>
  <c r="AD132" i="3"/>
  <c r="AH132" i="3"/>
  <c r="C133" i="3"/>
  <c r="G133" i="3"/>
  <c r="K133" i="3"/>
  <c r="O133" i="3"/>
  <c r="S133" i="3"/>
  <c r="W133" i="3"/>
  <c r="AA133" i="3"/>
  <c r="AE133" i="3"/>
  <c r="AI133" i="3"/>
  <c r="D134" i="3"/>
  <c r="H134" i="3"/>
  <c r="L134" i="3"/>
  <c r="P134" i="3"/>
  <c r="T134" i="3"/>
  <c r="X134" i="3"/>
  <c r="AB134" i="3"/>
  <c r="AF134" i="3"/>
  <c r="AJ134" i="3"/>
  <c r="E135" i="3"/>
  <c r="I135" i="3"/>
  <c r="M135" i="3"/>
  <c r="Q135" i="3"/>
  <c r="U135" i="3"/>
  <c r="Y135" i="3"/>
  <c r="AC135" i="3"/>
  <c r="AG135" i="3"/>
  <c r="B136" i="3"/>
  <c r="F136" i="3"/>
  <c r="J136" i="3"/>
  <c r="N136" i="3"/>
  <c r="R136" i="3"/>
  <c r="V136" i="3"/>
  <c r="Z136" i="3"/>
  <c r="AD136" i="3"/>
  <c r="AH136" i="3"/>
  <c r="C137" i="3"/>
  <c r="G137" i="3"/>
  <c r="K137" i="3"/>
  <c r="O137" i="3"/>
  <c r="S137" i="3"/>
  <c r="W137" i="3"/>
  <c r="AA137" i="3"/>
  <c r="AE137" i="3"/>
  <c r="AI137" i="3"/>
  <c r="D138" i="3"/>
  <c r="H138" i="3"/>
  <c r="L138" i="3"/>
  <c r="P138" i="3"/>
  <c r="T138" i="3"/>
  <c r="X138" i="3"/>
  <c r="AB138" i="3"/>
  <c r="AF138" i="3"/>
  <c r="AJ138" i="3"/>
  <c r="E139" i="3"/>
  <c r="I139" i="3"/>
  <c r="M139" i="3"/>
  <c r="Q139" i="3"/>
  <c r="U139" i="3"/>
  <c r="Y139" i="3"/>
  <c r="AC139" i="3"/>
  <c r="AG139" i="3"/>
  <c r="B140" i="3"/>
  <c r="F140" i="3"/>
  <c r="J140" i="3"/>
  <c r="N140" i="3"/>
  <c r="R140" i="3"/>
  <c r="V140" i="3"/>
  <c r="Z140" i="3"/>
  <c r="AD140" i="3"/>
  <c r="AH140" i="3"/>
  <c r="C141" i="3"/>
  <c r="G141" i="3"/>
  <c r="K141" i="3"/>
  <c r="O141" i="3"/>
  <c r="S141" i="3"/>
  <c r="W141" i="3"/>
  <c r="AA141" i="3"/>
  <c r="AE141" i="3"/>
  <c r="AI141" i="3"/>
  <c r="D142" i="3"/>
  <c r="H142" i="3"/>
  <c r="L142" i="3"/>
  <c r="P142" i="3"/>
  <c r="T142" i="3"/>
  <c r="X142" i="3"/>
  <c r="AB142" i="3"/>
  <c r="AF142" i="3"/>
  <c r="AJ142" i="3"/>
  <c r="E21" i="3"/>
  <c r="I21" i="3"/>
  <c r="M21" i="3"/>
  <c r="Q21" i="3"/>
  <c r="U21" i="3"/>
  <c r="Y21" i="3"/>
  <c r="AG21" i="3"/>
  <c r="B22" i="3"/>
  <c r="F22" i="3"/>
  <c r="J22" i="3"/>
  <c r="N22" i="3"/>
  <c r="R22" i="3"/>
  <c r="V22" i="3"/>
  <c r="Z22" i="3"/>
  <c r="AH22" i="3"/>
  <c r="C23" i="3"/>
  <c r="G23" i="3"/>
  <c r="K23" i="3"/>
  <c r="O23" i="3"/>
  <c r="S23" i="3"/>
  <c r="W23" i="3"/>
  <c r="AE23" i="3"/>
  <c r="D24" i="3"/>
  <c r="H24" i="3"/>
  <c r="L24" i="3"/>
  <c r="P24" i="3"/>
  <c r="T24" i="3"/>
  <c r="X24" i="3"/>
  <c r="AB24" i="3"/>
  <c r="AJ24" i="3"/>
  <c r="E25" i="3"/>
  <c r="I25" i="3"/>
  <c r="M25" i="3"/>
  <c r="Q25" i="3"/>
  <c r="U25" i="3"/>
  <c r="Y25" i="3"/>
  <c r="AG25" i="3"/>
  <c r="B26" i="3"/>
  <c r="F26" i="3"/>
  <c r="J26" i="3"/>
  <c r="N26" i="3"/>
  <c r="R26" i="3"/>
  <c r="V26" i="3"/>
  <c r="Z26" i="3"/>
  <c r="AH26" i="3"/>
  <c r="C27" i="3"/>
  <c r="G27" i="3"/>
  <c r="K27" i="3"/>
  <c r="O27" i="3"/>
  <c r="S27" i="3"/>
  <c r="W27" i="3"/>
  <c r="AA27" i="3"/>
  <c r="AE27" i="3"/>
  <c r="D28" i="3"/>
  <c r="H28" i="3"/>
  <c r="L28" i="3"/>
  <c r="P28" i="3"/>
  <c r="T28" i="3"/>
  <c r="X28" i="3"/>
  <c r="AF28" i="3"/>
  <c r="AJ28" i="3"/>
  <c r="E29" i="3"/>
  <c r="I29" i="3"/>
  <c r="M29" i="3"/>
  <c r="Q29" i="3"/>
  <c r="U29" i="3"/>
  <c r="Y29" i="3"/>
  <c r="AG29" i="3"/>
  <c r="B30" i="3"/>
  <c r="F30" i="3"/>
  <c r="J30" i="3"/>
  <c r="N30" i="3"/>
  <c r="R30" i="3"/>
  <c r="V30" i="3"/>
  <c r="Z30" i="3"/>
  <c r="C31" i="3"/>
  <c r="G31" i="3"/>
  <c r="K31" i="3"/>
  <c r="O31" i="3"/>
  <c r="S31" i="3"/>
  <c r="W31" i="3"/>
  <c r="AE31" i="3"/>
  <c r="AI31" i="3"/>
  <c r="D32" i="3"/>
  <c r="H32" i="3"/>
  <c r="L32" i="3"/>
  <c r="P32" i="3"/>
  <c r="T32" i="3"/>
  <c r="X32" i="3"/>
  <c r="AJ32" i="3"/>
  <c r="E33" i="3"/>
  <c r="I33" i="3"/>
  <c r="M33" i="3"/>
  <c r="Q33" i="3"/>
  <c r="U33" i="3"/>
  <c r="Y33" i="3"/>
  <c r="AC33" i="3"/>
  <c r="AG33" i="3"/>
  <c r="B34" i="3"/>
  <c r="F34" i="3"/>
  <c r="J34" i="3"/>
  <c r="N34" i="3"/>
  <c r="R34" i="3"/>
  <c r="V34" i="3"/>
  <c r="Z34" i="3"/>
  <c r="AD34" i="3"/>
  <c r="AH34" i="3"/>
  <c r="C35" i="3"/>
  <c r="G35" i="3"/>
  <c r="K35" i="3"/>
  <c r="O35" i="3"/>
  <c r="S35" i="3"/>
  <c r="W35" i="3"/>
  <c r="AA35" i="3"/>
  <c r="AE35" i="3"/>
  <c r="AI35" i="3"/>
  <c r="D36" i="3"/>
  <c r="H36" i="3"/>
  <c r="L36" i="3"/>
  <c r="P36" i="3"/>
  <c r="T36" i="3"/>
  <c r="X36" i="3"/>
  <c r="AJ36" i="3"/>
  <c r="E37" i="3"/>
  <c r="I37" i="3"/>
  <c r="M37" i="3"/>
  <c r="Q37" i="3"/>
  <c r="U37" i="3"/>
  <c r="Y37" i="3"/>
  <c r="AC37" i="3"/>
  <c r="AG37" i="3"/>
  <c r="B38" i="3"/>
  <c r="F38" i="3"/>
  <c r="J38" i="3"/>
  <c r="N38" i="3"/>
  <c r="R38" i="3"/>
  <c r="V38" i="3"/>
  <c r="Z38" i="3"/>
  <c r="AH38" i="3"/>
  <c r="C39" i="3"/>
  <c r="G39" i="3"/>
  <c r="H132" i="3"/>
  <c r="P132" i="3"/>
  <c r="X132" i="3"/>
  <c r="AF132" i="3"/>
  <c r="E133" i="3"/>
  <c r="M133" i="3"/>
  <c r="U133" i="3"/>
  <c r="AC133" i="3"/>
  <c r="B134" i="3"/>
  <c r="J134" i="3"/>
  <c r="R134" i="3"/>
  <c r="Z134" i="3"/>
  <c r="AH134" i="3"/>
  <c r="G135" i="3"/>
  <c r="O135" i="3"/>
  <c r="W135" i="3"/>
  <c r="AE135" i="3"/>
  <c r="D136" i="3"/>
  <c r="L136" i="3"/>
  <c r="T136" i="3"/>
  <c r="AB136" i="3"/>
  <c r="AJ136" i="3"/>
  <c r="I137" i="3"/>
  <c r="Q137" i="3"/>
  <c r="Y137" i="3"/>
  <c r="AG137" i="3"/>
  <c r="F138" i="3"/>
  <c r="N138" i="3"/>
  <c r="V138" i="3"/>
  <c r="AD138" i="3"/>
  <c r="C139" i="3"/>
  <c r="K139" i="3"/>
  <c r="S139" i="3"/>
  <c r="AA139" i="3"/>
  <c r="AI139" i="3"/>
  <c r="H140" i="3"/>
  <c r="P140" i="3"/>
  <c r="X140" i="3"/>
  <c r="AF140" i="3"/>
  <c r="E141" i="3"/>
  <c r="M141" i="3"/>
  <c r="U141" i="3"/>
  <c r="AC141" i="3"/>
  <c r="B142" i="3"/>
  <c r="J142" i="3"/>
  <c r="R142" i="3"/>
  <c r="Z142" i="3"/>
  <c r="AH142" i="3"/>
  <c r="G21" i="3"/>
  <c r="O21" i="3"/>
  <c r="W21" i="3"/>
  <c r="AE21" i="3"/>
  <c r="D22" i="3"/>
  <c r="L22" i="3"/>
  <c r="T22" i="3"/>
  <c r="AJ22" i="3"/>
  <c r="I23" i="3"/>
  <c r="Q23" i="3"/>
  <c r="Y23" i="3"/>
  <c r="F24" i="3"/>
  <c r="N24" i="3"/>
  <c r="V24" i="3"/>
  <c r="AD24" i="3"/>
  <c r="C25" i="3"/>
  <c r="K25" i="3"/>
  <c r="S25" i="3"/>
  <c r="AI25" i="3"/>
  <c r="H26" i="3"/>
  <c r="P26" i="3"/>
  <c r="X26" i="3"/>
  <c r="AF26" i="3"/>
  <c r="E27" i="3"/>
  <c r="M27" i="3"/>
  <c r="U27" i="3"/>
  <c r="AC27" i="3"/>
  <c r="B28" i="3"/>
  <c r="J28" i="3"/>
  <c r="R28" i="3"/>
  <c r="Z28" i="3"/>
  <c r="G29" i="3"/>
  <c r="G132" i="3"/>
  <c r="O132" i="3"/>
  <c r="W132" i="3"/>
  <c r="AE132" i="3"/>
  <c r="D133" i="3"/>
  <c r="L133" i="3"/>
  <c r="T133" i="3"/>
  <c r="AB133" i="3"/>
  <c r="AJ133" i="3"/>
  <c r="I134" i="3"/>
  <c r="Q134" i="3"/>
  <c r="Y134" i="3"/>
  <c r="AG134" i="3"/>
  <c r="F135" i="3"/>
  <c r="N135" i="3"/>
  <c r="V135" i="3"/>
  <c r="AD135" i="3"/>
  <c r="C136" i="3"/>
  <c r="K136" i="3"/>
  <c r="S136" i="3"/>
  <c r="AA136" i="3"/>
  <c r="AI136" i="3"/>
  <c r="H137" i="3"/>
  <c r="P137" i="3"/>
  <c r="X137" i="3"/>
  <c r="AF137" i="3"/>
  <c r="E138" i="3"/>
  <c r="M138" i="3"/>
  <c r="U138" i="3"/>
  <c r="AC138" i="3"/>
  <c r="B139" i="3"/>
  <c r="J139" i="3"/>
  <c r="R139" i="3"/>
  <c r="Z139" i="3"/>
  <c r="AH139" i="3"/>
  <c r="G140" i="3"/>
  <c r="O140" i="3"/>
  <c r="W140" i="3"/>
  <c r="AE140" i="3"/>
  <c r="D141" i="3"/>
  <c r="L141" i="3"/>
  <c r="T141" i="3"/>
  <c r="AB141" i="3"/>
  <c r="AJ141" i="3"/>
  <c r="I142" i="3"/>
  <c r="Q142" i="3"/>
  <c r="Y142" i="3"/>
  <c r="AG142" i="3"/>
  <c r="F21" i="3"/>
  <c r="N21" i="3"/>
  <c r="V21" i="3"/>
  <c r="AD21" i="3"/>
  <c r="C22" i="3"/>
  <c r="K22" i="3"/>
  <c r="S22" i="3"/>
  <c r="AI22" i="3"/>
  <c r="H23" i="3"/>
  <c r="P23" i="3"/>
  <c r="X23" i="3"/>
  <c r="E24" i="3"/>
  <c r="M24" i="3"/>
  <c r="U24" i="3"/>
  <c r="AC24" i="3"/>
  <c r="B25" i="3"/>
  <c r="J25" i="3"/>
  <c r="R25" i="3"/>
  <c r="Z25" i="3"/>
  <c r="AH25" i="3"/>
  <c r="G26" i="3"/>
  <c r="O26" i="3"/>
  <c r="W26" i="3"/>
  <c r="AE26" i="3"/>
  <c r="D27" i="3"/>
  <c r="L27" i="3"/>
  <c r="T27" i="3"/>
  <c r="AB27" i="3"/>
  <c r="AJ27" i="3"/>
  <c r="I28" i="3"/>
  <c r="Q28" i="3"/>
  <c r="Y28" i="3"/>
  <c r="AG28" i="3"/>
  <c r="F29" i="3"/>
  <c r="N29" i="3"/>
  <c r="V29" i="3"/>
  <c r="C30" i="3"/>
  <c r="K30" i="3"/>
  <c r="S30" i="3"/>
  <c r="H31" i="3"/>
  <c r="P31" i="3"/>
  <c r="X31" i="3"/>
  <c r="E32" i="3"/>
  <c r="M32" i="3"/>
  <c r="U32" i="3"/>
  <c r="B33" i="3"/>
  <c r="J33" i="3"/>
  <c r="R33" i="3"/>
  <c r="Z33" i="3"/>
  <c r="AH33" i="3"/>
  <c r="G34" i="3"/>
  <c r="O34" i="3"/>
  <c r="W34" i="3"/>
  <c r="AE34" i="3"/>
  <c r="D35" i="3"/>
  <c r="L35" i="3"/>
  <c r="T35" i="3"/>
  <c r="AB35" i="3"/>
  <c r="AJ35" i="3"/>
  <c r="I36" i="3"/>
  <c r="Q36" i="3"/>
  <c r="Y36" i="3"/>
  <c r="F37" i="3"/>
  <c r="N37" i="3"/>
  <c r="V37" i="3"/>
  <c r="AD37" i="3"/>
  <c r="C38" i="3"/>
  <c r="K38" i="3"/>
  <c r="S38" i="3"/>
  <c r="AA38" i="3"/>
  <c r="AI38" i="3"/>
  <c r="H39" i="3"/>
  <c r="M39" i="3"/>
  <c r="Q39" i="3"/>
  <c r="U39" i="3"/>
  <c r="Y39" i="3"/>
  <c r="B40" i="3"/>
  <c r="F40" i="3"/>
  <c r="J40" i="3"/>
  <c r="N40" i="3"/>
  <c r="R40" i="3"/>
  <c r="V40" i="3"/>
  <c r="Z40" i="3"/>
  <c r="AD40" i="3"/>
  <c r="AH40" i="3"/>
  <c r="C41" i="3"/>
  <c r="G41" i="3"/>
  <c r="K41" i="3"/>
  <c r="O41" i="3"/>
  <c r="S41" i="3"/>
  <c r="W41" i="3"/>
  <c r="AA41" i="3"/>
  <c r="AE41" i="3"/>
  <c r="AI41" i="3"/>
  <c r="D42" i="3"/>
  <c r="H42" i="3"/>
  <c r="L42" i="3"/>
  <c r="P42" i="3"/>
  <c r="T42" i="3"/>
  <c r="X42" i="3"/>
  <c r="AB42" i="3"/>
  <c r="AF42" i="3"/>
  <c r="AJ42" i="3"/>
  <c r="E43" i="3"/>
  <c r="I43" i="3"/>
  <c r="M43" i="3"/>
  <c r="Q43" i="3"/>
  <c r="U43" i="3"/>
  <c r="Y43" i="3"/>
  <c r="AC43" i="3"/>
  <c r="AG43" i="3"/>
  <c r="B44" i="3"/>
  <c r="F44" i="3"/>
  <c r="J44" i="3"/>
  <c r="N44" i="3"/>
  <c r="R44" i="3"/>
  <c r="V44" i="3"/>
  <c r="Z44" i="3"/>
  <c r="AD44" i="3"/>
  <c r="AH44" i="3"/>
  <c r="C45" i="3"/>
  <c r="G45" i="3"/>
  <c r="K45" i="3"/>
  <c r="O45" i="3"/>
  <c r="S45" i="3"/>
  <c r="W45" i="3"/>
  <c r="AA45" i="3"/>
  <c r="AE45" i="3"/>
  <c r="AI45" i="3"/>
  <c r="D46" i="3"/>
  <c r="H46" i="3"/>
  <c r="L46" i="3"/>
  <c r="P46" i="3"/>
  <c r="T46" i="3"/>
  <c r="X46" i="3"/>
  <c r="AB46" i="3"/>
  <c r="AF46" i="3"/>
  <c r="AJ46" i="3"/>
  <c r="E47" i="3"/>
  <c r="I47" i="3"/>
  <c r="M47" i="3"/>
  <c r="Q47" i="3"/>
  <c r="U47" i="3"/>
  <c r="Y47" i="3"/>
  <c r="AC47" i="3"/>
  <c r="AG47" i="3"/>
  <c r="B48" i="3"/>
  <c r="F48" i="3"/>
  <c r="J48" i="3"/>
  <c r="N48" i="3"/>
  <c r="R48" i="3"/>
  <c r="V48" i="3"/>
  <c r="Z48" i="3"/>
  <c r="AD48" i="3"/>
  <c r="AH48" i="3"/>
  <c r="C49" i="3"/>
  <c r="G49" i="3"/>
  <c r="K49" i="3"/>
  <c r="O49" i="3"/>
  <c r="S49" i="3"/>
  <c r="W49" i="3"/>
  <c r="AA49" i="3"/>
  <c r="AE49" i="3"/>
  <c r="AI49" i="3"/>
  <c r="D50" i="3"/>
  <c r="H50" i="3"/>
  <c r="L50" i="3"/>
  <c r="P50" i="3"/>
  <c r="T50" i="3"/>
  <c r="X50" i="3"/>
  <c r="AB50" i="3"/>
  <c r="AF50" i="3"/>
  <c r="AJ50" i="3"/>
  <c r="E51" i="3"/>
  <c r="I51" i="3"/>
  <c r="M51" i="3"/>
  <c r="Q51" i="3"/>
  <c r="U51" i="3"/>
  <c r="Y51" i="3"/>
  <c r="AC51" i="3"/>
  <c r="AG51" i="3"/>
  <c r="B52" i="3"/>
  <c r="F52" i="3"/>
  <c r="J52" i="3"/>
  <c r="N52" i="3"/>
  <c r="R52" i="3"/>
  <c r="V52" i="3"/>
  <c r="Z52" i="3"/>
  <c r="AD52" i="3"/>
  <c r="AH52" i="3"/>
  <c r="C53" i="3"/>
  <c r="G53" i="3"/>
  <c r="K53" i="3"/>
  <c r="O53" i="3"/>
  <c r="S53" i="3"/>
  <c r="W53" i="3"/>
  <c r="AA53" i="3"/>
  <c r="AE53" i="3"/>
  <c r="L132" i="3"/>
  <c r="AB132" i="3"/>
  <c r="I133" i="3"/>
  <c r="Y133" i="3"/>
  <c r="F134" i="3"/>
  <c r="V134" i="3"/>
  <c r="C135" i="3"/>
  <c r="S135" i="3"/>
  <c r="AI135" i="3"/>
  <c r="P136" i="3"/>
  <c r="AF136" i="3"/>
  <c r="M137" i="3"/>
  <c r="AC137" i="3"/>
  <c r="J138" i="3"/>
  <c r="Z138" i="3"/>
  <c r="G139" i="3"/>
  <c r="W139" i="3"/>
  <c r="D140" i="3"/>
  <c r="T140" i="3"/>
  <c r="AJ140" i="3"/>
  <c r="Q141" i="3"/>
  <c r="AG141" i="3"/>
  <c r="N142" i="3"/>
  <c r="AD142" i="3"/>
  <c r="K21" i="3"/>
  <c r="H22" i="3"/>
  <c r="X22" i="3"/>
  <c r="E23" i="3"/>
  <c r="U23" i="3"/>
  <c r="B24" i="3"/>
  <c r="R24" i="3"/>
  <c r="AH24" i="3"/>
  <c r="O25" i="3"/>
  <c r="AE25" i="3"/>
  <c r="L26" i="3"/>
  <c r="I27" i="3"/>
  <c r="Y27" i="3"/>
  <c r="F28" i="3"/>
  <c r="V28" i="3"/>
  <c r="C29" i="3"/>
  <c r="R29" i="3"/>
  <c r="D30" i="3"/>
  <c r="O30" i="3"/>
  <c r="X30" i="3"/>
  <c r="AJ30" i="3"/>
  <c r="L31" i="3"/>
  <c r="U31" i="3"/>
  <c r="AG31" i="3"/>
  <c r="I32" i="3"/>
  <c r="R32" i="3"/>
  <c r="F33" i="3"/>
  <c r="O33" i="3"/>
  <c r="AA33" i="3"/>
  <c r="C34" i="3"/>
  <c r="L34" i="3"/>
  <c r="X34" i="3"/>
  <c r="AI34" i="3"/>
  <c r="I35" i="3"/>
  <c r="U35" i="3"/>
  <c r="AF35" i="3"/>
  <c r="F36" i="3"/>
  <c r="R36" i="3"/>
  <c r="C37" i="3"/>
  <c r="O37" i="3"/>
  <c r="Z37" i="3"/>
  <c r="AI37" i="3"/>
  <c r="L38" i="3"/>
  <c r="W38" i="3"/>
  <c r="AF38" i="3"/>
  <c r="I39" i="3"/>
  <c r="O39" i="3"/>
  <c r="T39" i="3"/>
  <c r="Z39" i="3"/>
  <c r="AE39" i="3"/>
  <c r="AJ39" i="3"/>
  <c r="G40" i="3"/>
  <c r="L40" i="3"/>
  <c r="Q40" i="3"/>
  <c r="W40" i="3"/>
  <c r="AB40" i="3"/>
  <c r="AG40" i="3"/>
  <c r="D41" i="3"/>
  <c r="I41" i="3"/>
  <c r="N41" i="3"/>
  <c r="T41" i="3"/>
  <c r="Y41" i="3"/>
  <c r="AD41" i="3"/>
  <c r="AJ41" i="3"/>
  <c r="F42" i="3"/>
  <c r="K42" i="3"/>
  <c r="Q42" i="3"/>
  <c r="V42" i="3"/>
  <c r="AA42" i="3"/>
  <c r="AG42" i="3"/>
  <c r="C43" i="3"/>
  <c r="H43" i="3"/>
  <c r="N43" i="3"/>
  <c r="S43" i="3"/>
  <c r="X43" i="3"/>
  <c r="AD43" i="3"/>
  <c r="AI43" i="3"/>
  <c r="E44" i="3"/>
  <c r="K44" i="3"/>
  <c r="P44" i="3"/>
  <c r="U44" i="3"/>
  <c r="AA44" i="3"/>
  <c r="AF44" i="3"/>
  <c r="B45" i="3"/>
  <c r="H45" i="3"/>
  <c r="M45" i="3"/>
  <c r="R45" i="3"/>
  <c r="X45" i="3"/>
  <c r="AC45" i="3"/>
  <c r="AH45" i="3"/>
  <c r="E46" i="3"/>
  <c r="J46" i="3"/>
  <c r="O46" i="3"/>
  <c r="U46" i="3"/>
  <c r="Z46" i="3"/>
  <c r="AE46" i="3"/>
  <c r="B47" i="3"/>
  <c r="G47" i="3"/>
  <c r="L47" i="3"/>
  <c r="R47" i="3"/>
  <c r="W47" i="3"/>
  <c r="AB47" i="3"/>
  <c r="AH47" i="3"/>
  <c r="D48" i="3"/>
  <c r="I48" i="3"/>
  <c r="O48" i="3"/>
  <c r="T48" i="3"/>
  <c r="Y48" i="3"/>
  <c r="AE48" i="3"/>
  <c r="AJ48" i="3"/>
  <c r="F49" i="3"/>
  <c r="L49" i="3"/>
  <c r="Q49" i="3"/>
  <c r="V49" i="3"/>
  <c r="AB49" i="3"/>
  <c r="AG49" i="3"/>
  <c r="C50" i="3"/>
  <c r="I50" i="3"/>
  <c r="N50" i="3"/>
  <c r="S50" i="3"/>
  <c r="Y50" i="3"/>
  <c r="AD50" i="3"/>
  <c r="AI50" i="3"/>
  <c r="F51" i="3"/>
  <c r="K51" i="3"/>
  <c r="P51" i="3"/>
  <c r="V51" i="3"/>
  <c r="AA51" i="3"/>
  <c r="AF51" i="3"/>
  <c r="C52" i="3"/>
  <c r="H52" i="3"/>
  <c r="M52" i="3"/>
  <c r="S52" i="3"/>
  <c r="X52" i="3"/>
  <c r="AC52" i="3"/>
  <c r="AI52" i="3"/>
  <c r="E53" i="3"/>
  <c r="J53" i="3"/>
  <c r="P53" i="3"/>
  <c r="U53" i="3"/>
  <c r="Z53" i="3"/>
  <c r="AF53" i="3"/>
  <c r="AJ53" i="3"/>
  <c r="E54" i="3"/>
  <c r="I54" i="3"/>
  <c r="M54" i="3"/>
  <c r="Q54" i="3"/>
  <c r="U54" i="3"/>
  <c r="Y54" i="3"/>
  <c r="AC54" i="3"/>
  <c r="AG54" i="3"/>
  <c r="B55" i="3"/>
  <c r="F55" i="3"/>
  <c r="J55" i="3"/>
  <c r="N55" i="3"/>
  <c r="R55" i="3"/>
  <c r="V55" i="3"/>
  <c r="Z55" i="3"/>
  <c r="AD55" i="3"/>
  <c r="AH55" i="3"/>
  <c r="C56" i="3"/>
  <c r="G56" i="3"/>
  <c r="K56" i="3"/>
  <c r="O56" i="3"/>
  <c r="S56" i="3"/>
  <c r="W56" i="3"/>
  <c r="AA56" i="3"/>
  <c r="AE56" i="3"/>
  <c r="AI56" i="3"/>
  <c r="D57" i="3"/>
  <c r="H57" i="3"/>
  <c r="L57" i="3"/>
  <c r="P57" i="3"/>
  <c r="T57" i="3"/>
  <c r="X57" i="3"/>
  <c r="AB57" i="3"/>
  <c r="AF57" i="3"/>
  <c r="AJ57" i="3"/>
  <c r="E58" i="3"/>
  <c r="I58" i="3"/>
  <c r="M58" i="3"/>
  <c r="Q58" i="3"/>
  <c r="U58" i="3"/>
  <c r="Y58" i="3"/>
  <c r="AC58" i="3"/>
  <c r="AG58" i="3"/>
  <c r="B59" i="3"/>
  <c r="F59" i="3"/>
  <c r="J59" i="3"/>
  <c r="N59" i="3"/>
  <c r="R59" i="3"/>
  <c r="V59" i="3"/>
  <c r="Z59" i="3"/>
  <c r="AD59" i="3"/>
  <c r="AH59" i="3"/>
  <c r="C60" i="3"/>
  <c r="G60" i="3"/>
  <c r="K60" i="3"/>
  <c r="O60" i="3"/>
  <c r="S60" i="3"/>
  <c r="W60" i="3"/>
  <c r="AA60" i="3"/>
  <c r="AE60" i="3"/>
  <c r="AI60" i="3"/>
  <c r="D61" i="3"/>
  <c r="H61" i="3"/>
  <c r="L61" i="3"/>
  <c r="P61" i="3"/>
  <c r="T61" i="3"/>
  <c r="X61" i="3"/>
  <c r="AB61" i="3"/>
  <c r="AF61" i="3"/>
  <c r="AJ61" i="3"/>
  <c r="E62" i="3"/>
  <c r="I62" i="3"/>
  <c r="M62" i="3"/>
  <c r="Q62" i="3"/>
  <c r="U62" i="3"/>
  <c r="Y62" i="3"/>
  <c r="AC62" i="3"/>
  <c r="AG62" i="3"/>
  <c r="B63" i="3"/>
  <c r="F63" i="3"/>
  <c r="J63" i="3"/>
  <c r="N63" i="3"/>
  <c r="R63" i="3"/>
  <c r="V63" i="3"/>
  <c r="Z63" i="3"/>
  <c r="AD63" i="3"/>
  <c r="AH63" i="3"/>
  <c r="C64" i="3"/>
  <c r="G64" i="3"/>
  <c r="K64" i="3"/>
  <c r="O64" i="3"/>
  <c r="S64" i="3"/>
  <c r="W64" i="3"/>
  <c r="AA64" i="3"/>
  <c r="AE64" i="3"/>
  <c r="AI64" i="3"/>
  <c r="D65" i="3"/>
  <c r="H65" i="3"/>
  <c r="L65" i="3"/>
  <c r="P65" i="3"/>
  <c r="T65" i="3"/>
  <c r="X65" i="3"/>
  <c r="AB65" i="3"/>
  <c r="AF65" i="3"/>
  <c r="AJ65" i="3"/>
  <c r="E66" i="3"/>
  <c r="I66" i="3"/>
  <c r="M66" i="3"/>
  <c r="Q66" i="3"/>
  <c r="U66" i="3"/>
  <c r="Y66" i="3"/>
  <c r="AC66" i="3"/>
  <c r="AG66" i="3"/>
  <c r="B67" i="3"/>
  <c r="F67" i="3"/>
  <c r="J67" i="3"/>
  <c r="N67" i="3"/>
  <c r="R67" i="3"/>
  <c r="V67" i="3"/>
  <c r="Z67" i="3"/>
  <c r="AD67" i="3"/>
  <c r="AH67" i="3"/>
  <c r="C68" i="3"/>
  <c r="G68" i="3"/>
  <c r="K68" i="3"/>
  <c r="O68" i="3"/>
  <c r="S68" i="3"/>
  <c r="W68" i="3"/>
  <c r="AA68" i="3"/>
  <c r="AE68" i="3"/>
  <c r="AI68" i="3"/>
  <c r="D69" i="3"/>
  <c r="H69" i="3"/>
  <c r="L69" i="3"/>
  <c r="P69" i="3"/>
  <c r="T69" i="3"/>
  <c r="X69" i="3"/>
  <c r="AB69" i="3"/>
  <c r="AF69" i="3"/>
  <c r="AJ69" i="3"/>
  <c r="E70" i="3"/>
  <c r="I70" i="3"/>
  <c r="M70" i="3"/>
  <c r="Q70" i="3"/>
  <c r="U70" i="3"/>
  <c r="Y70" i="3"/>
  <c r="AC70" i="3"/>
  <c r="AG70" i="3"/>
  <c r="B71" i="3"/>
  <c r="F71" i="3"/>
  <c r="J71" i="3"/>
  <c r="N71" i="3"/>
  <c r="R71" i="3"/>
  <c r="V71" i="3"/>
  <c r="Z71" i="3"/>
  <c r="AD71" i="3"/>
  <c r="AH71" i="3"/>
  <c r="C72" i="3"/>
  <c r="G72" i="3"/>
  <c r="K72" i="3"/>
  <c r="O72" i="3"/>
  <c r="S72" i="3"/>
  <c r="W72" i="3"/>
  <c r="AA72" i="3"/>
  <c r="AE72" i="3"/>
  <c r="AI72" i="3"/>
  <c r="D73" i="3"/>
  <c r="H73" i="3"/>
  <c r="L73" i="3"/>
  <c r="P73" i="3"/>
  <c r="T73" i="3"/>
  <c r="X73" i="3"/>
  <c r="AB73" i="3"/>
  <c r="AF73" i="3"/>
  <c r="AJ73" i="3"/>
  <c r="E74" i="3"/>
  <c r="I74" i="3"/>
  <c r="M74" i="3"/>
  <c r="Q74" i="3"/>
  <c r="U74" i="3"/>
  <c r="Y74" i="3"/>
  <c r="AC74" i="3"/>
  <c r="AG74" i="3"/>
  <c r="B75" i="3"/>
  <c r="F75" i="3"/>
  <c r="J75" i="3"/>
  <c r="N75" i="3"/>
  <c r="R75" i="3"/>
  <c r="V75" i="3"/>
  <c r="Z75" i="3"/>
  <c r="AD75" i="3"/>
  <c r="AH75" i="3"/>
  <c r="C76" i="3"/>
  <c r="G76" i="3"/>
  <c r="K76" i="3"/>
  <c r="O76" i="3"/>
  <c r="S76" i="3"/>
  <c r="W76" i="3"/>
  <c r="AA76" i="3"/>
  <c r="AE76" i="3"/>
  <c r="AI76" i="3"/>
  <c r="D77" i="3"/>
  <c r="H77" i="3"/>
  <c r="L77" i="3"/>
  <c r="P77" i="3"/>
  <c r="T77" i="3"/>
  <c r="X77" i="3"/>
  <c r="AB77" i="3"/>
  <c r="AF77" i="3"/>
  <c r="AJ77" i="3"/>
  <c r="E78" i="3"/>
  <c r="I78" i="3"/>
  <c r="M78" i="3"/>
  <c r="Q78" i="3"/>
  <c r="U78" i="3"/>
  <c r="Y78" i="3"/>
  <c r="AC78" i="3"/>
  <c r="AG78" i="3"/>
  <c r="B79" i="3"/>
  <c r="F79" i="3"/>
  <c r="J79" i="3"/>
  <c r="N79" i="3"/>
  <c r="R79" i="3"/>
  <c r="V79" i="3"/>
  <c r="Z79" i="3"/>
  <c r="AD79" i="3"/>
  <c r="AH79" i="3"/>
  <c r="C80" i="3"/>
  <c r="G80" i="3"/>
  <c r="K80" i="3"/>
  <c r="C132" i="3"/>
  <c r="S132" i="3"/>
  <c r="AI132" i="3"/>
  <c r="P133" i="3"/>
  <c r="AF133" i="3"/>
  <c r="M134" i="3"/>
  <c r="AC134" i="3"/>
  <c r="J135" i="3"/>
  <c r="Z135" i="3"/>
  <c r="G136" i="3"/>
  <c r="W136" i="3"/>
  <c r="D137" i="3"/>
  <c r="T137" i="3"/>
  <c r="AJ137" i="3"/>
  <c r="Q138" i="3"/>
  <c r="AG138" i="3"/>
  <c r="N139" i="3"/>
  <c r="AD139" i="3"/>
  <c r="K140" i="3"/>
  <c r="AA140" i="3"/>
  <c r="H141" i="3"/>
  <c r="X141" i="3"/>
  <c r="E142" i="3"/>
  <c r="U142" i="3"/>
  <c r="B21" i="3"/>
  <c r="R21" i="3"/>
  <c r="AH21" i="3"/>
  <c r="O22" i="3"/>
  <c r="AE22" i="3"/>
  <c r="L23" i="3"/>
  <c r="I24" i="3"/>
  <c r="Y24" i="3"/>
  <c r="F25" i="3"/>
  <c r="V25" i="3"/>
  <c r="C26" i="3"/>
  <c r="S26" i="3"/>
  <c r="AI26" i="3"/>
  <c r="P27" i="3"/>
  <c r="M28" i="3"/>
  <c r="J29" i="3"/>
  <c r="S29" i="3"/>
  <c r="AE29" i="3"/>
  <c r="G30" i="3"/>
  <c r="P30" i="3"/>
  <c r="D31" i="3"/>
  <c r="M31" i="3"/>
  <c r="Y31" i="3"/>
  <c r="AJ31" i="3"/>
  <c r="J32" i="3"/>
  <c r="V32" i="3"/>
  <c r="AG32" i="3"/>
  <c r="G33" i="3"/>
  <c r="S33" i="3"/>
  <c r="D34" i="3"/>
  <c r="P34" i="3"/>
  <c r="AA34" i="3"/>
  <c r="AJ34" i="3"/>
  <c r="M35" i="3"/>
  <c r="X35" i="3"/>
  <c r="AG35" i="3"/>
  <c r="J36" i="3"/>
  <c r="U36" i="3"/>
  <c r="AD36" i="3"/>
  <c r="G37" i="3"/>
  <c r="R37" i="3"/>
  <c r="AA37" i="3"/>
  <c r="D38" i="3"/>
  <c r="O38" i="3"/>
  <c r="X38" i="3"/>
  <c r="AJ38" i="3"/>
  <c r="K39" i="3"/>
  <c r="P39" i="3"/>
  <c r="V39" i="3"/>
  <c r="AA39" i="3"/>
  <c r="C40" i="3"/>
  <c r="H40" i="3"/>
  <c r="M40" i="3"/>
  <c r="S40" i="3"/>
  <c r="X40" i="3"/>
  <c r="AC40" i="3"/>
  <c r="AI40" i="3"/>
  <c r="E41" i="3"/>
  <c r="J41" i="3"/>
  <c r="P41" i="3"/>
  <c r="U41" i="3"/>
  <c r="Z41" i="3"/>
  <c r="AF41" i="3"/>
  <c r="B42" i="3"/>
  <c r="G42" i="3"/>
  <c r="M42" i="3"/>
  <c r="R42" i="3"/>
  <c r="W42" i="3"/>
  <c r="AC42" i="3"/>
  <c r="AH42" i="3"/>
  <c r="D43" i="3"/>
  <c r="J43" i="3"/>
  <c r="O43" i="3"/>
  <c r="T43" i="3"/>
  <c r="Z43" i="3"/>
  <c r="AE43" i="3"/>
  <c r="AJ43" i="3"/>
  <c r="G44" i="3"/>
  <c r="L44" i="3"/>
  <c r="Q44" i="3"/>
  <c r="W44" i="3"/>
  <c r="AB44" i="3"/>
  <c r="AG44" i="3"/>
  <c r="D45" i="3"/>
  <c r="I45" i="3"/>
  <c r="N45" i="3"/>
  <c r="T45" i="3"/>
  <c r="Y45" i="3"/>
  <c r="AD45" i="3"/>
  <c r="AJ45" i="3"/>
  <c r="F46" i="3"/>
  <c r="K46" i="3"/>
  <c r="Q46" i="3"/>
  <c r="V46" i="3"/>
  <c r="AA46" i="3"/>
  <c r="AG46" i="3"/>
  <c r="C47" i="3"/>
  <c r="H47" i="3"/>
  <c r="N47" i="3"/>
  <c r="S47" i="3"/>
  <c r="X47" i="3"/>
  <c r="AD47" i="3"/>
  <c r="AI47" i="3"/>
  <c r="E48" i="3"/>
  <c r="K48" i="3"/>
  <c r="P48" i="3"/>
  <c r="U48" i="3"/>
  <c r="AA48" i="3"/>
  <c r="AF48" i="3"/>
  <c r="B49" i="3"/>
  <c r="H49" i="3"/>
  <c r="M49" i="3"/>
  <c r="R49" i="3"/>
  <c r="X49" i="3"/>
  <c r="AC49" i="3"/>
  <c r="AH49" i="3"/>
  <c r="E50" i="3"/>
  <c r="J50" i="3"/>
  <c r="O50" i="3"/>
  <c r="U50" i="3"/>
  <c r="Z50" i="3"/>
  <c r="AE50" i="3"/>
  <c r="B51" i="3"/>
  <c r="G51" i="3"/>
  <c r="L51" i="3"/>
  <c r="R51" i="3"/>
  <c r="W51" i="3"/>
  <c r="AB51" i="3"/>
  <c r="AH51" i="3"/>
  <c r="D52" i="3"/>
  <c r="I52" i="3"/>
  <c r="O52" i="3"/>
  <c r="T52" i="3"/>
  <c r="Y52" i="3"/>
  <c r="AE52" i="3"/>
  <c r="AJ52" i="3"/>
  <c r="F53" i="3"/>
  <c r="L53" i="3"/>
  <c r="Q53" i="3"/>
  <c r="V53" i="3"/>
  <c r="AB53" i="3"/>
  <c r="AG53" i="3"/>
  <c r="B54" i="3"/>
  <c r="F54" i="3"/>
  <c r="J54" i="3"/>
  <c r="N54" i="3"/>
  <c r="R54" i="3"/>
  <c r="V54" i="3"/>
  <c r="Z54" i="3"/>
  <c r="AD54" i="3"/>
  <c r="AH54" i="3"/>
  <c r="C55" i="3"/>
  <c r="G55" i="3"/>
  <c r="K55" i="3"/>
  <c r="O55" i="3"/>
  <c r="S55" i="3"/>
  <c r="W55" i="3"/>
  <c r="AA55" i="3"/>
  <c r="AE55" i="3"/>
  <c r="AI55" i="3"/>
  <c r="D56" i="3"/>
  <c r="H56" i="3"/>
  <c r="L56" i="3"/>
  <c r="P56" i="3"/>
  <c r="T56" i="3"/>
  <c r="X56" i="3"/>
  <c r="AB56" i="3"/>
  <c r="AF56" i="3"/>
  <c r="AJ56" i="3"/>
  <c r="E57" i="3"/>
  <c r="I57" i="3"/>
  <c r="M57" i="3"/>
  <c r="Q57" i="3"/>
  <c r="U57" i="3"/>
  <c r="Y57" i="3"/>
  <c r="AC57" i="3"/>
  <c r="AG57" i="3"/>
  <c r="B58" i="3"/>
  <c r="F58" i="3"/>
  <c r="J58" i="3"/>
  <c r="N58" i="3"/>
  <c r="R58" i="3"/>
  <c r="V58" i="3"/>
  <c r="Z58" i="3"/>
  <c r="AD58" i="3"/>
  <c r="AH58" i="3"/>
  <c r="C59" i="3"/>
  <c r="G59" i="3"/>
  <c r="K59" i="3"/>
  <c r="O59" i="3"/>
  <c r="S59" i="3"/>
  <c r="W59" i="3"/>
  <c r="AA59" i="3"/>
  <c r="AE59" i="3"/>
  <c r="AI59" i="3"/>
  <c r="D60" i="3"/>
  <c r="H60" i="3"/>
  <c r="L60" i="3"/>
  <c r="P60" i="3"/>
  <c r="T60" i="3"/>
  <c r="X60" i="3"/>
  <c r="AB60" i="3"/>
  <c r="AF60" i="3"/>
  <c r="AJ60" i="3"/>
  <c r="E61" i="3"/>
  <c r="I61" i="3"/>
  <c r="M61" i="3"/>
  <c r="Q61" i="3"/>
  <c r="U61" i="3"/>
  <c r="Y61" i="3"/>
  <c r="AC61" i="3"/>
  <c r="AG61" i="3"/>
  <c r="B62" i="3"/>
  <c r="F62" i="3"/>
  <c r="J62" i="3"/>
  <c r="N62" i="3"/>
  <c r="R62" i="3"/>
  <c r="V62" i="3"/>
  <c r="Z62" i="3"/>
  <c r="AD62" i="3"/>
  <c r="AH62" i="3"/>
  <c r="C63" i="3"/>
  <c r="G63" i="3"/>
  <c r="K63" i="3"/>
  <c r="O63" i="3"/>
  <c r="S63" i="3"/>
  <c r="W63" i="3"/>
  <c r="AA63" i="3"/>
  <c r="AE63" i="3"/>
  <c r="AI63" i="3"/>
  <c r="D64" i="3"/>
  <c r="H64" i="3"/>
  <c r="L64" i="3"/>
  <c r="P64" i="3"/>
  <c r="T64" i="3"/>
  <c r="X64" i="3"/>
  <c r="AB64" i="3"/>
  <c r="AF64" i="3"/>
  <c r="AJ64" i="3"/>
  <c r="E65" i="3"/>
  <c r="I65" i="3"/>
  <c r="M65" i="3"/>
  <c r="Q65" i="3"/>
  <c r="U65" i="3"/>
  <c r="Y65" i="3"/>
  <c r="AC65" i="3"/>
  <c r="AG65" i="3"/>
  <c r="B66" i="3"/>
  <c r="F66" i="3"/>
  <c r="J66" i="3"/>
  <c r="N66" i="3"/>
  <c r="R66" i="3"/>
  <c r="V66" i="3"/>
  <c r="Z66" i="3"/>
  <c r="AD66" i="3"/>
  <c r="AH66" i="3"/>
  <c r="C67" i="3"/>
  <c r="G67" i="3"/>
  <c r="K67" i="3"/>
  <c r="O67" i="3"/>
  <c r="S67" i="3"/>
  <c r="W67" i="3"/>
  <c r="AA67" i="3"/>
  <c r="AE67" i="3"/>
  <c r="AI67" i="3"/>
  <c r="D68" i="3"/>
  <c r="H68" i="3"/>
  <c r="L68" i="3"/>
  <c r="P68" i="3"/>
  <c r="T68" i="3"/>
  <c r="X68" i="3"/>
  <c r="AB68" i="3"/>
  <c r="AF68" i="3"/>
  <c r="AJ68" i="3"/>
  <c r="E69" i="3"/>
  <c r="I69" i="3"/>
  <c r="M69" i="3"/>
  <c r="Q69" i="3"/>
  <c r="U69" i="3"/>
  <c r="Y69" i="3"/>
  <c r="AC69" i="3"/>
  <c r="AG69" i="3"/>
  <c r="B70" i="3"/>
  <c r="F70" i="3"/>
  <c r="J70" i="3"/>
  <c r="N70" i="3"/>
  <c r="R70" i="3"/>
  <c r="V70" i="3"/>
  <c r="Z70" i="3"/>
  <c r="AD70" i="3"/>
  <c r="AH70" i="3"/>
  <c r="C71" i="3"/>
  <c r="G71" i="3"/>
  <c r="K71" i="3"/>
  <c r="O71" i="3"/>
  <c r="S71" i="3"/>
  <c r="W71" i="3"/>
  <c r="AA71" i="3"/>
  <c r="AE71" i="3"/>
  <c r="AI71" i="3"/>
  <c r="D72" i="3"/>
  <c r="H72" i="3"/>
  <c r="L72" i="3"/>
  <c r="P72" i="3"/>
  <c r="T72" i="3"/>
  <c r="X72" i="3"/>
  <c r="AB72" i="3"/>
  <c r="AF72" i="3"/>
  <c r="AJ72" i="3"/>
  <c r="E73" i="3"/>
  <c r="I73" i="3"/>
  <c r="M73" i="3"/>
  <c r="Q73" i="3"/>
  <c r="U73" i="3"/>
  <c r="Y73" i="3"/>
  <c r="AC73" i="3"/>
  <c r="AG73" i="3"/>
  <c r="B74" i="3"/>
  <c r="F74" i="3"/>
  <c r="J74" i="3"/>
  <c r="N74" i="3"/>
  <c r="R74" i="3"/>
  <c r="V74" i="3"/>
  <c r="Z74" i="3"/>
  <c r="AD74" i="3"/>
  <c r="AH74" i="3"/>
  <c r="C75" i="3"/>
  <c r="G75" i="3"/>
  <c r="K75" i="3"/>
  <c r="O75" i="3"/>
  <c r="S75" i="3"/>
  <c r="W75" i="3"/>
  <c r="AA75" i="3"/>
  <c r="AE75" i="3"/>
  <c r="AI75" i="3"/>
  <c r="D76" i="3"/>
  <c r="H76" i="3"/>
  <c r="L76" i="3"/>
  <c r="P76" i="3"/>
  <c r="T76" i="3"/>
  <c r="X76" i="3"/>
  <c r="AB76" i="3"/>
  <c r="AF76" i="3"/>
  <c r="AJ76" i="3"/>
  <c r="E77" i="3"/>
  <c r="I77" i="3"/>
  <c r="M77" i="3"/>
  <c r="Q77" i="3"/>
  <c r="U77" i="3"/>
  <c r="Y77" i="3"/>
  <c r="AC77" i="3"/>
  <c r="AG77" i="3"/>
  <c r="B78" i="3"/>
  <c r="F78" i="3"/>
  <c r="J78" i="3"/>
  <c r="N78" i="3"/>
  <c r="R78" i="3"/>
  <c r="V78" i="3"/>
  <c r="Z78" i="3"/>
  <c r="AD78" i="3"/>
  <c r="AH78" i="3"/>
  <c r="C79" i="3"/>
  <c r="G79" i="3"/>
  <c r="K79" i="3"/>
  <c r="O79" i="3"/>
  <c r="S79" i="3"/>
  <c r="W79" i="3"/>
  <c r="AA79" i="3"/>
  <c r="AE79" i="3"/>
  <c r="AI79" i="3"/>
  <c r="D80" i="3"/>
  <c r="H80" i="3"/>
  <c r="L80" i="3"/>
  <c r="P80" i="3"/>
  <c r="T80" i="3"/>
  <c r="X80" i="3"/>
  <c r="AB80" i="3"/>
  <c r="AF80" i="3"/>
  <c r="AJ80" i="3"/>
  <c r="E81" i="3"/>
  <c r="I81" i="3"/>
  <c r="M81" i="3"/>
  <c r="Q81" i="3"/>
  <c r="U81" i="3"/>
  <c r="Y81" i="3"/>
  <c r="AC81" i="3"/>
  <c r="AG81" i="3"/>
  <c r="B82" i="3"/>
  <c r="F82" i="3"/>
  <c r="J82" i="3"/>
  <c r="N82" i="3"/>
  <c r="R82" i="3"/>
  <c r="V82" i="3"/>
  <c r="Z82" i="3"/>
  <c r="AD82" i="3"/>
  <c r="AH82" i="3"/>
  <c r="C83" i="3"/>
  <c r="G83" i="3"/>
  <c r="K83" i="3"/>
  <c r="O83" i="3"/>
  <c r="S83" i="3"/>
  <c r="W83" i="3"/>
  <c r="AA83" i="3"/>
  <c r="AE83" i="3"/>
  <c r="AI83" i="3"/>
  <c r="D84" i="3"/>
  <c r="H84" i="3"/>
  <c r="L84" i="3"/>
  <c r="P84" i="3"/>
  <c r="T84" i="3"/>
  <c r="X84" i="3"/>
  <c r="AB84" i="3"/>
  <c r="AF84" i="3"/>
  <c r="AJ84" i="3"/>
  <c r="E85" i="3"/>
  <c r="I85" i="3"/>
  <c r="M85" i="3"/>
  <c r="Q85" i="3"/>
  <c r="U85" i="3"/>
  <c r="Y85" i="3"/>
  <c r="AC85" i="3"/>
  <c r="AG85" i="3"/>
  <c r="B86" i="3"/>
  <c r="F86" i="3"/>
  <c r="J86" i="3"/>
  <c r="N86" i="3"/>
  <c r="R86" i="3"/>
  <c r="V86" i="3"/>
  <c r="Z86" i="3"/>
  <c r="AD86" i="3"/>
  <c r="AH86" i="3"/>
  <c r="C87" i="3"/>
  <c r="G87" i="3"/>
  <c r="K87" i="3"/>
  <c r="O87" i="3"/>
  <c r="S87" i="3"/>
  <c r="W87" i="3"/>
  <c r="AA87" i="3"/>
  <c r="AE87" i="3"/>
  <c r="AI87" i="3"/>
  <c r="D88" i="3"/>
  <c r="H88" i="3"/>
  <c r="L88" i="3"/>
  <c r="P88" i="3"/>
  <c r="T88" i="3"/>
  <c r="X88" i="3"/>
  <c r="AB88" i="3"/>
  <c r="AF88" i="3"/>
  <c r="AJ88" i="3"/>
  <c r="E89" i="3"/>
  <c r="I89" i="3"/>
  <c r="M89" i="3"/>
  <c r="Q89" i="3"/>
  <c r="U89" i="3"/>
  <c r="Y89" i="3"/>
  <c r="AC89" i="3"/>
  <c r="AG89" i="3"/>
  <c r="B90" i="3"/>
  <c r="F90" i="3"/>
  <c r="J90" i="3"/>
  <c r="N90" i="3"/>
  <c r="R90" i="3"/>
  <c r="V90" i="3"/>
  <c r="Z90" i="3"/>
  <c r="AD90" i="3"/>
  <c r="AH90" i="3"/>
  <c r="C91" i="3"/>
  <c r="G91" i="3"/>
  <c r="K91" i="3"/>
  <c r="O91" i="3"/>
  <c r="S91" i="3"/>
  <c r="W91" i="3"/>
  <c r="AA91" i="3"/>
  <c r="AE91" i="3"/>
  <c r="AI91" i="3"/>
  <c r="D92" i="3"/>
  <c r="H92" i="3"/>
  <c r="L92" i="3"/>
  <c r="P92" i="3"/>
  <c r="T92" i="3"/>
  <c r="X92" i="3"/>
  <c r="AB92" i="3"/>
  <c r="AA132" i="3"/>
  <c r="X133" i="3"/>
  <c r="U134" i="3"/>
  <c r="R135" i="3"/>
  <c r="O136" i="3"/>
  <c r="L137" i="3"/>
  <c r="I138" i="3"/>
  <c r="F139" i="3"/>
  <c r="C140" i="3"/>
  <c r="AI140" i="3"/>
  <c r="AF141" i="3"/>
  <c r="AC142" i="3"/>
  <c r="Z21" i="3"/>
  <c r="W22" i="3"/>
  <c r="T23" i="3"/>
  <c r="Q24" i="3"/>
  <c r="N25" i="3"/>
  <c r="K26" i="3"/>
  <c r="H27" i="3"/>
  <c r="E28" i="3"/>
  <c r="B29" i="3"/>
  <c r="Z29" i="3"/>
  <c r="L30" i="3"/>
  <c r="AF30" i="3"/>
  <c r="T31" i="3"/>
  <c r="F32" i="3"/>
  <c r="Z32" i="3"/>
  <c r="N33" i="3"/>
  <c r="AI33" i="3"/>
  <c r="T34" i="3"/>
  <c r="H35" i="3"/>
  <c r="AC35" i="3"/>
  <c r="N36" i="3"/>
  <c r="B37" i="3"/>
  <c r="W37" i="3"/>
  <c r="H38" i="3"/>
  <c r="AE38" i="3"/>
  <c r="N39" i="3"/>
  <c r="X39" i="3"/>
  <c r="K40" i="3"/>
  <c r="U40" i="3"/>
  <c r="AF40" i="3"/>
  <c r="H41" i="3"/>
  <c r="R41" i="3"/>
  <c r="AC41" i="3"/>
  <c r="E42" i="3"/>
  <c r="O42" i="3"/>
  <c r="Z42" i="3"/>
  <c r="B43" i="3"/>
  <c r="L43" i="3"/>
  <c r="W43" i="3"/>
  <c r="AH43" i="3"/>
  <c r="I44" i="3"/>
  <c r="T44" i="3"/>
  <c r="AE44" i="3"/>
  <c r="F45" i="3"/>
  <c r="Q45" i="3"/>
  <c r="AB45" i="3"/>
  <c r="C46" i="3"/>
  <c r="N46" i="3"/>
  <c r="Y46" i="3"/>
  <c r="AI46" i="3"/>
  <c r="K47" i="3"/>
  <c r="V47" i="3"/>
  <c r="AF47" i="3"/>
  <c r="H48" i="3"/>
  <c r="S48" i="3"/>
  <c r="AC48" i="3"/>
  <c r="E49" i="3"/>
  <c r="P49" i="3"/>
  <c r="Z49" i="3"/>
  <c r="B50" i="3"/>
  <c r="M50" i="3"/>
  <c r="W50" i="3"/>
  <c r="AH50" i="3"/>
  <c r="J51" i="3"/>
  <c r="T51" i="3"/>
  <c r="AE51" i="3"/>
  <c r="G52" i="3"/>
  <c r="Q52" i="3"/>
  <c r="AB52" i="3"/>
  <c r="D53" i="3"/>
  <c r="N53" i="3"/>
  <c r="Y53" i="3"/>
  <c r="AI53" i="3"/>
  <c r="H54" i="3"/>
  <c r="P54" i="3"/>
  <c r="X54" i="3"/>
  <c r="AF54" i="3"/>
  <c r="E55" i="3"/>
  <c r="M55" i="3"/>
  <c r="U55" i="3"/>
  <c r="AC55" i="3"/>
  <c r="B56" i="3"/>
  <c r="J56" i="3"/>
  <c r="R56" i="3"/>
  <c r="Z56" i="3"/>
  <c r="AH56" i="3"/>
  <c r="G57" i="3"/>
  <c r="O57" i="3"/>
  <c r="W57" i="3"/>
  <c r="AE57" i="3"/>
  <c r="D58" i="3"/>
  <c r="L58" i="3"/>
  <c r="T58" i="3"/>
  <c r="AB58" i="3"/>
  <c r="AJ58" i="3"/>
  <c r="I59" i="3"/>
  <c r="Q59" i="3"/>
  <c r="Y59" i="3"/>
  <c r="AG59" i="3"/>
  <c r="F60" i="3"/>
  <c r="N60" i="3"/>
  <c r="V60" i="3"/>
  <c r="AD60" i="3"/>
  <c r="C61" i="3"/>
  <c r="K61" i="3"/>
  <c r="S61" i="3"/>
  <c r="AA61" i="3"/>
  <c r="AI61" i="3"/>
  <c r="H62" i="3"/>
  <c r="P62" i="3"/>
  <c r="X62" i="3"/>
  <c r="AF62" i="3"/>
  <c r="E63" i="3"/>
  <c r="M63" i="3"/>
  <c r="U63" i="3"/>
  <c r="AC63" i="3"/>
  <c r="B64" i="3"/>
  <c r="J64" i="3"/>
  <c r="R64" i="3"/>
  <c r="Z64" i="3"/>
  <c r="AH64" i="3"/>
  <c r="G65" i="3"/>
  <c r="O65" i="3"/>
  <c r="W65" i="3"/>
  <c r="AE65" i="3"/>
  <c r="D66" i="3"/>
  <c r="L66" i="3"/>
  <c r="T66" i="3"/>
  <c r="AB66" i="3"/>
  <c r="AJ66" i="3"/>
  <c r="I67" i="3"/>
  <c r="Q67" i="3"/>
  <c r="Y67" i="3"/>
  <c r="AG67" i="3"/>
  <c r="F68" i="3"/>
  <c r="N68" i="3"/>
  <c r="V68" i="3"/>
  <c r="AD68" i="3"/>
  <c r="C69" i="3"/>
  <c r="K69" i="3"/>
  <c r="S69" i="3"/>
  <c r="AA69" i="3"/>
  <c r="AI69" i="3"/>
  <c r="H70" i="3"/>
  <c r="P70" i="3"/>
  <c r="X70" i="3"/>
  <c r="AF70" i="3"/>
  <c r="E71" i="3"/>
  <c r="M71" i="3"/>
  <c r="U71" i="3"/>
  <c r="AC71" i="3"/>
  <c r="B72" i="3"/>
  <c r="J72" i="3"/>
  <c r="R72" i="3"/>
  <c r="Z72" i="3"/>
  <c r="AH72" i="3"/>
  <c r="G73" i="3"/>
  <c r="O73" i="3"/>
  <c r="W73" i="3"/>
  <c r="AE73" i="3"/>
  <c r="D74" i="3"/>
  <c r="L74" i="3"/>
  <c r="T74" i="3"/>
  <c r="AB74" i="3"/>
  <c r="AJ74" i="3"/>
  <c r="I75" i="3"/>
  <c r="Q75" i="3"/>
  <c r="Y75" i="3"/>
  <c r="AG75" i="3"/>
  <c r="F76" i="3"/>
  <c r="N76" i="3"/>
  <c r="V76" i="3"/>
  <c r="AD76" i="3"/>
  <c r="C77" i="3"/>
  <c r="K77" i="3"/>
  <c r="S77" i="3"/>
  <c r="AA77" i="3"/>
  <c r="AI77" i="3"/>
  <c r="H78" i="3"/>
  <c r="P78" i="3"/>
  <c r="X78" i="3"/>
  <c r="AF78" i="3"/>
  <c r="E79" i="3"/>
  <c r="M79" i="3"/>
  <c r="U79" i="3"/>
  <c r="AC79" i="3"/>
  <c r="B80" i="3"/>
  <c r="J80" i="3"/>
  <c r="Q80" i="3"/>
  <c r="V80" i="3"/>
  <c r="AA80" i="3"/>
  <c r="AG80" i="3"/>
  <c r="C81" i="3"/>
  <c r="H81" i="3"/>
  <c r="N81" i="3"/>
  <c r="S81" i="3"/>
  <c r="X81" i="3"/>
  <c r="AD81" i="3"/>
  <c r="AI81" i="3"/>
  <c r="E82" i="3"/>
  <c r="K82" i="3"/>
  <c r="P82" i="3"/>
  <c r="U82" i="3"/>
  <c r="AA82" i="3"/>
  <c r="AF82" i="3"/>
  <c r="B83" i="3"/>
  <c r="H83" i="3"/>
  <c r="M83" i="3"/>
  <c r="R83" i="3"/>
  <c r="X83" i="3"/>
  <c r="AC83" i="3"/>
  <c r="AH83" i="3"/>
  <c r="E84" i="3"/>
  <c r="J84" i="3"/>
  <c r="O84" i="3"/>
  <c r="U84" i="3"/>
  <c r="Z84" i="3"/>
  <c r="AE84" i="3"/>
  <c r="B85" i="3"/>
  <c r="G85" i="3"/>
  <c r="L85" i="3"/>
  <c r="R85" i="3"/>
  <c r="W85" i="3"/>
  <c r="AB85" i="3"/>
  <c r="AH85" i="3"/>
  <c r="D86" i="3"/>
  <c r="I86" i="3"/>
  <c r="O86" i="3"/>
  <c r="T86" i="3"/>
  <c r="Y86" i="3"/>
  <c r="AE86" i="3"/>
  <c r="AJ86" i="3"/>
  <c r="F87" i="3"/>
  <c r="L87" i="3"/>
  <c r="Q87" i="3"/>
  <c r="V87" i="3"/>
  <c r="AB87" i="3"/>
  <c r="AG87" i="3"/>
  <c r="C88" i="3"/>
  <c r="I88" i="3"/>
  <c r="N88" i="3"/>
  <c r="S88" i="3"/>
  <c r="Y88" i="3"/>
  <c r="AD88" i="3"/>
  <c r="AI88" i="3"/>
  <c r="F89" i="3"/>
  <c r="K89" i="3"/>
  <c r="P89" i="3"/>
  <c r="V89" i="3"/>
  <c r="AA89" i="3"/>
  <c r="AF89" i="3"/>
  <c r="C90" i="3"/>
  <c r="H90" i="3"/>
  <c r="M90" i="3"/>
  <c r="S90" i="3"/>
  <c r="X90" i="3"/>
  <c r="AC90" i="3"/>
  <c r="AI90" i="3"/>
  <c r="E91" i="3"/>
  <c r="J91" i="3"/>
  <c r="P91" i="3"/>
  <c r="U91" i="3"/>
  <c r="Z91" i="3"/>
  <c r="AF91" i="3"/>
  <c r="B92" i="3"/>
  <c r="G92" i="3"/>
  <c r="M92" i="3"/>
  <c r="R92" i="3"/>
  <c r="W92" i="3"/>
  <c r="AC92" i="3"/>
  <c r="AG92" i="3"/>
  <c r="B93" i="3"/>
  <c r="F93" i="3"/>
  <c r="J93" i="3"/>
  <c r="N93" i="3"/>
  <c r="R93" i="3"/>
  <c r="V93" i="3"/>
  <c r="Z93" i="3"/>
  <c r="AD93" i="3"/>
  <c r="AH93" i="3"/>
  <c r="C94" i="3"/>
  <c r="G94" i="3"/>
  <c r="K94" i="3"/>
  <c r="O94" i="3"/>
  <c r="S94" i="3"/>
  <c r="W94" i="3"/>
  <c r="AA94" i="3"/>
  <c r="AE94" i="3"/>
  <c r="AI94" i="3"/>
  <c r="D95" i="3"/>
  <c r="H95" i="3"/>
  <c r="L95" i="3"/>
  <c r="P95" i="3"/>
  <c r="T95" i="3"/>
  <c r="X95" i="3"/>
  <c r="AB95" i="3"/>
  <c r="AF95" i="3"/>
  <c r="AJ95" i="3"/>
  <c r="E96" i="3"/>
  <c r="I96" i="3"/>
  <c r="M96" i="3"/>
  <c r="Q96" i="3"/>
  <c r="U96" i="3"/>
  <c r="Y96" i="3"/>
  <c r="AC96" i="3"/>
  <c r="AG96" i="3"/>
  <c r="B97" i="3"/>
  <c r="F97" i="3"/>
  <c r="J97" i="3"/>
  <c r="N97" i="3"/>
  <c r="R97" i="3"/>
  <c r="V97" i="3"/>
  <c r="Z97" i="3"/>
  <c r="AD97" i="3"/>
  <c r="AH97" i="3"/>
  <c r="C98" i="3"/>
  <c r="G98" i="3"/>
  <c r="K98" i="3"/>
  <c r="O98" i="3"/>
  <c r="S98" i="3"/>
  <c r="W98" i="3"/>
  <c r="AA98" i="3"/>
  <c r="AE98" i="3"/>
  <c r="AI98" i="3"/>
  <c r="D99" i="3"/>
  <c r="H99" i="3"/>
  <c r="L99" i="3"/>
  <c r="P99" i="3"/>
  <c r="T99" i="3"/>
  <c r="X99" i="3"/>
  <c r="AB99" i="3"/>
  <c r="AF99" i="3"/>
  <c r="AJ99" i="3"/>
  <c r="E100" i="3"/>
  <c r="I100" i="3"/>
  <c r="M100" i="3"/>
  <c r="Q100" i="3"/>
  <c r="U100" i="3"/>
  <c r="Y100" i="3"/>
  <c r="AC100" i="3"/>
  <c r="AG100" i="3"/>
  <c r="B101" i="3"/>
  <c r="F101" i="3"/>
  <c r="J101" i="3"/>
  <c r="N101" i="3"/>
  <c r="R101" i="3"/>
  <c r="V101" i="3"/>
  <c r="Z101" i="3"/>
  <c r="AD101" i="3"/>
  <c r="AH101" i="3"/>
  <c r="C102" i="3"/>
  <c r="G102" i="3"/>
  <c r="K102" i="3"/>
  <c r="O102" i="3"/>
  <c r="S102" i="3"/>
  <c r="W102" i="3"/>
  <c r="AA102" i="3"/>
  <c r="AE102" i="3"/>
  <c r="AI102" i="3"/>
  <c r="D103" i="3"/>
  <c r="H103" i="3"/>
  <c r="L103" i="3"/>
  <c r="P103" i="3"/>
  <c r="T103" i="3"/>
  <c r="X103" i="3"/>
  <c r="AB103" i="3"/>
  <c r="AF103" i="3"/>
  <c r="AJ103" i="3"/>
  <c r="E104" i="3"/>
  <c r="I104" i="3"/>
  <c r="M104" i="3"/>
  <c r="Q104" i="3"/>
  <c r="U104" i="3"/>
  <c r="Y104" i="3"/>
  <c r="AC104" i="3"/>
  <c r="AG104" i="3"/>
  <c r="B105" i="3"/>
  <c r="F105" i="3"/>
  <c r="J105" i="3"/>
  <c r="N105" i="3"/>
  <c r="R105" i="3"/>
  <c r="V105" i="3"/>
  <c r="Z105" i="3"/>
  <c r="AD105" i="3"/>
  <c r="AH105" i="3"/>
  <c r="C106" i="3"/>
  <c r="G106" i="3"/>
  <c r="K106" i="3"/>
  <c r="O106" i="3"/>
  <c r="S106" i="3"/>
  <c r="W106" i="3"/>
  <c r="AA106" i="3"/>
  <c r="AE106" i="3"/>
  <c r="AI106" i="3"/>
  <c r="D107" i="3"/>
  <c r="H107" i="3"/>
  <c r="L107" i="3"/>
  <c r="P107" i="3"/>
  <c r="T107" i="3"/>
  <c r="X107" i="3"/>
  <c r="AB107" i="3"/>
  <c r="AF107" i="3"/>
  <c r="AJ107" i="3"/>
  <c r="E108" i="3"/>
  <c r="I108" i="3"/>
  <c r="M108" i="3"/>
  <c r="Q108" i="3"/>
  <c r="U108" i="3"/>
  <c r="Y108" i="3"/>
  <c r="AC108" i="3"/>
  <c r="AG108" i="3"/>
  <c r="B109" i="3"/>
  <c r="F109" i="3"/>
  <c r="J109" i="3"/>
  <c r="N109" i="3"/>
  <c r="R109" i="3"/>
  <c r="V109" i="3"/>
  <c r="Z109" i="3"/>
  <c r="AD109" i="3"/>
  <c r="AH109" i="3"/>
  <c r="C110" i="3"/>
  <c r="G110" i="3"/>
  <c r="K110" i="3"/>
  <c r="O110" i="3"/>
  <c r="S110" i="3"/>
  <c r="W110" i="3"/>
  <c r="AA110" i="3"/>
  <c r="AE110" i="3"/>
  <c r="AI110" i="3"/>
  <c r="D111" i="3"/>
  <c r="H111" i="3"/>
  <c r="L111" i="3"/>
  <c r="P111" i="3"/>
  <c r="T111" i="3"/>
  <c r="X111" i="3"/>
  <c r="AB111" i="3"/>
  <c r="AF111" i="3"/>
  <c r="AJ111" i="3"/>
  <c r="E112" i="3"/>
  <c r="I112" i="3"/>
  <c r="M112" i="3"/>
  <c r="Q112" i="3"/>
  <c r="U112" i="3"/>
  <c r="Y112" i="3"/>
  <c r="AC112" i="3"/>
  <c r="AG112" i="3"/>
  <c r="B113" i="3"/>
  <c r="F113" i="3"/>
  <c r="J113" i="3"/>
  <c r="N113" i="3"/>
  <c r="R113" i="3"/>
  <c r="V113" i="3"/>
  <c r="Z113" i="3"/>
  <c r="AD113" i="3"/>
  <c r="AH113" i="3"/>
  <c r="C114" i="3"/>
  <c r="G114" i="3"/>
  <c r="K114" i="3"/>
  <c r="O114" i="3"/>
  <c r="S114" i="3"/>
  <c r="W114" i="3"/>
  <c r="AA114" i="3"/>
  <c r="AE114" i="3"/>
  <c r="AI114" i="3"/>
  <c r="D115" i="3"/>
  <c r="H115" i="3"/>
  <c r="L115" i="3"/>
  <c r="P115" i="3"/>
  <c r="T115" i="3"/>
  <c r="X115" i="3"/>
  <c r="AB115" i="3"/>
  <c r="AF115" i="3"/>
  <c r="AJ115" i="3"/>
  <c r="E116" i="3"/>
  <c r="I116" i="3"/>
  <c r="M116" i="3"/>
  <c r="Q116" i="3"/>
  <c r="U116" i="3"/>
  <c r="Y116" i="3"/>
  <c r="AC116" i="3"/>
  <c r="AG116" i="3"/>
  <c r="B117" i="3"/>
  <c r="F117" i="3"/>
  <c r="J117" i="3"/>
  <c r="N117" i="3"/>
  <c r="R117" i="3"/>
  <c r="V117" i="3"/>
  <c r="Z117" i="3"/>
  <c r="AD117" i="3"/>
  <c r="AH117" i="3"/>
  <c r="C118" i="3"/>
  <c r="G118" i="3"/>
  <c r="K118" i="3"/>
  <c r="O118" i="3"/>
  <c r="S118" i="3"/>
  <c r="W118" i="3"/>
  <c r="AA118" i="3"/>
  <c r="AE118" i="3"/>
  <c r="AI118" i="3"/>
  <c r="D132" i="3"/>
  <c r="AJ132" i="3"/>
  <c r="AG133" i="3"/>
  <c r="AD134" i="3"/>
  <c r="AA135" i="3"/>
  <c r="X136" i="3"/>
  <c r="U137" i="3"/>
  <c r="R138" i="3"/>
  <c r="O139" i="3"/>
  <c r="L140" i="3"/>
  <c r="I141" i="3"/>
  <c r="F142" i="3"/>
  <c r="C21" i="3"/>
  <c r="AI21" i="3"/>
  <c r="AF22" i="3"/>
  <c r="Z24" i="3"/>
  <c r="W25" i="3"/>
  <c r="T26" i="3"/>
  <c r="Q27" i="3"/>
  <c r="N28" i="3"/>
  <c r="K29" i="3"/>
  <c r="AH29" i="3"/>
  <c r="T30" i="3"/>
  <c r="E31" i="3"/>
  <c r="N32" i="3"/>
  <c r="AH32" i="3"/>
  <c r="V33" i="3"/>
  <c r="H34" i="3"/>
  <c r="AB34" i="3"/>
  <c r="P35" i="3"/>
  <c r="B36" i="3"/>
  <c r="V36" i="3"/>
  <c r="J37" i="3"/>
  <c r="AE37" i="3"/>
  <c r="P38" i="3"/>
  <c r="D39" i="3"/>
  <c r="R39" i="3"/>
  <c r="D40" i="3"/>
  <c r="O40" i="3"/>
  <c r="Y40" i="3"/>
  <c r="AJ40" i="3"/>
  <c r="L41" i="3"/>
  <c r="V41" i="3"/>
  <c r="AG41" i="3"/>
  <c r="I42" i="3"/>
  <c r="S42" i="3"/>
  <c r="AD42" i="3"/>
  <c r="F43" i="3"/>
  <c r="P43" i="3"/>
  <c r="AA43" i="3"/>
  <c r="C44" i="3"/>
  <c r="M44" i="3"/>
  <c r="X44" i="3"/>
  <c r="AI44" i="3"/>
  <c r="J45" i="3"/>
  <c r="U45" i="3"/>
  <c r="AF45" i="3"/>
  <c r="G46" i="3"/>
  <c r="R46" i="3"/>
  <c r="AC46" i="3"/>
  <c r="D47" i="3"/>
  <c r="O47" i="3"/>
  <c r="Z47" i="3"/>
  <c r="AJ47" i="3"/>
  <c r="L48" i="3"/>
  <c r="W48" i="3"/>
  <c r="AG48" i="3"/>
  <c r="I49" i="3"/>
  <c r="T49" i="3"/>
  <c r="AD49" i="3"/>
  <c r="F50" i="3"/>
  <c r="Q50" i="3"/>
  <c r="AA50" i="3"/>
  <c r="C51" i="3"/>
  <c r="N51" i="3"/>
  <c r="X51" i="3"/>
  <c r="AI51" i="3"/>
  <c r="K52" i="3"/>
  <c r="U52" i="3"/>
  <c r="AF52" i="3"/>
  <c r="H53" i="3"/>
  <c r="R53" i="3"/>
  <c r="AC53" i="3"/>
  <c r="C54" i="3"/>
  <c r="K54" i="3"/>
  <c r="S54" i="3"/>
  <c r="AA54" i="3"/>
  <c r="AI54" i="3"/>
  <c r="H55" i="3"/>
  <c r="P55" i="3"/>
  <c r="X55" i="3"/>
  <c r="AF55" i="3"/>
  <c r="E56" i="3"/>
  <c r="M56" i="3"/>
  <c r="U56" i="3"/>
  <c r="AC56" i="3"/>
  <c r="B57" i="3"/>
  <c r="J57" i="3"/>
  <c r="R57" i="3"/>
  <c r="Z57" i="3"/>
  <c r="AH57" i="3"/>
  <c r="G58" i="3"/>
  <c r="O58" i="3"/>
  <c r="W58" i="3"/>
  <c r="AE58" i="3"/>
  <c r="D59" i="3"/>
  <c r="L59" i="3"/>
  <c r="T59" i="3"/>
  <c r="AB59" i="3"/>
  <c r="AJ59" i="3"/>
  <c r="I60" i="3"/>
  <c r="Q60" i="3"/>
  <c r="Y60" i="3"/>
  <c r="AG60" i="3"/>
  <c r="F61" i="3"/>
  <c r="N61" i="3"/>
  <c r="V61" i="3"/>
  <c r="AD61" i="3"/>
  <c r="C62" i="3"/>
  <c r="K62" i="3"/>
  <c r="S62" i="3"/>
  <c r="AA62" i="3"/>
  <c r="AI62" i="3"/>
  <c r="H63" i="3"/>
  <c r="P63" i="3"/>
  <c r="X63" i="3"/>
  <c r="AF63" i="3"/>
  <c r="E64" i="3"/>
  <c r="M64" i="3"/>
  <c r="U64" i="3"/>
  <c r="AC64" i="3"/>
  <c r="B65" i="3"/>
  <c r="J65" i="3"/>
  <c r="R65" i="3"/>
  <c r="Z65" i="3"/>
  <c r="AH65" i="3"/>
  <c r="G66" i="3"/>
  <c r="O66" i="3"/>
  <c r="W66" i="3"/>
  <c r="AE66" i="3"/>
  <c r="D67" i="3"/>
  <c r="L67" i="3"/>
  <c r="T67" i="3"/>
  <c r="AB67" i="3"/>
  <c r="AJ67" i="3"/>
  <c r="I68" i="3"/>
  <c r="Q68" i="3"/>
  <c r="Y68" i="3"/>
  <c r="AG68" i="3"/>
  <c r="F69" i="3"/>
  <c r="N69" i="3"/>
  <c r="V69" i="3"/>
  <c r="AD69" i="3"/>
  <c r="C70" i="3"/>
  <c r="K70" i="3"/>
  <c r="S70" i="3"/>
  <c r="AA70" i="3"/>
  <c r="AI70" i="3"/>
  <c r="H71" i="3"/>
  <c r="P71" i="3"/>
  <c r="X71" i="3"/>
  <c r="AF71" i="3"/>
  <c r="E72" i="3"/>
  <c r="M72" i="3"/>
  <c r="U72" i="3"/>
  <c r="AC72" i="3"/>
  <c r="B73" i="3"/>
  <c r="J73" i="3"/>
  <c r="R73" i="3"/>
  <c r="Z73" i="3"/>
  <c r="AH73" i="3"/>
  <c r="G74" i="3"/>
  <c r="O74" i="3"/>
  <c r="W74" i="3"/>
  <c r="AE74" i="3"/>
  <c r="D75" i="3"/>
  <c r="L75" i="3"/>
  <c r="T75" i="3"/>
  <c r="AB75" i="3"/>
  <c r="AJ75" i="3"/>
  <c r="I76" i="3"/>
  <c r="Q76" i="3"/>
  <c r="Y76" i="3"/>
  <c r="AG76" i="3"/>
  <c r="F77" i="3"/>
  <c r="N77" i="3"/>
  <c r="V77" i="3"/>
  <c r="AD77" i="3"/>
  <c r="C78" i="3"/>
  <c r="K78" i="3"/>
  <c r="S78" i="3"/>
  <c r="AA78" i="3"/>
  <c r="AI78" i="3"/>
  <c r="H79" i="3"/>
  <c r="P79" i="3"/>
  <c r="X79" i="3"/>
  <c r="AF79" i="3"/>
  <c r="E80" i="3"/>
  <c r="M80" i="3"/>
  <c r="R80" i="3"/>
  <c r="W80" i="3"/>
  <c r="AC80" i="3"/>
  <c r="AH80" i="3"/>
  <c r="D81" i="3"/>
  <c r="J81" i="3"/>
  <c r="O81" i="3"/>
  <c r="T81" i="3"/>
  <c r="Z81" i="3"/>
  <c r="AE81" i="3"/>
  <c r="AJ81" i="3"/>
  <c r="G82" i="3"/>
  <c r="L82" i="3"/>
  <c r="Q82" i="3"/>
  <c r="W82" i="3"/>
  <c r="AB82" i="3"/>
  <c r="AG82" i="3"/>
  <c r="D83" i="3"/>
  <c r="I83" i="3"/>
  <c r="N83" i="3"/>
  <c r="T83" i="3"/>
  <c r="Y83" i="3"/>
  <c r="AD83" i="3"/>
  <c r="AJ83" i="3"/>
  <c r="F84" i="3"/>
  <c r="K84" i="3"/>
  <c r="Q84" i="3"/>
  <c r="V84" i="3"/>
  <c r="AA84" i="3"/>
  <c r="AG84" i="3"/>
  <c r="C85" i="3"/>
  <c r="H85" i="3"/>
  <c r="N85" i="3"/>
  <c r="S85" i="3"/>
  <c r="X85" i="3"/>
  <c r="AD85" i="3"/>
  <c r="AI85" i="3"/>
  <c r="E86" i="3"/>
  <c r="K86" i="3"/>
  <c r="P86" i="3"/>
  <c r="U86" i="3"/>
  <c r="AA86" i="3"/>
  <c r="AF86" i="3"/>
  <c r="B87" i="3"/>
  <c r="H87" i="3"/>
  <c r="M87" i="3"/>
  <c r="R87" i="3"/>
  <c r="X87" i="3"/>
  <c r="AC87" i="3"/>
  <c r="AH87" i="3"/>
  <c r="E88" i="3"/>
  <c r="J88" i="3"/>
  <c r="O88" i="3"/>
  <c r="U88" i="3"/>
  <c r="Z88" i="3"/>
  <c r="AE88" i="3"/>
  <c r="B89" i="3"/>
  <c r="G89" i="3"/>
  <c r="L89" i="3"/>
  <c r="R89" i="3"/>
  <c r="W89" i="3"/>
  <c r="AB89" i="3"/>
  <c r="AH89" i="3"/>
  <c r="D90" i="3"/>
  <c r="I90" i="3"/>
  <c r="O90" i="3"/>
  <c r="T90" i="3"/>
  <c r="Y90" i="3"/>
  <c r="AE90" i="3"/>
  <c r="AJ90" i="3"/>
  <c r="F91" i="3"/>
  <c r="L91" i="3"/>
  <c r="Q91" i="3"/>
  <c r="V91" i="3"/>
  <c r="AB91" i="3"/>
  <c r="AG91" i="3"/>
  <c r="C92" i="3"/>
  <c r="I92" i="3"/>
  <c r="N92" i="3"/>
  <c r="S92" i="3"/>
  <c r="Y92" i="3"/>
  <c r="AD92" i="3"/>
  <c r="AH92" i="3"/>
  <c r="C93" i="3"/>
  <c r="G93" i="3"/>
  <c r="K93" i="3"/>
  <c r="O93" i="3"/>
  <c r="S93" i="3"/>
  <c r="W93" i="3"/>
  <c r="AA93" i="3"/>
  <c r="AE93" i="3"/>
  <c r="AI93" i="3"/>
  <c r="D94" i="3"/>
  <c r="H94" i="3"/>
  <c r="L94" i="3"/>
  <c r="P94" i="3"/>
  <c r="T94" i="3"/>
  <c r="X94" i="3"/>
  <c r="AB94" i="3"/>
  <c r="AF94" i="3"/>
  <c r="AJ94" i="3"/>
  <c r="E95" i="3"/>
  <c r="I95" i="3"/>
  <c r="M95" i="3"/>
  <c r="Q95" i="3"/>
  <c r="U95" i="3"/>
  <c r="Y95" i="3"/>
  <c r="AC95" i="3"/>
  <c r="AG95" i="3"/>
  <c r="B96" i="3"/>
  <c r="F96" i="3"/>
  <c r="J96" i="3"/>
  <c r="N96" i="3"/>
  <c r="R96" i="3"/>
  <c r="V96" i="3"/>
  <c r="Z96" i="3"/>
  <c r="AD96" i="3"/>
  <c r="AH96" i="3"/>
  <c r="C97" i="3"/>
  <c r="G97" i="3"/>
  <c r="K97" i="3"/>
  <c r="O97" i="3"/>
  <c r="S97" i="3"/>
  <c r="W97" i="3"/>
  <c r="AA97" i="3"/>
  <c r="AE97" i="3"/>
  <c r="AI97" i="3"/>
  <c r="D98" i="3"/>
  <c r="H98" i="3"/>
  <c r="L98" i="3"/>
  <c r="P98" i="3"/>
  <c r="T98" i="3"/>
  <c r="X98" i="3"/>
  <c r="AB98" i="3"/>
  <c r="AF98" i="3"/>
  <c r="AJ98" i="3"/>
  <c r="E99" i="3"/>
  <c r="I99" i="3"/>
  <c r="M99" i="3"/>
  <c r="Q99" i="3"/>
  <c r="U99" i="3"/>
  <c r="Y99" i="3"/>
  <c r="AC99" i="3"/>
  <c r="AG99" i="3"/>
  <c r="B100" i="3"/>
  <c r="F100" i="3"/>
  <c r="J100" i="3"/>
  <c r="N100" i="3"/>
  <c r="R100" i="3"/>
  <c r="V100" i="3"/>
  <c r="Z100" i="3"/>
  <c r="AD100" i="3"/>
  <c r="AH100" i="3"/>
  <c r="C101" i="3"/>
  <c r="G101" i="3"/>
  <c r="K101" i="3"/>
  <c r="O101" i="3"/>
  <c r="S101" i="3"/>
  <c r="W101" i="3"/>
  <c r="AA101" i="3"/>
  <c r="AE101" i="3"/>
  <c r="AI101" i="3"/>
  <c r="D102" i="3"/>
  <c r="H102" i="3"/>
  <c r="L102" i="3"/>
  <c r="P102" i="3"/>
  <c r="T102" i="3"/>
  <c r="X102" i="3"/>
  <c r="AB102" i="3"/>
  <c r="AF102" i="3"/>
  <c r="AJ102" i="3"/>
  <c r="E103" i="3"/>
  <c r="I103" i="3"/>
  <c r="M103" i="3"/>
  <c r="Q103" i="3"/>
  <c r="U103" i="3"/>
  <c r="Y103" i="3"/>
  <c r="AC103" i="3"/>
  <c r="AG103" i="3"/>
  <c r="B104" i="3"/>
  <c r="F104" i="3"/>
  <c r="J104" i="3"/>
  <c r="N104" i="3"/>
  <c r="R104" i="3"/>
  <c r="V104" i="3"/>
  <c r="Z104" i="3"/>
  <c r="AD104" i="3"/>
  <c r="AH104" i="3"/>
  <c r="C105" i="3"/>
  <c r="G105" i="3"/>
  <c r="K105" i="3"/>
  <c r="O105" i="3"/>
  <c r="S105" i="3"/>
  <c r="W105" i="3"/>
  <c r="AA105" i="3"/>
  <c r="AE105" i="3"/>
  <c r="AI105" i="3"/>
  <c r="D106" i="3"/>
  <c r="H106" i="3"/>
  <c r="L106" i="3"/>
  <c r="P106" i="3"/>
  <c r="T106" i="3"/>
  <c r="X106" i="3"/>
  <c r="AB106" i="3"/>
  <c r="AF106" i="3"/>
  <c r="AJ106" i="3"/>
  <c r="E107" i="3"/>
  <c r="I107" i="3"/>
  <c r="M107" i="3"/>
  <c r="Q107" i="3"/>
  <c r="U107" i="3"/>
  <c r="Y107" i="3"/>
  <c r="AC107" i="3"/>
  <c r="AG107" i="3"/>
  <c r="B108" i="3"/>
  <c r="F108" i="3"/>
  <c r="J108" i="3"/>
  <c r="N108" i="3"/>
  <c r="R108" i="3"/>
  <c r="V108" i="3"/>
  <c r="Z108" i="3"/>
  <c r="AD108" i="3"/>
  <c r="AH108" i="3"/>
  <c r="C109" i="3"/>
  <c r="G109" i="3"/>
  <c r="K109" i="3"/>
  <c r="O109" i="3"/>
  <c r="S109" i="3"/>
  <c r="W109" i="3"/>
  <c r="AA109" i="3"/>
  <c r="AE109" i="3"/>
  <c r="AI109" i="3"/>
  <c r="D110" i="3"/>
  <c r="H110" i="3"/>
  <c r="L110" i="3"/>
  <c r="P110" i="3"/>
  <c r="T110" i="3"/>
  <c r="X110" i="3"/>
  <c r="AB110" i="3"/>
  <c r="AF110" i="3"/>
  <c r="AJ110" i="3"/>
  <c r="E111" i="3"/>
  <c r="I111" i="3"/>
  <c r="M111" i="3"/>
  <c r="Q111" i="3"/>
  <c r="U111" i="3"/>
  <c r="Y111" i="3"/>
  <c r="AC111" i="3"/>
  <c r="AG111" i="3"/>
  <c r="B112" i="3"/>
  <c r="F112" i="3"/>
  <c r="J112" i="3"/>
  <c r="N112" i="3"/>
  <c r="R112" i="3"/>
  <c r="V112" i="3"/>
  <c r="Z112" i="3"/>
  <c r="AD112" i="3"/>
  <c r="AH112" i="3"/>
  <c r="C113" i="3"/>
  <c r="G113" i="3"/>
  <c r="K113" i="3"/>
  <c r="O113" i="3"/>
  <c r="S113" i="3"/>
  <c r="W113" i="3"/>
  <c r="AA113" i="3"/>
  <c r="AE113" i="3"/>
  <c r="AI113" i="3"/>
  <c r="D114" i="3"/>
  <c r="H114" i="3"/>
  <c r="L114" i="3"/>
  <c r="P114" i="3"/>
  <c r="T114" i="3"/>
  <c r="X114" i="3"/>
  <c r="AB114" i="3"/>
  <c r="AF114" i="3"/>
  <c r="AJ114" i="3"/>
  <c r="E115" i="3"/>
  <c r="I115" i="3"/>
  <c r="M115" i="3"/>
  <c r="Q115" i="3"/>
  <c r="U115" i="3"/>
  <c r="Y115" i="3"/>
  <c r="AC115" i="3"/>
  <c r="AG115" i="3"/>
  <c r="B116" i="3"/>
  <c r="F116" i="3"/>
  <c r="J116" i="3"/>
  <c r="N116" i="3"/>
  <c r="R116" i="3"/>
  <c r="V116" i="3"/>
  <c r="Z116" i="3"/>
  <c r="AD116" i="3"/>
  <c r="AH116" i="3"/>
  <c r="C117" i="3"/>
  <c r="G117" i="3"/>
  <c r="K117" i="3"/>
  <c r="O117" i="3"/>
  <c r="S117" i="3"/>
  <c r="W117" i="3"/>
  <c r="AA117" i="3"/>
  <c r="AE117" i="3"/>
  <c r="AI117" i="3"/>
  <c r="D118" i="3"/>
  <c r="H118" i="3"/>
  <c r="L118" i="3"/>
  <c r="P118" i="3"/>
  <c r="T118" i="3"/>
  <c r="X118" i="3"/>
  <c r="AB118" i="3"/>
  <c r="AF118" i="3"/>
  <c r="AJ118" i="3"/>
  <c r="E119" i="3"/>
  <c r="I119" i="3"/>
  <c r="M119" i="3"/>
  <c r="Q119" i="3"/>
  <c r="U119" i="3"/>
  <c r="Y119" i="3"/>
  <c r="AC119" i="3"/>
  <c r="AG119" i="3"/>
  <c r="B120" i="3"/>
  <c r="F120" i="3"/>
  <c r="J120" i="3"/>
  <c r="N120" i="3"/>
  <c r="R120" i="3"/>
  <c r="V120" i="3"/>
  <c r="Z120" i="3"/>
  <c r="AD120" i="3"/>
  <c r="AH120" i="3"/>
  <c r="C121" i="3"/>
  <c r="G121" i="3"/>
  <c r="K121" i="3"/>
  <c r="O121" i="3"/>
  <c r="S121" i="3"/>
  <c r="W121" i="3"/>
  <c r="AA121" i="3"/>
  <c r="AE121" i="3"/>
  <c r="AI121" i="3"/>
  <c r="D122" i="3"/>
  <c r="H122" i="3"/>
  <c r="L122" i="3"/>
  <c r="P122" i="3"/>
  <c r="T122" i="3"/>
  <c r="X122" i="3"/>
  <c r="AB122" i="3"/>
  <c r="AF122" i="3"/>
  <c r="AJ122" i="3"/>
  <c r="E123" i="3"/>
  <c r="I123" i="3"/>
  <c r="M123" i="3"/>
  <c r="Q123" i="3"/>
  <c r="U123" i="3"/>
  <c r="Y123" i="3"/>
  <c r="AC123" i="3"/>
  <c r="AG123" i="3"/>
  <c r="B124" i="3"/>
  <c r="F124" i="3"/>
  <c r="J124" i="3"/>
  <c r="N124" i="3"/>
  <c r="R124" i="3"/>
  <c r="V124" i="3"/>
  <c r="Z124" i="3"/>
  <c r="AD124" i="3"/>
  <c r="AH124" i="3"/>
  <c r="C125" i="3"/>
  <c r="G125" i="3"/>
  <c r="K125" i="3"/>
  <c r="O125" i="3"/>
  <c r="S125" i="3"/>
  <c r="W125" i="3"/>
  <c r="AA125" i="3"/>
  <c r="AE125" i="3"/>
  <c r="AI125" i="3"/>
  <c r="D126" i="3"/>
  <c r="H126" i="3"/>
  <c r="L126" i="3"/>
  <c r="P126" i="3"/>
  <c r="T126" i="3"/>
  <c r="X126" i="3"/>
  <c r="AB126" i="3"/>
  <c r="AF126" i="3"/>
  <c r="AJ126" i="3"/>
  <c r="E127" i="3"/>
  <c r="I127" i="3"/>
  <c r="M127" i="3"/>
  <c r="Q127" i="3"/>
  <c r="U127" i="3"/>
  <c r="Y127" i="3"/>
  <c r="AC127" i="3"/>
  <c r="AG127" i="3"/>
  <c r="B128" i="3"/>
  <c r="F128" i="3"/>
  <c r="J128" i="3"/>
  <c r="N128" i="3"/>
  <c r="R128" i="3"/>
  <c r="V128" i="3"/>
  <c r="Z128" i="3"/>
  <c r="AD128" i="3"/>
  <c r="AH128" i="3"/>
  <c r="C129" i="3"/>
  <c r="G129" i="3"/>
  <c r="K129" i="3"/>
  <c r="O129" i="3"/>
  <c r="S129" i="3"/>
  <c r="W129" i="3"/>
  <c r="AA129" i="3"/>
  <c r="AE129" i="3"/>
  <c r="AI129" i="3"/>
  <c r="D130" i="3"/>
  <c r="H130" i="3"/>
  <c r="L130" i="3"/>
  <c r="P130" i="3"/>
  <c r="T130" i="3"/>
  <c r="X130" i="3"/>
  <c r="AB130" i="3"/>
  <c r="AF130" i="3"/>
  <c r="AJ130" i="3"/>
  <c r="E131" i="3"/>
  <c r="I131" i="3"/>
  <c r="M131" i="3"/>
  <c r="Q131" i="3"/>
  <c r="U131" i="3"/>
  <c r="Y131" i="3"/>
  <c r="AC131" i="3"/>
  <c r="AG131" i="3"/>
  <c r="G20" i="3"/>
  <c r="K20" i="3"/>
  <c r="O20" i="3"/>
  <c r="S20" i="3"/>
  <c r="W20" i="3"/>
  <c r="AE20" i="3"/>
  <c r="C20" i="3"/>
  <c r="Q133" i="3"/>
  <c r="K135" i="3"/>
  <c r="E137" i="3"/>
  <c r="AH138" i="3"/>
  <c r="AB140" i="3"/>
  <c r="V142" i="3"/>
  <c r="P22" i="3"/>
  <c r="J24" i="3"/>
  <c r="D26" i="3"/>
  <c r="W29" i="3"/>
  <c r="AE30" i="3"/>
  <c r="B32" i="3"/>
  <c r="K33" i="3"/>
  <c r="S34" i="3"/>
  <c r="Y35" i="3"/>
  <c r="G38" i="3"/>
  <c r="L39" i="3"/>
  <c r="T40" i="3"/>
  <c r="F41" i="3"/>
  <c r="AB41" i="3"/>
  <c r="N42" i="3"/>
  <c r="AI42" i="3"/>
  <c r="V43" i="3"/>
  <c r="H44" i="3"/>
  <c r="AC44" i="3"/>
  <c r="P45" i="3"/>
  <c r="B46" i="3"/>
  <c r="H55" i="4" s="1"/>
  <c r="W46" i="3"/>
  <c r="J47" i="3"/>
  <c r="AE47" i="3"/>
  <c r="Q48" i="3"/>
  <c r="D49" i="3"/>
  <c r="Y49" i="3"/>
  <c r="K50" i="3"/>
  <c r="AG50" i="3"/>
  <c r="S51" i="3"/>
  <c r="E52" i="3"/>
  <c r="AA52" i="3"/>
  <c r="M53" i="3"/>
  <c r="AH53" i="3"/>
  <c r="O54" i="3"/>
  <c r="AE54" i="3"/>
  <c r="L55" i="3"/>
  <c r="AB55" i="3"/>
  <c r="I56" i="3"/>
  <c r="Y56" i="3"/>
  <c r="F57" i="3"/>
  <c r="V57" i="3"/>
  <c r="C58" i="3"/>
  <c r="S58" i="3"/>
  <c r="AI58" i="3"/>
  <c r="P59" i="3"/>
  <c r="AF59" i="3"/>
  <c r="M60" i="3"/>
  <c r="AC60" i="3"/>
  <c r="J61" i="3"/>
  <c r="Z61" i="3"/>
  <c r="G62" i="3"/>
  <c r="W62" i="3"/>
  <c r="D63" i="3"/>
  <c r="T63" i="3"/>
  <c r="AJ63" i="3"/>
  <c r="Q64" i="3"/>
  <c r="AG64" i="3"/>
  <c r="N65" i="3"/>
  <c r="AD65" i="3"/>
  <c r="K66" i="3"/>
  <c r="AA66" i="3"/>
  <c r="H67" i="3"/>
  <c r="X67" i="3"/>
  <c r="E68" i="3"/>
  <c r="U68" i="3"/>
  <c r="B69" i="3"/>
  <c r="R69" i="3"/>
  <c r="AH69" i="3"/>
  <c r="O70" i="3"/>
  <c r="AE70" i="3"/>
  <c r="L71" i="3"/>
  <c r="AB71" i="3"/>
  <c r="I72" i="3"/>
  <c r="Y72" i="3"/>
  <c r="F73" i="3"/>
  <c r="V73" i="3"/>
  <c r="C74" i="3"/>
  <c r="S74" i="3"/>
  <c r="AI74" i="3"/>
  <c r="P75" i="3"/>
  <c r="AF75" i="3"/>
  <c r="M76" i="3"/>
  <c r="AC76" i="3"/>
  <c r="J77" i="3"/>
  <c r="Z77" i="3"/>
  <c r="G78" i="3"/>
  <c r="W78" i="3"/>
  <c r="D79" i="3"/>
  <c r="T79" i="3"/>
  <c r="AJ79" i="3"/>
  <c r="O80" i="3"/>
  <c r="Z80" i="3"/>
  <c r="B81" i="3"/>
  <c r="L81" i="3"/>
  <c r="W81" i="3"/>
  <c r="AH81" i="3"/>
  <c r="I82" i="3"/>
  <c r="T82" i="3"/>
  <c r="AE82" i="3"/>
  <c r="F83" i="3"/>
  <c r="Q83" i="3"/>
  <c r="AB83" i="3"/>
  <c r="C84" i="3"/>
  <c r="N84" i="3"/>
  <c r="Y84" i="3"/>
  <c r="AI84" i="3"/>
  <c r="K85" i="3"/>
  <c r="V85" i="3"/>
  <c r="AF85" i="3"/>
  <c r="H86" i="3"/>
  <c r="S86" i="3"/>
  <c r="AC86" i="3"/>
  <c r="E87" i="3"/>
  <c r="P87" i="3"/>
  <c r="Z87" i="3"/>
  <c r="B88" i="3"/>
  <c r="M88" i="3"/>
  <c r="W88" i="3"/>
  <c r="AH88" i="3"/>
  <c r="J89" i="3"/>
  <c r="T89" i="3"/>
  <c r="AE89" i="3"/>
  <c r="G90" i="3"/>
  <c r="Q90" i="3"/>
  <c r="AB90" i="3"/>
  <c r="D91" i="3"/>
  <c r="N91" i="3"/>
  <c r="Y91" i="3"/>
  <c r="AJ91" i="3"/>
  <c r="K92" i="3"/>
  <c r="V92" i="3"/>
  <c r="AF92" i="3"/>
  <c r="E93" i="3"/>
  <c r="M93" i="3"/>
  <c r="U93" i="3"/>
  <c r="AC93" i="3"/>
  <c r="B94" i="3"/>
  <c r="J94" i="3"/>
  <c r="R94" i="3"/>
  <c r="Z94" i="3"/>
  <c r="AH94" i="3"/>
  <c r="G95" i="3"/>
  <c r="O95" i="3"/>
  <c r="W95" i="3"/>
  <c r="AE95" i="3"/>
  <c r="D96" i="3"/>
  <c r="L96" i="3"/>
  <c r="T96" i="3"/>
  <c r="AB96" i="3"/>
  <c r="AJ96" i="3"/>
  <c r="I97" i="3"/>
  <c r="Q97" i="3"/>
  <c r="Y97" i="3"/>
  <c r="AG97" i="3"/>
  <c r="F98" i="3"/>
  <c r="N98" i="3"/>
  <c r="V98" i="3"/>
  <c r="AD98" i="3"/>
  <c r="C99" i="3"/>
  <c r="K99" i="3"/>
  <c r="S99" i="3"/>
  <c r="AA99" i="3"/>
  <c r="AI99" i="3"/>
  <c r="H100" i="3"/>
  <c r="P100" i="3"/>
  <c r="X100" i="3"/>
  <c r="AF100" i="3"/>
  <c r="E101" i="3"/>
  <c r="M101" i="3"/>
  <c r="U101" i="3"/>
  <c r="AC101" i="3"/>
  <c r="B102" i="3"/>
  <c r="J102" i="3"/>
  <c r="R102" i="3"/>
  <c r="Z102" i="3"/>
  <c r="AH102" i="3"/>
  <c r="G103" i="3"/>
  <c r="O103" i="3"/>
  <c r="W103" i="3"/>
  <c r="AE103" i="3"/>
  <c r="D104" i="3"/>
  <c r="L104" i="3"/>
  <c r="T104" i="3"/>
  <c r="AB104" i="3"/>
  <c r="AJ104" i="3"/>
  <c r="I105" i="3"/>
  <c r="Q105" i="3"/>
  <c r="Y105" i="3"/>
  <c r="AG105" i="3"/>
  <c r="F106" i="3"/>
  <c r="N106" i="3"/>
  <c r="V106" i="3"/>
  <c r="AD106" i="3"/>
  <c r="C107" i="3"/>
  <c r="K107" i="3"/>
  <c r="S107" i="3"/>
  <c r="AA107" i="3"/>
  <c r="AI107" i="3"/>
  <c r="H108" i="3"/>
  <c r="P108" i="3"/>
  <c r="X108" i="3"/>
  <c r="AF108" i="3"/>
  <c r="E109" i="3"/>
  <c r="M109" i="3"/>
  <c r="U109" i="3"/>
  <c r="AC109" i="3"/>
  <c r="B110" i="3"/>
  <c r="J110" i="3"/>
  <c r="R110" i="3"/>
  <c r="Z110" i="3"/>
  <c r="AH110" i="3"/>
  <c r="G111" i="3"/>
  <c r="O111" i="3"/>
  <c r="W111" i="3"/>
  <c r="AE111" i="3"/>
  <c r="D112" i="3"/>
  <c r="L112" i="3"/>
  <c r="T112" i="3"/>
  <c r="AB112" i="3"/>
  <c r="AJ112" i="3"/>
  <c r="I113" i="3"/>
  <c r="Q113" i="3"/>
  <c r="Y113" i="3"/>
  <c r="AG113" i="3"/>
  <c r="F114" i="3"/>
  <c r="N114" i="3"/>
  <c r="V114" i="3"/>
  <c r="AD114" i="3"/>
  <c r="C115" i="3"/>
  <c r="K115" i="3"/>
  <c r="S115" i="3"/>
  <c r="AA115" i="3"/>
  <c r="AI115" i="3"/>
  <c r="H116" i="3"/>
  <c r="P116" i="3"/>
  <c r="X116" i="3"/>
  <c r="AF116" i="3"/>
  <c r="E117" i="3"/>
  <c r="M117" i="3"/>
  <c r="U117" i="3"/>
  <c r="AC117" i="3"/>
  <c r="B118" i="3"/>
  <c r="J118" i="3"/>
  <c r="R118" i="3"/>
  <c r="Z118" i="3"/>
  <c r="AH118" i="3"/>
  <c r="F119" i="3"/>
  <c r="K119" i="3"/>
  <c r="P119" i="3"/>
  <c r="V119" i="3"/>
  <c r="AA119" i="3"/>
  <c r="AF119" i="3"/>
  <c r="C120" i="3"/>
  <c r="H120" i="3"/>
  <c r="M120" i="3"/>
  <c r="S120" i="3"/>
  <c r="X120" i="3"/>
  <c r="AC120" i="3"/>
  <c r="AI120" i="3"/>
  <c r="E121" i="3"/>
  <c r="J121" i="3"/>
  <c r="P121" i="3"/>
  <c r="U121" i="3"/>
  <c r="Z121" i="3"/>
  <c r="AF121" i="3"/>
  <c r="B122" i="3"/>
  <c r="G122" i="3"/>
  <c r="M122" i="3"/>
  <c r="R122" i="3"/>
  <c r="W122" i="3"/>
  <c r="AC122" i="3"/>
  <c r="AH122" i="3"/>
  <c r="D123" i="3"/>
  <c r="J123" i="3"/>
  <c r="O123" i="3"/>
  <c r="T123" i="3"/>
  <c r="Z123" i="3"/>
  <c r="AE123" i="3"/>
  <c r="AJ123" i="3"/>
  <c r="G124" i="3"/>
  <c r="L124" i="3"/>
  <c r="Q124" i="3"/>
  <c r="W124" i="3"/>
  <c r="AB124" i="3"/>
  <c r="AG124" i="3"/>
  <c r="D125" i="3"/>
  <c r="I125" i="3"/>
  <c r="N125" i="3"/>
  <c r="T125" i="3"/>
  <c r="Y125" i="3"/>
  <c r="AD125" i="3"/>
  <c r="AJ125" i="3"/>
  <c r="F126" i="3"/>
  <c r="K126" i="3"/>
  <c r="Q126" i="3"/>
  <c r="V126" i="3"/>
  <c r="AA126" i="3"/>
  <c r="AG126" i="3"/>
  <c r="C127" i="3"/>
  <c r="H127" i="3"/>
  <c r="N127" i="3"/>
  <c r="S127" i="3"/>
  <c r="X127" i="3"/>
  <c r="AD127" i="3"/>
  <c r="AI127" i="3"/>
  <c r="E128" i="3"/>
  <c r="K128" i="3"/>
  <c r="P128" i="3"/>
  <c r="U128" i="3"/>
  <c r="AA128" i="3"/>
  <c r="AF128" i="3"/>
  <c r="B129" i="3"/>
  <c r="H129" i="3"/>
  <c r="M129" i="3"/>
  <c r="R129" i="3"/>
  <c r="X129" i="3"/>
  <c r="AC129" i="3"/>
  <c r="AH129" i="3"/>
  <c r="E130" i="3"/>
  <c r="J130" i="3"/>
  <c r="O130" i="3"/>
  <c r="U130" i="3"/>
  <c r="Z130" i="3"/>
  <c r="AE130" i="3"/>
  <c r="B131" i="3"/>
  <c r="G131" i="3"/>
  <c r="L131" i="3"/>
  <c r="R131" i="3"/>
  <c r="W131" i="3"/>
  <c r="AB131" i="3"/>
  <c r="AH131" i="3"/>
  <c r="I20" i="3"/>
  <c r="N20" i="3"/>
  <c r="T20" i="3"/>
  <c r="Y20" i="3"/>
  <c r="AJ20" i="3"/>
  <c r="E20" i="3"/>
  <c r="H133" i="3"/>
  <c r="B135" i="3"/>
  <c r="AE136" i="3"/>
  <c r="Y138" i="3"/>
  <c r="S140" i="3"/>
  <c r="M142" i="3"/>
  <c r="G22" i="3"/>
  <c r="AJ23" i="3"/>
  <c r="X27" i="3"/>
  <c r="O29" i="3"/>
  <c r="W30" i="3"/>
  <c r="C33" i="3"/>
  <c r="K34" i="3"/>
  <c r="Q35" i="3"/>
  <c r="Z36" i="3"/>
  <c r="AH37" i="3"/>
  <c r="E39" i="3"/>
  <c r="P40" i="3"/>
  <c r="B41" i="3"/>
  <c r="H50" i="4" s="1"/>
  <c r="X41" i="3"/>
  <c r="J42" i="3"/>
  <c r="AE42" i="3"/>
  <c r="R43" i="3"/>
  <c r="D44" i="3"/>
  <c r="Y44" i="3"/>
  <c r="L45" i="3"/>
  <c r="AG45" i="3"/>
  <c r="S46" i="3"/>
  <c r="F47" i="3"/>
  <c r="AA47" i="3"/>
  <c r="M48" i="3"/>
  <c r="AI48" i="3"/>
  <c r="U49" i="3"/>
  <c r="G50" i="3"/>
  <c r="AC50" i="3"/>
  <c r="O51" i="3"/>
  <c r="AJ51" i="3"/>
  <c r="W52" i="3"/>
  <c r="I53" i="3"/>
  <c r="AD53" i="3"/>
  <c r="L54" i="3"/>
  <c r="AB54" i="3"/>
  <c r="I55" i="3"/>
  <c r="Y55" i="3"/>
  <c r="F56" i="3"/>
  <c r="V56" i="3"/>
  <c r="C57" i="3"/>
  <c r="S57" i="3"/>
  <c r="AI57" i="3"/>
  <c r="P58" i="3"/>
  <c r="AF58" i="3"/>
  <c r="M59" i="3"/>
  <c r="AC59" i="3"/>
  <c r="J60" i="3"/>
  <c r="Z60" i="3"/>
  <c r="G61" i="3"/>
  <c r="W61" i="3"/>
  <c r="D62" i="3"/>
  <c r="T62" i="3"/>
  <c r="AJ62" i="3"/>
  <c r="Q63" i="3"/>
  <c r="AG63" i="3"/>
  <c r="N64" i="3"/>
  <c r="AD64" i="3"/>
  <c r="K65" i="3"/>
  <c r="AA65" i="3"/>
  <c r="H66" i="3"/>
  <c r="X66" i="3"/>
  <c r="E67" i="3"/>
  <c r="U67" i="3"/>
  <c r="B68" i="3"/>
  <c r="R68" i="3"/>
  <c r="AH68" i="3"/>
  <c r="O69" i="3"/>
  <c r="AE69" i="3"/>
  <c r="L70" i="3"/>
  <c r="AB70" i="3"/>
  <c r="I71" i="3"/>
  <c r="Y71" i="3"/>
  <c r="F72" i="3"/>
  <c r="V72" i="3"/>
  <c r="C73" i="3"/>
  <c r="S73" i="3"/>
  <c r="AI73" i="3"/>
  <c r="P74" i="3"/>
  <c r="AF74" i="3"/>
  <c r="M75" i="3"/>
  <c r="AC75" i="3"/>
  <c r="J76" i="3"/>
  <c r="Z76" i="3"/>
  <c r="G77" i="3"/>
  <c r="W77" i="3"/>
  <c r="D78" i="3"/>
  <c r="T78" i="3"/>
  <c r="AJ78" i="3"/>
  <c r="Q79" i="3"/>
  <c r="AG79" i="3"/>
  <c r="N80" i="3"/>
  <c r="Y80" i="3"/>
  <c r="AI80" i="3"/>
  <c r="K81" i="3"/>
  <c r="V81" i="3"/>
  <c r="AF81" i="3"/>
  <c r="H82" i="3"/>
  <c r="S82" i="3"/>
  <c r="AC82" i="3"/>
  <c r="E83" i="3"/>
  <c r="P83" i="3"/>
  <c r="Z83" i="3"/>
  <c r="B84" i="3"/>
  <c r="M84" i="3"/>
  <c r="W84" i="3"/>
  <c r="AH84" i="3"/>
  <c r="J85" i="3"/>
  <c r="T85" i="3"/>
  <c r="AE85" i="3"/>
  <c r="G86" i="3"/>
  <c r="Q86" i="3"/>
  <c r="AB86" i="3"/>
  <c r="D87" i="3"/>
  <c r="N87" i="3"/>
  <c r="Y87" i="3"/>
  <c r="AJ87" i="3"/>
  <c r="K88" i="3"/>
  <c r="V88" i="3"/>
  <c r="AG88" i="3"/>
  <c r="H89" i="3"/>
  <c r="S89" i="3"/>
  <c r="AD89" i="3"/>
  <c r="E90" i="3"/>
  <c r="P90" i="3"/>
  <c r="AA90" i="3"/>
  <c r="B91" i="3"/>
  <c r="M91" i="3"/>
  <c r="X91" i="3"/>
  <c r="AH91" i="3"/>
  <c r="J92" i="3"/>
  <c r="U92" i="3"/>
  <c r="AE92" i="3"/>
  <c r="D93" i="3"/>
  <c r="L93" i="3"/>
  <c r="T93" i="3"/>
  <c r="AB93" i="3"/>
  <c r="AJ93" i="3"/>
  <c r="I94" i="3"/>
  <c r="Q94" i="3"/>
  <c r="Y94" i="3"/>
  <c r="AG94" i="3"/>
  <c r="F95" i="3"/>
  <c r="N95" i="3"/>
  <c r="V95" i="3"/>
  <c r="AD95" i="3"/>
  <c r="C96" i="3"/>
  <c r="K96" i="3"/>
  <c r="S96" i="3"/>
  <c r="AA96" i="3"/>
  <c r="AI96" i="3"/>
  <c r="H97" i="3"/>
  <c r="P97" i="3"/>
  <c r="X97" i="3"/>
  <c r="AF97" i="3"/>
  <c r="E98" i="3"/>
  <c r="M98" i="3"/>
  <c r="U98" i="3"/>
  <c r="AC98" i="3"/>
  <c r="B99" i="3"/>
  <c r="J99" i="3"/>
  <c r="R99" i="3"/>
  <c r="Z99" i="3"/>
  <c r="AH99" i="3"/>
  <c r="G100" i="3"/>
  <c r="O100" i="3"/>
  <c r="W100" i="3"/>
  <c r="AE100" i="3"/>
  <c r="D101" i="3"/>
  <c r="L101" i="3"/>
  <c r="T101" i="3"/>
  <c r="AB101" i="3"/>
  <c r="AJ101" i="3"/>
  <c r="I102" i="3"/>
  <c r="Q102" i="3"/>
  <c r="Y102" i="3"/>
  <c r="AG102" i="3"/>
  <c r="F103" i="3"/>
  <c r="N103" i="3"/>
  <c r="V103" i="3"/>
  <c r="AD103" i="3"/>
  <c r="C104" i="3"/>
  <c r="K104" i="3"/>
  <c r="S104" i="3"/>
  <c r="AA104" i="3"/>
  <c r="AI104" i="3"/>
  <c r="H105" i="3"/>
  <c r="P105" i="3"/>
  <c r="X105" i="3"/>
  <c r="AF105" i="3"/>
  <c r="E106" i="3"/>
  <c r="M106" i="3"/>
  <c r="U106" i="3"/>
  <c r="AC106" i="3"/>
  <c r="B107" i="3"/>
  <c r="J107" i="3"/>
  <c r="R107" i="3"/>
  <c r="Z107" i="3"/>
  <c r="AH107" i="3"/>
  <c r="G108" i="3"/>
  <c r="O108" i="3"/>
  <c r="W108" i="3"/>
  <c r="AE108" i="3"/>
  <c r="D109" i="3"/>
  <c r="L109" i="3"/>
  <c r="T109" i="3"/>
  <c r="AB109" i="3"/>
  <c r="AJ109" i="3"/>
  <c r="I110" i="3"/>
  <c r="Q110" i="3"/>
  <c r="Y110" i="3"/>
  <c r="AG110" i="3"/>
  <c r="F111" i="3"/>
  <c r="N111" i="3"/>
  <c r="V111" i="3"/>
  <c r="AD111" i="3"/>
  <c r="C112" i="3"/>
  <c r="K112" i="3"/>
  <c r="S112" i="3"/>
  <c r="AA112" i="3"/>
  <c r="AI112" i="3"/>
  <c r="H113" i="3"/>
  <c r="P113" i="3"/>
  <c r="X113" i="3"/>
  <c r="AF113" i="3"/>
  <c r="E114" i="3"/>
  <c r="M114" i="3"/>
  <c r="U114" i="3"/>
  <c r="AC114" i="3"/>
  <c r="B115" i="3"/>
  <c r="J115" i="3"/>
  <c r="R115" i="3"/>
  <c r="Z115" i="3"/>
  <c r="AH115" i="3"/>
  <c r="G116" i="3"/>
  <c r="O116" i="3"/>
  <c r="W116" i="3"/>
  <c r="AE116" i="3"/>
  <c r="D117" i="3"/>
  <c r="L117" i="3"/>
  <c r="T117" i="3"/>
  <c r="AB117" i="3"/>
  <c r="AJ117" i="3"/>
  <c r="I118" i="3"/>
  <c r="Q118" i="3"/>
  <c r="Y118" i="3"/>
  <c r="AG118" i="3"/>
  <c r="D119" i="3"/>
  <c r="J119" i="3"/>
  <c r="O119" i="3"/>
  <c r="T119" i="3"/>
  <c r="Z119" i="3"/>
  <c r="AE119" i="3"/>
  <c r="AJ119" i="3"/>
  <c r="G120" i="3"/>
  <c r="L120" i="3"/>
  <c r="Q120" i="3"/>
  <c r="W120" i="3"/>
  <c r="AB120" i="3"/>
  <c r="AG120" i="3"/>
  <c r="D121" i="3"/>
  <c r="I121" i="3"/>
  <c r="N121" i="3"/>
  <c r="T121" i="3"/>
  <c r="Y121" i="3"/>
  <c r="AD121" i="3"/>
  <c r="AJ121" i="3"/>
  <c r="F122" i="3"/>
  <c r="K122" i="3"/>
  <c r="Q122" i="3"/>
  <c r="V122" i="3"/>
  <c r="AA122" i="3"/>
  <c r="AG122" i="3"/>
  <c r="C123" i="3"/>
  <c r="H123" i="3"/>
  <c r="N123" i="3"/>
  <c r="S123" i="3"/>
  <c r="X123" i="3"/>
  <c r="AD123" i="3"/>
  <c r="AI123" i="3"/>
  <c r="E124" i="3"/>
  <c r="K124" i="3"/>
  <c r="P124" i="3"/>
  <c r="U124" i="3"/>
  <c r="AA124" i="3"/>
  <c r="AF124" i="3"/>
  <c r="B125" i="3"/>
  <c r="H125" i="3"/>
  <c r="M125" i="3"/>
  <c r="R125" i="3"/>
  <c r="X125" i="3"/>
  <c r="AC125" i="3"/>
  <c r="AH125" i="3"/>
  <c r="E126" i="3"/>
  <c r="J126" i="3"/>
  <c r="O126" i="3"/>
  <c r="U126" i="3"/>
  <c r="Z126" i="3"/>
  <c r="AE126" i="3"/>
  <c r="B127" i="3"/>
  <c r="G127" i="3"/>
  <c r="L127" i="3"/>
  <c r="R127" i="3"/>
  <c r="W127" i="3"/>
  <c r="AB127" i="3"/>
  <c r="AH127" i="3"/>
  <c r="D128" i="3"/>
  <c r="I128" i="3"/>
  <c r="O128" i="3"/>
  <c r="T128" i="3"/>
  <c r="Y128" i="3"/>
  <c r="AE128" i="3"/>
  <c r="AJ128" i="3"/>
  <c r="F129" i="3"/>
  <c r="L129" i="3"/>
  <c r="Q129" i="3"/>
  <c r="V129" i="3"/>
  <c r="AB129" i="3"/>
  <c r="AG129" i="3"/>
  <c r="C130" i="3"/>
  <c r="I130" i="3"/>
  <c r="N130" i="3"/>
  <c r="S130" i="3"/>
  <c r="Y130" i="3"/>
  <c r="AD130" i="3"/>
  <c r="AI130" i="3"/>
  <c r="F131" i="3"/>
  <c r="K131" i="3"/>
  <c r="P131" i="3"/>
  <c r="V131" i="3"/>
  <c r="AA131" i="3"/>
  <c r="AF131" i="3"/>
  <c r="H20" i="3"/>
  <c r="M20" i="3"/>
  <c r="R20" i="3"/>
  <c r="X20" i="3"/>
  <c r="AH20" i="3"/>
  <c r="D20" i="3"/>
  <c r="T132" i="3"/>
  <c r="N134" i="3"/>
  <c r="H136" i="3"/>
  <c r="B138" i="3"/>
  <c r="AE139" i="3"/>
  <c r="Y141" i="3"/>
  <c r="S21" i="3"/>
  <c r="M23" i="3"/>
  <c r="G25" i="3"/>
  <c r="AJ26" i="3"/>
  <c r="AD28" i="3"/>
  <c r="H30" i="3"/>
  <c r="Q31" i="3"/>
  <c r="Y32" i="3"/>
  <c r="AE33" i="3"/>
  <c r="E35" i="3"/>
  <c r="M36" i="3"/>
  <c r="S37" i="3"/>
  <c r="AB38" i="3"/>
  <c r="W39" i="3"/>
  <c r="I40" i="3"/>
  <c r="AE40" i="3"/>
  <c r="Q41" i="3"/>
  <c r="C42" i="3"/>
  <c r="Y42" i="3"/>
  <c r="K43" i="3"/>
  <c r="AF43" i="3"/>
  <c r="S44" i="3"/>
  <c r="E45" i="3"/>
  <c r="Z45" i="3"/>
  <c r="M46" i="3"/>
  <c r="AH46" i="3"/>
  <c r="T47" i="3"/>
  <c r="G48" i="3"/>
  <c r="AB48" i="3"/>
  <c r="N49" i="3"/>
  <c r="AJ49" i="3"/>
  <c r="V50" i="3"/>
  <c r="H51" i="3"/>
  <c r="AD51" i="3"/>
  <c r="P52" i="3"/>
  <c r="B53" i="3"/>
  <c r="H62" i="4" s="1"/>
  <c r="X53" i="3"/>
  <c r="G54" i="3"/>
  <c r="W54" i="3"/>
  <c r="D55" i="3"/>
  <c r="T55" i="3"/>
  <c r="AJ55" i="3"/>
  <c r="Q56" i="3"/>
  <c r="AG56" i="3"/>
  <c r="N57" i="3"/>
  <c r="AD57" i="3"/>
  <c r="K58" i="3"/>
  <c r="AA58" i="3"/>
  <c r="H59" i="3"/>
  <c r="X59" i="3"/>
  <c r="E60" i="3"/>
  <c r="U60" i="3"/>
  <c r="B61" i="3"/>
  <c r="R61" i="3"/>
  <c r="AH61" i="3"/>
  <c r="O62" i="3"/>
  <c r="AE62" i="3"/>
  <c r="L63" i="3"/>
  <c r="AB63" i="3"/>
  <c r="I64" i="3"/>
  <c r="Y64" i="3"/>
  <c r="F65" i="3"/>
  <c r="V65" i="3"/>
  <c r="C66" i="3"/>
  <c r="S66" i="3"/>
  <c r="AI66" i="3"/>
  <c r="P67" i="3"/>
  <c r="AF67" i="3"/>
  <c r="M68" i="3"/>
  <c r="AC68" i="3"/>
  <c r="J69" i="3"/>
  <c r="Z69" i="3"/>
  <c r="G70" i="3"/>
  <c r="W70" i="3"/>
  <c r="D71" i="3"/>
  <c r="T71" i="3"/>
  <c r="AJ71" i="3"/>
  <c r="Q72" i="3"/>
  <c r="AG72" i="3"/>
  <c r="N73" i="3"/>
  <c r="AD73" i="3"/>
  <c r="K74" i="3"/>
  <c r="AA74" i="3"/>
  <c r="H75" i="3"/>
  <c r="X75" i="3"/>
  <c r="E76" i="3"/>
  <c r="U76" i="3"/>
  <c r="B77" i="3"/>
  <c r="R77" i="3"/>
  <c r="AH77" i="3"/>
  <c r="O78" i="3"/>
  <c r="AE78" i="3"/>
  <c r="L79" i="3"/>
  <c r="AB79" i="3"/>
  <c r="I80" i="3"/>
  <c r="U80" i="3"/>
  <c r="AE80" i="3"/>
  <c r="G81" i="3"/>
  <c r="R81" i="3"/>
  <c r="AB81" i="3"/>
  <c r="D82" i="3"/>
  <c r="O82" i="3"/>
  <c r="Y82" i="3"/>
  <c r="AJ82" i="3"/>
  <c r="L83" i="3"/>
  <c r="V83" i="3"/>
  <c r="AG83" i="3"/>
  <c r="I84" i="3"/>
  <c r="S84" i="3"/>
  <c r="AD84" i="3"/>
  <c r="F85" i="3"/>
  <c r="P85" i="3"/>
  <c r="AA85" i="3"/>
  <c r="C86" i="3"/>
  <c r="M86" i="3"/>
  <c r="X86" i="3"/>
  <c r="AI86" i="3"/>
  <c r="J87" i="3"/>
  <c r="U87" i="3"/>
  <c r="AF87" i="3"/>
  <c r="G88" i="3"/>
  <c r="R88" i="3"/>
  <c r="AC88" i="3"/>
  <c r="D89" i="3"/>
  <c r="O89" i="3"/>
  <c r="Z89" i="3"/>
  <c r="AJ89" i="3"/>
  <c r="L90" i="3"/>
  <c r="W90" i="3"/>
  <c r="AG90" i="3"/>
  <c r="I91" i="3"/>
  <c r="T91" i="3"/>
  <c r="AD91" i="3"/>
  <c r="F92" i="3"/>
  <c r="Q92" i="3"/>
  <c r="AA92" i="3"/>
  <c r="AJ92" i="3"/>
  <c r="I93" i="3"/>
  <c r="Q93" i="3"/>
  <c r="Y93" i="3"/>
  <c r="AG93" i="3"/>
  <c r="F94" i="3"/>
  <c r="N94" i="3"/>
  <c r="V94" i="3"/>
  <c r="AD94" i="3"/>
  <c r="C95" i="3"/>
  <c r="K95" i="3"/>
  <c r="S95" i="3"/>
  <c r="AA95" i="3"/>
  <c r="AI95" i="3"/>
  <c r="H96" i="3"/>
  <c r="P96" i="3"/>
  <c r="X96" i="3"/>
  <c r="AF96" i="3"/>
  <c r="E97" i="3"/>
  <c r="M97" i="3"/>
  <c r="U97" i="3"/>
  <c r="AC97" i="3"/>
  <c r="B98" i="3"/>
  <c r="J98" i="3"/>
  <c r="R98" i="3"/>
  <c r="Z98" i="3"/>
  <c r="AH98" i="3"/>
  <c r="G99" i="3"/>
  <c r="O99" i="3"/>
  <c r="W99" i="3"/>
  <c r="AE99" i="3"/>
  <c r="D100" i="3"/>
  <c r="L100" i="3"/>
  <c r="T100" i="3"/>
  <c r="AB100" i="3"/>
  <c r="AJ100" i="3"/>
  <c r="I101" i="3"/>
  <c r="Q101" i="3"/>
  <c r="Y101" i="3"/>
  <c r="AG101" i="3"/>
  <c r="F102" i="3"/>
  <c r="N102" i="3"/>
  <c r="V102" i="3"/>
  <c r="AD102" i="3"/>
  <c r="C103" i="3"/>
  <c r="K103" i="3"/>
  <c r="S103" i="3"/>
  <c r="AA103" i="3"/>
  <c r="AI103" i="3"/>
  <c r="H104" i="3"/>
  <c r="P104" i="3"/>
  <c r="X104" i="3"/>
  <c r="AF104" i="3"/>
  <c r="E105" i="3"/>
  <c r="M105" i="3"/>
  <c r="U105" i="3"/>
  <c r="AC105" i="3"/>
  <c r="B106" i="3"/>
  <c r="J106" i="3"/>
  <c r="R106" i="3"/>
  <c r="Z106" i="3"/>
  <c r="AH106" i="3"/>
  <c r="G107" i="3"/>
  <c r="O107" i="3"/>
  <c r="W107" i="3"/>
  <c r="AE107" i="3"/>
  <c r="D108" i="3"/>
  <c r="L108" i="3"/>
  <c r="T108" i="3"/>
  <c r="AB108" i="3"/>
  <c r="AJ108" i="3"/>
  <c r="I109" i="3"/>
  <c r="Q109" i="3"/>
  <c r="Y109" i="3"/>
  <c r="AG109" i="3"/>
  <c r="F110" i="3"/>
  <c r="N110" i="3"/>
  <c r="V110" i="3"/>
  <c r="AD110" i="3"/>
  <c r="C111" i="3"/>
  <c r="K111" i="3"/>
  <c r="S111" i="3"/>
  <c r="AA111" i="3"/>
  <c r="AI111" i="3"/>
  <c r="H112" i="3"/>
  <c r="P112" i="3"/>
  <c r="X112" i="3"/>
  <c r="AF112" i="3"/>
  <c r="E113" i="3"/>
  <c r="M113" i="3"/>
  <c r="U113" i="3"/>
  <c r="AC113" i="3"/>
  <c r="B114" i="3"/>
  <c r="J114" i="3"/>
  <c r="R114" i="3"/>
  <c r="Z114" i="3"/>
  <c r="AH114" i="3"/>
  <c r="G115" i="3"/>
  <c r="O115" i="3"/>
  <c r="W115" i="3"/>
  <c r="AE115" i="3"/>
  <c r="D116" i="3"/>
  <c r="L116" i="3"/>
  <c r="T116" i="3"/>
  <c r="AB116" i="3"/>
  <c r="AJ116" i="3"/>
  <c r="I117" i="3"/>
  <c r="Q117" i="3"/>
  <c r="Y117" i="3"/>
  <c r="AG117" i="3"/>
  <c r="F118" i="3"/>
  <c r="N118" i="3"/>
  <c r="V118" i="3"/>
  <c r="AD118" i="3"/>
  <c r="U20" i="3"/>
  <c r="J20" i="3"/>
  <c r="AD131" i="3"/>
  <c r="S131" i="3"/>
  <c r="H131" i="3"/>
  <c r="AG130" i="3"/>
  <c r="V130" i="3"/>
  <c r="K130" i="3"/>
  <c r="AJ129" i="3"/>
  <c r="Y129" i="3"/>
  <c r="N129" i="3"/>
  <c r="D129" i="3"/>
  <c r="AB128" i="3"/>
  <c r="Q128" i="3"/>
  <c r="G128" i="3"/>
  <c r="AE127" i="3"/>
  <c r="T127" i="3"/>
  <c r="J127" i="3"/>
  <c r="AH126" i="3"/>
  <c r="W126" i="3"/>
  <c r="M126" i="3"/>
  <c r="B126" i="3"/>
  <c r="Z125" i="3"/>
  <c r="P125" i="3"/>
  <c r="E125" i="3"/>
  <c r="AC124" i="3"/>
  <c r="S124" i="3"/>
  <c r="H124" i="3"/>
  <c r="AF123" i="3"/>
  <c r="V123" i="3"/>
  <c r="K123" i="3"/>
  <c r="AI122" i="3"/>
  <c r="Y122" i="3"/>
  <c r="N122" i="3"/>
  <c r="C122" i="3"/>
  <c r="AB121" i="3"/>
  <c r="Q121" i="3"/>
  <c r="F121" i="3"/>
  <c r="AE120" i="3"/>
  <c r="T120" i="3"/>
  <c r="I120" i="3"/>
  <c r="AH119" i="3"/>
  <c r="W119" i="3"/>
  <c r="L119" i="3"/>
  <c r="B119" i="3"/>
  <c r="E118" i="3"/>
  <c r="H117" i="3"/>
  <c r="K116" i="3"/>
  <c r="N115" i="3"/>
  <c r="Q114" i="3"/>
  <c r="T113" i="3"/>
  <c r="W112" i="3"/>
  <c r="Z111" i="3"/>
  <c r="AC110" i="3"/>
  <c r="AF109" i="3"/>
  <c r="AI108" i="3"/>
  <c r="C108" i="3"/>
  <c r="F107" i="3"/>
  <c r="I106" i="3"/>
  <c r="L105" i="3"/>
  <c r="O104" i="3"/>
  <c r="R103" i="3"/>
  <c r="U102" i="3"/>
  <c r="X101" i="3"/>
  <c r="AA100" i="3"/>
  <c r="AD99" i="3"/>
  <c r="AG98" i="3"/>
  <c r="AJ97" i="3"/>
  <c r="D97" i="3"/>
  <c r="G96" i="3"/>
  <c r="J95" i="3"/>
  <c r="M94" i="3"/>
  <c r="P93" i="3"/>
  <c r="O92" i="3"/>
  <c r="H91" i="3"/>
  <c r="AI89" i="3"/>
  <c r="AA88" i="3"/>
  <c r="T87" i="3"/>
  <c r="L86" i="3"/>
  <c r="D85" i="3"/>
  <c r="AF83" i="3"/>
  <c r="X82" i="3"/>
  <c r="P81" i="3"/>
  <c r="F80" i="3"/>
  <c r="L78" i="3"/>
  <c r="R76" i="3"/>
  <c r="X74" i="3"/>
  <c r="AD72" i="3"/>
  <c r="AJ70" i="3"/>
  <c r="G69" i="3"/>
  <c r="M67" i="3"/>
  <c r="S65" i="3"/>
  <c r="Y63" i="3"/>
  <c r="AE61" i="3"/>
  <c r="B60" i="3"/>
  <c r="H58" i="3"/>
  <c r="N56" i="3"/>
  <c r="T54" i="3"/>
  <c r="L52" i="3"/>
  <c r="AF49" i="3"/>
  <c r="P47" i="3"/>
  <c r="AJ44" i="3"/>
  <c r="U42" i="3"/>
  <c r="E40" i="3"/>
  <c r="E36" i="3"/>
  <c r="I31" i="3"/>
  <c r="V139" i="3"/>
  <c r="K132" i="3"/>
  <c r="V20" i="3"/>
  <c r="L20" i="3"/>
  <c r="AE131" i="3"/>
  <c r="T131" i="3"/>
  <c r="J131" i="3"/>
  <c r="AH130" i="3"/>
  <c r="W130" i="3"/>
  <c r="M130" i="3"/>
  <c r="B130" i="3"/>
  <c r="Z129" i="3"/>
  <c r="P129" i="3"/>
  <c r="E129" i="3"/>
  <c r="AC128" i="3"/>
  <c r="S128" i="3"/>
  <c r="H128" i="3"/>
  <c r="AF127" i="3"/>
  <c r="V127" i="3"/>
  <c r="K127" i="3"/>
  <c r="AI126" i="3"/>
  <c r="Y126" i="3"/>
  <c r="N126" i="3"/>
  <c r="C126" i="3"/>
  <c r="AB125" i="3"/>
  <c r="Q125" i="3"/>
  <c r="F125" i="3"/>
  <c r="AE124" i="3"/>
  <c r="T124" i="3"/>
  <c r="I124" i="3"/>
  <c r="AH123" i="3"/>
  <c r="W123" i="3"/>
  <c r="L123" i="3"/>
  <c r="B123" i="3"/>
  <c r="Z122" i="3"/>
  <c r="O122" i="3"/>
  <c r="E122" i="3"/>
  <c r="AC121" i="3"/>
  <c r="R121" i="3"/>
  <c r="H121" i="3"/>
  <c r="AF120" i="3"/>
  <c r="U120" i="3"/>
  <c r="K120" i="3"/>
  <c r="AI119" i="3"/>
  <c r="X119" i="3"/>
  <c r="N119" i="3"/>
  <c r="C119" i="3"/>
  <c r="M118" i="3"/>
  <c r="P117" i="3"/>
  <c r="S116" i="3"/>
  <c r="V115" i="3"/>
  <c r="Y114" i="3"/>
  <c r="AB113" i="3"/>
  <c r="AE112" i="3"/>
  <c r="AH111" i="3"/>
  <c r="B111" i="3"/>
  <c r="E110" i="3"/>
  <c r="H109" i="3"/>
  <c r="K108" i="3"/>
  <c r="N107" i="3"/>
  <c r="Q106" i="3"/>
  <c r="T105" i="3"/>
  <c r="W104" i="3"/>
  <c r="Z103" i="3"/>
  <c r="AC102" i="3"/>
  <c r="AF101" i="3"/>
  <c r="AI100" i="3"/>
  <c r="C100" i="3"/>
  <c r="F99" i="3"/>
  <c r="I98" i="3"/>
  <c r="L97" i="3"/>
  <c r="O96" i="3"/>
  <c r="R95" i="3"/>
  <c r="U94" i="3"/>
  <c r="X93" i="3"/>
  <c r="Z92" i="3"/>
  <c r="R91" i="3"/>
  <c r="K90" i="3"/>
  <c r="C89" i="3"/>
  <c r="AD87" i="3"/>
  <c r="W86" i="3"/>
  <c r="O85" i="3"/>
  <c r="G84" i="3"/>
  <c r="AI82" i="3"/>
  <c r="AA81" i="3"/>
  <c r="S80" i="3"/>
  <c r="AB78" i="3"/>
  <c r="AH76" i="3"/>
  <c r="E75" i="3"/>
  <c r="K73" i="3"/>
  <c r="Q71" i="3"/>
  <c r="W69" i="3"/>
  <c r="AC67" i="3"/>
  <c r="AI65" i="3"/>
  <c r="F64" i="3"/>
  <c r="L62" i="3"/>
  <c r="R60" i="3"/>
  <c r="X58" i="3"/>
  <c r="AD56" i="3"/>
  <c r="AJ54" i="3"/>
  <c r="AG52" i="3"/>
  <c r="R50" i="3"/>
  <c r="C48" i="3"/>
  <c r="V45" i="3"/>
  <c r="G43" i="3"/>
  <c r="AA40" i="3"/>
  <c r="K37" i="3"/>
  <c r="Q32" i="3"/>
  <c r="P141" i="3"/>
  <c r="E134" i="3"/>
  <c r="F20" i="3"/>
  <c r="Z20" i="3"/>
  <c r="P20" i="3"/>
  <c r="AI131" i="3"/>
  <c r="X131" i="3"/>
  <c r="N131" i="3"/>
  <c r="C131" i="3"/>
  <c r="AA130" i="3"/>
  <c r="Q130" i="3"/>
  <c r="F130" i="3"/>
  <c r="AD129" i="3"/>
  <c r="T129" i="3"/>
  <c r="I129" i="3"/>
  <c r="AG128" i="3"/>
  <c r="W128" i="3"/>
  <c r="L128" i="3"/>
  <c r="AJ127" i="3"/>
  <c r="Z127" i="3"/>
  <c r="O127" i="3"/>
  <c r="D127" i="3"/>
  <c r="AC126" i="3"/>
  <c r="R126" i="3"/>
  <c r="G126" i="3"/>
  <c r="AF125" i="3"/>
  <c r="U125" i="3"/>
  <c r="J125" i="3"/>
  <c r="AI124" i="3"/>
  <c r="X124" i="3"/>
  <c r="M124" i="3"/>
  <c r="C124" i="3"/>
  <c r="AA123" i="3"/>
  <c r="P123" i="3"/>
  <c r="F123" i="3"/>
  <c r="AD122" i="3"/>
  <c r="S122" i="3"/>
  <c r="I122" i="3"/>
  <c r="AG121" i="3"/>
  <c r="V121" i="3"/>
  <c r="L121" i="3"/>
  <c r="AJ120" i="3"/>
  <c r="Y120" i="3"/>
  <c r="O120" i="3"/>
  <c r="D120" i="3"/>
  <c r="AB119" i="3"/>
  <c r="R119" i="3"/>
  <c r="G119" i="3"/>
  <c r="U118" i="3"/>
  <c r="X117" i="3"/>
  <c r="AA116" i="3"/>
  <c r="AD115" i="3"/>
  <c r="AG114" i="3"/>
  <c r="AJ113" i="3"/>
  <c r="D113" i="3"/>
  <c r="G112" i="3"/>
  <c r="J111" i="3"/>
  <c r="M110" i="3"/>
  <c r="P109" i="3"/>
  <c r="S108" i="3"/>
  <c r="V107" i="3"/>
  <c r="Y106" i="3"/>
  <c r="AB105" i="3"/>
  <c r="AE104" i="3"/>
  <c r="AH103" i="3"/>
  <c r="B103" i="3"/>
  <c r="E102" i="3"/>
  <c r="H101" i="3"/>
  <c r="K100" i="3"/>
  <c r="N99" i="3"/>
  <c r="Q98" i="3"/>
  <c r="T97" i="3"/>
  <c r="W96" i="3"/>
  <c r="Z95" i="3"/>
  <c r="AC94" i="3"/>
  <c r="AF93" i="3"/>
  <c r="AI92" i="3"/>
  <c r="AC91" i="3"/>
  <c r="U90" i="3"/>
  <c r="N89" i="3"/>
  <c r="F88" i="3"/>
  <c r="AG86" i="3"/>
  <c r="Z85" i="3"/>
  <c r="R84" i="3"/>
  <c r="J83" i="3"/>
  <c r="C82" i="3"/>
  <c r="AD80" i="3"/>
  <c r="I79" i="3"/>
  <c r="O77" i="3"/>
  <c r="U75" i="3"/>
  <c r="AA73" i="3"/>
  <c r="AG71" i="3"/>
  <c r="D70" i="3"/>
  <c r="J68" i="3"/>
  <c r="P66" i="3"/>
  <c r="V64" i="3"/>
  <c r="AB62" i="3"/>
  <c r="AH60" i="3"/>
  <c r="E59" i="3"/>
  <c r="K57" i="3"/>
  <c r="Q55" i="3"/>
  <c r="T53" i="3"/>
  <c r="D51" i="3"/>
  <c r="X48" i="3"/>
  <c r="I46" i="3"/>
  <c r="AB43" i="3"/>
  <c r="M41" i="3"/>
  <c r="T38" i="3"/>
  <c r="W33" i="3"/>
  <c r="U28" i="3"/>
  <c r="J21" i="3"/>
  <c r="AH135" i="3"/>
  <c r="B20" i="3"/>
  <c r="Q20" i="3"/>
  <c r="AJ131" i="3"/>
  <c r="Z131" i="3"/>
  <c r="O131" i="3"/>
  <c r="D131" i="3"/>
  <c r="AC130" i="3"/>
  <c r="R130" i="3"/>
  <c r="G130" i="3"/>
  <c r="AF129" i="3"/>
  <c r="U129" i="3"/>
  <c r="J129" i="3"/>
  <c r="AI128" i="3"/>
  <c r="X128" i="3"/>
  <c r="M128" i="3"/>
  <c r="C128" i="3"/>
  <c r="AA127" i="3"/>
  <c r="P127" i="3"/>
  <c r="F127" i="3"/>
  <c r="AD126" i="3"/>
  <c r="S126" i="3"/>
  <c r="I126" i="3"/>
  <c r="AG125" i="3"/>
  <c r="V125" i="3"/>
  <c r="L125" i="3"/>
  <c r="AJ124" i="3"/>
  <c r="Y124" i="3"/>
  <c r="O124" i="3"/>
  <c r="D124" i="3"/>
  <c r="AB123" i="3"/>
  <c r="R123" i="3"/>
  <c r="G123" i="3"/>
  <c r="AE122" i="3"/>
  <c r="U122" i="3"/>
  <c r="J122" i="3"/>
  <c r="AH121" i="3"/>
  <c r="X121" i="3"/>
  <c r="M121" i="3"/>
  <c r="B121" i="3"/>
  <c r="AA120" i="3"/>
  <c r="P120" i="3"/>
  <c r="E120" i="3"/>
  <c r="AD119" i="3"/>
  <c r="S119" i="3"/>
  <c r="H119" i="3"/>
  <c r="AC118" i="3"/>
  <c r="AF117" i="3"/>
  <c r="AI116" i="3"/>
  <c r="C116" i="3"/>
  <c r="F115" i="3"/>
  <c r="I114" i="3"/>
  <c r="L113" i="3"/>
  <c r="O112" i="3"/>
  <c r="R111" i="3"/>
  <c r="U110" i="3"/>
  <c r="X109" i="3"/>
  <c r="AA108" i="3"/>
  <c r="AD107" i="3"/>
  <c r="AG106" i="3"/>
  <c r="AJ105" i="3"/>
  <c r="D105" i="3"/>
  <c r="G104" i="3"/>
  <c r="J103" i="3"/>
  <c r="M102" i="3"/>
  <c r="P101" i="3"/>
  <c r="S100" i="3"/>
  <c r="V99" i="3"/>
  <c r="Y98" i="3"/>
  <c r="AB97" i="3"/>
  <c r="AE96" i="3"/>
  <c r="AH95" i="3"/>
  <c r="B95" i="3"/>
  <c r="E94" i="3"/>
  <c r="H93" i="3"/>
  <c r="E92" i="3"/>
  <c r="AF90" i="3"/>
  <c r="X89" i="3"/>
  <c r="Q88" i="3"/>
  <c r="I87" i="3"/>
  <c r="AJ85" i="3"/>
  <c r="AC84" i="3"/>
  <c r="U83" i="3"/>
  <c r="M82" i="3"/>
  <c r="F81" i="3"/>
  <c r="Y79" i="3"/>
  <c r="AE77" i="3"/>
  <c r="B76" i="3"/>
  <c r="H74" i="3"/>
  <c r="N72" i="3"/>
  <c r="T70" i="3"/>
  <c r="Z68" i="3"/>
  <c r="AF66" i="3"/>
  <c r="C65" i="3"/>
  <c r="I63" i="3"/>
  <c r="O61" i="3"/>
  <c r="U59" i="3"/>
  <c r="AA57" i="3"/>
  <c r="AG55" i="3"/>
  <c r="D54" i="3"/>
  <c r="Z51" i="3"/>
  <c r="J49" i="3"/>
  <c r="AD46" i="3"/>
  <c r="O44" i="3"/>
  <c r="AH41" i="3"/>
  <c r="S39" i="3"/>
  <c r="AF34" i="3"/>
  <c r="AI29" i="3"/>
  <c r="D23" i="3"/>
  <c r="AB137" i="3"/>
  <c r="S34" i="2"/>
  <c r="AL212" i="1"/>
  <c r="AM212" i="1" s="1"/>
  <c r="AO212" i="1"/>
  <c r="AN212" i="1"/>
  <c r="AN229" i="1"/>
  <c r="AO229" i="1"/>
  <c r="AL229" i="1"/>
  <c r="AM229" i="1" s="1"/>
  <c r="AL221" i="1"/>
  <c r="AM221" i="1" s="1"/>
  <c r="AO221" i="1"/>
  <c r="AN221" i="1"/>
  <c r="AN80" i="1"/>
  <c r="AO80" i="1"/>
  <c r="AL80" i="1"/>
  <c r="AM80" i="1" s="1"/>
  <c r="AG24" i="3"/>
  <c r="AL324" i="1"/>
  <c r="AM324" i="1" s="1"/>
  <c r="AO324" i="1"/>
  <c r="AN324" i="1"/>
  <c r="AL274" i="1"/>
  <c r="AM274" i="1" s="1"/>
  <c r="AO274" i="1"/>
  <c r="AN274" i="1"/>
  <c r="AL192" i="1"/>
  <c r="AM192" i="1" s="1"/>
  <c r="AO192" i="1"/>
  <c r="AN192" i="1"/>
  <c r="AL53" i="1"/>
  <c r="AM53" i="1" s="1"/>
  <c r="AO53" i="1"/>
  <c r="AN53" i="1"/>
  <c r="AN118" i="1"/>
  <c r="AO118" i="1"/>
  <c r="AL118" i="1"/>
  <c r="AM118" i="1" s="1"/>
  <c r="AN101" i="1"/>
  <c r="AO101" i="1"/>
  <c r="AL101" i="1"/>
  <c r="AM101" i="1" s="1"/>
  <c r="AG23" i="3"/>
  <c r="AG20" i="3"/>
  <c r="AG36" i="3"/>
  <c r="AN352" i="1"/>
  <c r="AO352" i="1"/>
  <c r="AL336" i="1"/>
  <c r="AM336" i="1" s="1"/>
  <c r="AO336" i="1"/>
  <c r="AN336" i="1"/>
  <c r="AN346" i="1"/>
  <c r="AO346" i="1"/>
  <c r="AL346" i="1"/>
  <c r="AM346" i="1" s="1"/>
  <c r="AL332" i="1"/>
  <c r="AM332" i="1" s="1"/>
  <c r="AO332" i="1"/>
  <c r="AN332" i="1"/>
  <c r="AL236" i="1"/>
  <c r="AM236" i="1" s="1"/>
  <c r="AO236" i="1"/>
  <c r="AN236" i="1"/>
  <c r="AL173" i="1"/>
  <c r="AM173" i="1" s="1"/>
  <c r="AO173" i="1"/>
  <c r="AI20" i="3" s="1"/>
  <c r="AN173" i="1"/>
  <c r="AL129" i="1"/>
  <c r="AM129" i="1" s="1"/>
  <c r="AO129" i="1"/>
  <c r="AN129" i="1"/>
  <c r="AN65" i="1"/>
  <c r="AO65" i="1"/>
  <c r="AL65" i="1"/>
  <c r="AM65" i="1" s="1"/>
  <c r="AL122" i="1"/>
  <c r="AM122" i="1" s="1"/>
  <c r="AO122" i="1"/>
  <c r="AN122" i="1"/>
  <c r="AN110" i="1"/>
  <c r="AO110" i="1"/>
  <c r="AL110" i="1"/>
  <c r="AM110" i="1" s="1"/>
  <c r="AL38" i="1"/>
  <c r="AM38" i="1" s="1"/>
  <c r="AO38" i="1"/>
  <c r="AN38" i="1"/>
  <c r="AL9" i="1"/>
  <c r="AM9" i="1" s="1"/>
  <c r="AG27" i="3" s="1"/>
  <c r="AO9" i="1"/>
  <c r="AN9" i="1"/>
  <c r="AN331" i="1"/>
  <c r="AO331" i="1"/>
  <c r="AL331" i="1"/>
  <c r="AM331" i="1" s="1"/>
  <c r="AN299" i="1"/>
  <c r="AO299" i="1"/>
  <c r="AL299" i="1"/>
  <c r="AM299" i="1" s="1"/>
  <c r="AL256" i="1"/>
  <c r="AM256" i="1" s="1"/>
  <c r="AO256" i="1"/>
  <c r="AN256" i="1"/>
  <c r="AL162" i="1"/>
  <c r="AM162" i="1" s="1"/>
  <c r="AO162" i="1"/>
  <c r="AI36" i="3" s="1"/>
  <c r="AN162" i="1"/>
  <c r="AH36" i="3" s="1"/>
  <c r="AN134" i="1"/>
  <c r="AO134" i="1"/>
  <c r="AL134" i="1"/>
  <c r="AM134" i="1" s="1"/>
  <c r="AN63" i="1"/>
  <c r="AO63" i="1"/>
  <c r="AL63" i="1"/>
  <c r="AM63" i="1" s="1"/>
  <c r="AL84" i="1"/>
  <c r="AM84" i="1" s="1"/>
  <c r="AO84" i="1"/>
  <c r="AN84" i="1"/>
  <c r="AN48" i="1"/>
  <c r="AO48" i="1"/>
  <c r="AL48" i="1"/>
  <c r="AM48" i="1" s="1"/>
  <c r="AL340" i="1"/>
  <c r="AM340" i="1" s="1"/>
  <c r="AO340" i="1"/>
  <c r="AN340" i="1"/>
  <c r="AN333" i="1"/>
  <c r="AO333" i="1"/>
  <c r="AN329" i="1"/>
  <c r="AO329" i="1"/>
  <c r="AL329" i="1"/>
  <c r="AM329" i="1" s="1"/>
  <c r="AL300" i="1"/>
  <c r="AM300" i="1" s="1"/>
  <c r="AO300" i="1"/>
  <c r="AL290" i="1"/>
  <c r="AM290" i="1" s="1"/>
  <c r="AO290" i="1"/>
  <c r="AL283" i="1"/>
  <c r="AM283" i="1" s="1"/>
  <c r="AO283" i="1"/>
  <c r="AL279" i="1"/>
  <c r="AM279" i="1" s="1"/>
  <c r="AO279" i="1"/>
  <c r="AL269" i="1"/>
  <c r="AM269" i="1" s="1"/>
  <c r="AO269" i="1"/>
  <c r="AL240" i="1"/>
  <c r="AM240" i="1" s="1"/>
  <c r="AO240" i="1"/>
  <c r="AL237" i="1"/>
  <c r="AM237" i="1" s="1"/>
  <c r="AO237" i="1"/>
  <c r="AL208" i="1"/>
  <c r="AM208" i="1" s="1"/>
  <c r="AO208" i="1"/>
  <c r="AL180" i="1"/>
  <c r="AM180" i="1" s="1"/>
  <c r="AO180" i="1"/>
  <c r="AL199" i="1"/>
  <c r="AM199" i="1" s="1"/>
  <c r="AO199" i="1"/>
  <c r="AL163" i="1"/>
  <c r="AM163" i="1" s="1"/>
  <c r="AO163" i="1"/>
  <c r="AI24" i="3" s="1"/>
  <c r="AL136" i="1"/>
  <c r="AM136" i="1" s="1"/>
  <c r="AO136" i="1"/>
  <c r="AL140" i="1"/>
  <c r="AM140" i="1" s="1"/>
  <c r="AO140" i="1"/>
  <c r="AL88" i="1"/>
  <c r="AM88" i="1" s="1"/>
  <c r="AO88" i="1"/>
  <c r="AL36" i="1"/>
  <c r="AM36" i="1" s="1"/>
  <c r="AO36" i="1"/>
  <c r="AL25" i="1"/>
  <c r="AM25" i="1" s="1"/>
  <c r="AO25" i="1"/>
  <c r="AN12" i="1"/>
  <c r="AH30" i="3" s="1"/>
  <c r="AO12" i="1"/>
  <c r="AI30" i="3" s="1"/>
  <c r="AL347" i="1"/>
  <c r="AM347" i="1" s="1"/>
  <c r="AO347" i="1"/>
  <c r="AL315" i="1"/>
  <c r="AM315" i="1" s="1"/>
  <c r="AO315" i="1"/>
  <c r="AN315" i="1"/>
  <c r="AN322" i="1"/>
  <c r="AO322" i="1"/>
  <c r="AN302" i="1"/>
  <c r="AO302" i="1"/>
  <c r="AL302" i="1"/>
  <c r="AM302" i="1" s="1"/>
  <c r="AN292" i="1"/>
  <c r="AO292" i="1"/>
  <c r="AL292" i="1"/>
  <c r="AM292" i="1" s="1"/>
  <c r="AN281" i="1"/>
  <c r="AO281" i="1"/>
  <c r="AL281" i="1"/>
  <c r="AM281" i="1" s="1"/>
  <c r="AN278" i="1"/>
  <c r="AO278" i="1"/>
  <c r="AL278" i="1"/>
  <c r="AM278" i="1" s="1"/>
  <c r="AN270" i="1"/>
  <c r="AO270" i="1"/>
  <c r="AL270" i="1"/>
  <c r="AM270" i="1" s="1"/>
  <c r="AN251" i="1"/>
  <c r="AO251" i="1"/>
  <c r="AN244" i="1"/>
  <c r="AO244" i="1"/>
  <c r="AL244" i="1"/>
  <c r="AM244" i="1" s="1"/>
  <c r="AN243" i="1"/>
  <c r="AO243" i="1"/>
  <c r="AN233" i="1"/>
  <c r="AO233" i="1"/>
  <c r="AL233" i="1"/>
  <c r="AM233" i="1" s="1"/>
  <c r="AN220" i="1"/>
  <c r="AO220" i="1"/>
  <c r="AN209" i="1"/>
  <c r="AO209" i="1"/>
  <c r="AL209" i="1"/>
  <c r="AM209" i="1" s="1"/>
  <c r="AN184" i="1"/>
  <c r="AO184" i="1"/>
  <c r="AN185" i="1"/>
  <c r="AO185" i="1"/>
  <c r="AL185" i="1"/>
  <c r="AM185" i="1" s="1"/>
  <c r="AN200" i="1"/>
  <c r="AO200" i="1"/>
  <c r="AN178" i="1"/>
  <c r="AH39" i="3" s="1"/>
  <c r="AO178" i="1"/>
  <c r="AI39" i="3" s="1"/>
  <c r="AL178" i="1"/>
  <c r="AM178" i="1" s="1"/>
  <c r="AG39" i="3" s="1"/>
  <c r="AN160" i="1"/>
  <c r="AH27" i="3" s="1"/>
  <c r="AO160" i="1"/>
  <c r="AI27" i="3" s="1"/>
  <c r="AN174" i="1"/>
  <c r="AH23" i="3" s="1"/>
  <c r="AO174" i="1"/>
  <c r="AI23" i="3" s="1"/>
  <c r="AL174" i="1"/>
  <c r="AM174" i="1" s="1"/>
  <c r="AN150" i="1"/>
  <c r="AO150" i="1"/>
  <c r="AN139" i="1"/>
  <c r="AO139" i="1"/>
  <c r="AL139" i="1"/>
  <c r="AM139" i="1" s="1"/>
  <c r="AN143" i="1"/>
  <c r="AO143" i="1"/>
  <c r="AL143" i="1"/>
  <c r="AM143" i="1" s="1"/>
  <c r="AL127" i="1"/>
  <c r="AM127" i="1" s="1"/>
  <c r="AO127" i="1"/>
  <c r="AL66" i="1"/>
  <c r="AM66" i="1" s="1"/>
  <c r="AO66" i="1"/>
  <c r="AL112" i="1"/>
  <c r="AM112" i="1" s="1"/>
  <c r="AO112" i="1"/>
  <c r="AL104" i="1"/>
  <c r="AM104" i="1" s="1"/>
  <c r="AO104" i="1"/>
  <c r="AN93" i="1"/>
  <c r="AO93" i="1"/>
  <c r="AN91" i="1"/>
  <c r="AO91" i="1"/>
  <c r="AL91" i="1"/>
  <c r="AM91" i="1" s="1"/>
  <c r="AL76" i="1"/>
  <c r="AM76" i="1" s="1"/>
  <c r="AO76" i="1"/>
  <c r="AL71" i="1"/>
  <c r="AM71" i="1" s="1"/>
  <c r="AO71" i="1"/>
  <c r="AN47" i="1"/>
  <c r="AO47" i="1"/>
  <c r="AN35" i="1"/>
  <c r="AO35" i="1"/>
  <c r="AL35" i="1"/>
  <c r="AM35" i="1" s="1"/>
  <c r="AN17" i="1"/>
  <c r="AO17" i="1"/>
  <c r="AL29" i="1"/>
  <c r="AM29" i="1" s="1"/>
  <c r="AO29" i="1"/>
  <c r="AN29" i="1"/>
  <c r="AN16" i="1"/>
  <c r="AO16" i="1"/>
  <c r="AN22" i="1"/>
  <c r="AO22" i="1"/>
  <c r="AL22" i="1"/>
  <c r="AM22" i="1" s="1"/>
  <c r="AG14" i="1"/>
  <c r="AH14" i="1" s="1"/>
  <c r="AB32" i="3" s="1"/>
  <c r="AJ14" i="1"/>
  <c r="AD32" i="3" s="1"/>
  <c r="AI14" i="1"/>
  <c r="AC32" i="3" s="1"/>
  <c r="AG97" i="1"/>
  <c r="AH97" i="1" s="1"/>
  <c r="AJ97" i="1"/>
  <c r="AI97" i="1"/>
  <c r="AJ96" i="1"/>
  <c r="AJ15" i="1"/>
  <c r="AJ250" i="1"/>
  <c r="AJ195" i="1"/>
  <c r="AJ222" i="1"/>
  <c r="AG326" i="1"/>
  <c r="AH326" i="1" s="1"/>
  <c r="AJ326" i="1"/>
  <c r="AI326" i="1"/>
  <c r="AB37" i="3"/>
  <c r="AI39" i="1"/>
  <c r="AJ39" i="1"/>
  <c r="AG39" i="1"/>
  <c r="AH39" i="1" s="1"/>
  <c r="AJ34" i="1"/>
  <c r="AI334" i="1"/>
  <c r="AJ334" i="1"/>
  <c r="AG334" i="1"/>
  <c r="AH334" i="1" s="1"/>
  <c r="AG287" i="1"/>
  <c r="AH287" i="1" s="1"/>
  <c r="AI287" i="1"/>
  <c r="AI275" i="1"/>
  <c r="AJ275" i="1"/>
  <c r="AG275" i="1"/>
  <c r="AH275" i="1" s="1"/>
  <c r="AG218" i="1"/>
  <c r="AH218" i="1" s="1"/>
  <c r="AI218" i="1"/>
  <c r="AI193" i="1"/>
  <c r="AJ193" i="1"/>
  <c r="AG193" i="1"/>
  <c r="AH193" i="1" s="1"/>
  <c r="AG147" i="1"/>
  <c r="AH147" i="1" s="1"/>
  <c r="AI147" i="1"/>
  <c r="AI128" i="1"/>
  <c r="AJ128" i="1"/>
  <c r="AG128" i="1"/>
  <c r="AH128" i="1" s="1"/>
  <c r="AJ338" i="1"/>
  <c r="AJ271" i="1"/>
  <c r="AJ186" i="1"/>
  <c r="AJ126" i="1"/>
  <c r="AJ84" i="1"/>
  <c r="AG273" i="1"/>
  <c r="AH273" i="1" s="1"/>
  <c r="AI273" i="1"/>
  <c r="AJ273" i="1"/>
  <c r="AI245" i="1"/>
  <c r="AJ245" i="1"/>
  <c r="AG245" i="1"/>
  <c r="AH245" i="1" s="1"/>
  <c r="AG183" i="1"/>
  <c r="AH183" i="1" s="1"/>
  <c r="AI183" i="1"/>
  <c r="AJ183" i="1"/>
  <c r="AI197" i="1"/>
  <c r="AJ197" i="1"/>
  <c r="AG197" i="1"/>
  <c r="AH197" i="1" s="1"/>
  <c r="AG129" i="1"/>
  <c r="AH129" i="1" s="1"/>
  <c r="AI129" i="1"/>
  <c r="AJ129" i="1"/>
  <c r="AI64" i="1"/>
  <c r="AJ64" i="1"/>
  <c r="AG64" i="1"/>
  <c r="AH64" i="1" s="1"/>
  <c r="AG118" i="1"/>
  <c r="AH118" i="1" s="1"/>
  <c r="AI118" i="1"/>
  <c r="AG99" i="1"/>
  <c r="AH99" i="1" s="1"/>
  <c r="AI99" i="1"/>
  <c r="AJ99" i="1"/>
  <c r="AG72" i="1"/>
  <c r="AH72" i="1" s="1"/>
  <c r="AJ72" i="1"/>
  <c r="AI72" i="1"/>
  <c r="AG19" i="1"/>
  <c r="AH19" i="1" s="1"/>
  <c r="AJ19" i="1"/>
  <c r="AI19" i="1"/>
  <c r="AJ354" i="1"/>
  <c r="AJ340" i="1"/>
  <c r="AJ337" i="1"/>
  <c r="AJ238" i="1"/>
  <c r="AJ198" i="1"/>
  <c r="AJ61" i="1"/>
  <c r="AG332" i="1"/>
  <c r="AH332" i="1" s="1"/>
  <c r="AI332" i="1"/>
  <c r="AG306" i="1"/>
  <c r="AH306" i="1" s="1"/>
  <c r="AI306" i="1"/>
  <c r="AI288" i="1"/>
  <c r="AJ288" i="1"/>
  <c r="AG288" i="1"/>
  <c r="AH288" i="1" s="1"/>
  <c r="AG248" i="1"/>
  <c r="AH248" i="1" s="1"/>
  <c r="AI248" i="1"/>
  <c r="AI217" i="1"/>
  <c r="AJ217" i="1"/>
  <c r="AG217" i="1"/>
  <c r="AH217" i="1" s="1"/>
  <c r="AG165" i="1"/>
  <c r="AH165" i="1" s="1"/>
  <c r="AI165" i="1"/>
  <c r="AI146" i="1"/>
  <c r="AJ146" i="1"/>
  <c r="AG146" i="1"/>
  <c r="AH146" i="1" s="1"/>
  <c r="AG66" i="1"/>
  <c r="AH66" i="1" s="1"/>
  <c r="AI66" i="1"/>
  <c r="AI113" i="1"/>
  <c r="AJ113" i="1"/>
  <c r="AG113" i="1"/>
  <c r="AH113" i="1" s="1"/>
  <c r="AI100" i="1"/>
  <c r="AJ100" i="1"/>
  <c r="AG81" i="1"/>
  <c r="AH81" i="1" s="1"/>
  <c r="AI81" i="1"/>
  <c r="AI4" i="1"/>
  <c r="AC22" i="3" s="1"/>
  <c r="AJ4" i="1"/>
  <c r="AD22" i="3" s="1"/>
  <c r="AG4" i="1"/>
  <c r="AH4" i="1" s="1"/>
  <c r="AB22" i="3" s="1"/>
  <c r="AJ286" i="1"/>
  <c r="AJ211" i="1"/>
  <c r="AJ137" i="1"/>
  <c r="AI82" i="1"/>
  <c r="AG340" i="1"/>
  <c r="AH340" i="1" s="1"/>
  <c r="AI340" i="1"/>
  <c r="AG337" i="1"/>
  <c r="AH337" i="1" s="1"/>
  <c r="AI337" i="1"/>
  <c r="AI314" i="1"/>
  <c r="AJ314" i="1"/>
  <c r="AG314" i="1"/>
  <c r="AH314" i="1" s="1"/>
  <c r="AI298" i="1"/>
  <c r="AJ298" i="1"/>
  <c r="AG298" i="1"/>
  <c r="AH298" i="1" s="1"/>
  <c r="AG250" i="1"/>
  <c r="AH250" i="1" s="1"/>
  <c r="AI250" i="1"/>
  <c r="AI257" i="1"/>
  <c r="AJ257" i="1"/>
  <c r="AG257" i="1"/>
  <c r="AH257" i="1" s="1"/>
  <c r="AG195" i="1"/>
  <c r="AH195" i="1" s="1"/>
  <c r="AI195" i="1"/>
  <c r="AI167" i="1"/>
  <c r="AC26" i="3" s="1"/>
  <c r="AJ167" i="1"/>
  <c r="AD26" i="3" s="1"/>
  <c r="AG167" i="1"/>
  <c r="AH167" i="1" s="1"/>
  <c r="AB26" i="3" s="1"/>
  <c r="AG222" i="1"/>
  <c r="AH222" i="1" s="1"/>
  <c r="AI222" i="1"/>
  <c r="AI69" i="1"/>
  <c r="AJ69" i="1"/>
  <c r="AG69" i="1"/>
  <c r="AH69" i="1" s="1"/>
  <c r="AG121" i="1"/>
  <c r="AH121" i="1" s="1"/>
  <c r="AI121" i="1"/>
  <c r="AJ121" i="1"/>
  <c r="AG115" i="1"/>
  <c r="AH115" i="1" s="1"/>
  <c r="AI115" i="1"/>
  <c r="AJ115" i="1"/>
  <c r="AG84" i="1"/>
  <c r="AH84" i="1" s="1"/>
  <c r="AI84" i="1"/>
  <c r="AI71" i="1"/>
  <c r="AJ71" i="1"/>
  <c r="AG50" i="1"/>
  <c r="AH50" i="1" s="1"/>
  <c r="AJ50" i="1"/>
  <c r="AI50" i="1"/>
  <c r="AI23" i="1"/>
  <c r="AJ23" i="1"/>
  <c r="AJ317" i="1"/>
  <c r="AJ303" i="1"/>
  <c r="AJ230" i="1"/>
  <c r="AJ158" i="1"/>
  <c r="AD25" i="3" s="1"/>
  <c r="AJ124" i="1"/>
  <c r="AJ76" i="1"/>
  <c r="AJ16" i="1"/>
  <c r="AG315" i="1"/>
  <c r="AH315" i="1" s="1"/>
  <c r="AI315" i="1"/>
  <c r="AG316" i="1"/>
  <c r="AH316" i="1" s="1"/>
  <c r="AI316" i="1"/>
  <c r="AG295" i="1"/>
  <c r="AH295" i="1" s="1"/>
  <c r="AI295" i="1"/>
  <c r="AG284" i="1"/>
  <c r="AH284" i="1" s="1"/>
  <c r="AI284" i="1"/>
  <c r="AG274" i="1"/>
  <c r="AH274" i="1" s="1"/>
  <c r="AI274" i="1"/>
  <c r="AG256" i="1"/>
  <c r="AH256" i="1" s="1"/>
  <c r="AI256" i="1"/>
  <c r="AG236" i="1"/>
  <c r="AH236" i="1" s="1"/>
  <c r="AI236" i="1"/>
  <c r="AG212" i="1"/>
  <c r="AH212" i="1" s="1"/>
  <c r="AI212" i="1"/>
  <c r="AG192" i="1"/>
  <c r="AH192" i="1" s="1"/>
  <c r="AI192" i="1"/>
  <c r="AG162" i="1"/>
  <c r="AH162" i="1" s="1"/>
  <c r="AI162" i="1"/>
  <c r="AC36" i="3" s="1"/>
  <c r="AG173" i="1"/>
  <c r="AH173" i="1" s="1"/>
  <c r="AI173" i="1"/>
  <c r="AG154" i="1"/>
  <c r="AH154" i="1" s="1"/>
  <c r="AI154" i="1"/>
  <c r="AG127" i="1"/>
  <c r="AH127" i="1" s="1"/>
  <c r="AI127" i="1"/>
  <c r="AG53" i="1"/>
  <c r="AH53" i="1" s="1"/>
  <c r="AI53" i="1"/>
  <c r="AI119" i="1"/>
  <c r="AJ119" i="1"/>
  <c r="AG114" i="1"/>
  <c r="AH114" i="1" s="1"/>
  <c r="AJ114" i="1"/>
  <c r="AG95" i="1"/>
  <c r="AH95" i="1" s="1"/>
  <c r="AI95" i="1"/>
  <c r="AG79" i="1"/>
  <c r="AH79" i="1" s="1"/>
  <c r="AI79" i="1"/>
  <c r="AJ79" i="1"/>
  <c r="AI87" i="1"/>
  <c r="AJ87" i="1"/>
  <c r="AG10" i="1"/>
  <c r="AH10" i="1" s="1"/>
  <c r="AI10" i="1"/>
  <c r="AJ176" i="1"/>
  <c r="AJ112" i="1"/>
  <c r="AJ92" i="1"/>
  <c r="AJ48" i="1"/>
  <c r="AI343" i="1"/>
  <c r="AJ343" i="1"/>
  <c r="AI312" i="1"/>
  <c r="AJ312" i="1"/>
  <c r="AG116" i="1"/>
  <c r="AH116" i="1" s="1"/>
  <c r="AI116" i="1"/>
  <c r="AG104" i="1"/>
  <c r="AH104" i="1" s="1"/>
  <c r="AI104" i="1"/>
  <c r="AG102" i="1"/>
  <c r="AH102" i="1" s="1"/>
  <c r="AI102" i="1"/>
  <c r="AJ102" i="1"/>
  <c r="AI75" i="1"/>
  <c r="AJ75" i="1"/>
  <c r="AG77" i="1"/>
  <c r="AH77" i="1" s="1"/>
  <c r="AJ77" i="1"/>
  <c r="AJ242" i="1"/>
  <c r="AJ350" i="1"/>
  <c r="AJ345" i="1"/>
  <c r="AJ325" i="1"/>
  <c r="AJ305" i="1"/>
  <c r="AJ297" i="1"/>
  <c r="AJ277" i="1"/>
  <c r="AJ262" i="1"/>
  <c r="AJ247" i="1"/>
  <c r="AJ215" i="1"/>
  <c r="AJ206" i="1"/>
  <c r="AJ196" i="1"/>
  <c r="AJ175" i="1"/>
  <c r="AD33" i="3" s="1"/>
  <c r="AJ138" i="1"/>
  <c r="AJ149" i="1"/>
  <c r="AJ223" i="1"/>
  <c r="AJ68" i="1"/>
  <c r="AJ108" i="1"/>
  <c r="AJ78" i="1"/>
  <c r="AB36" i="3"/>
  <c r="AB28" i="3"/>
  <c r="AG341" i="1"/>
  <c r="AH341" i="1" s="1"/>
  <c r="AJ341" i="1"/>
  <c r="AI341" i="1"/>
  <c r="AG307" i="1"/>
  <c r="AH307" i="1" s="1"/>
  <c r="AJ307" i="1"/>
  <c r="AI307" i="1"/>
  <c r="AI12" i="1"/>
  <c r="AC30" i="3" s="1"/>
  <c r="AG12" i="1"/>
  <c r="AH12" i="1" s="1"/>
  <c r="AB30" i="3" s="1"/>
  <c r="AJ12" i="1"/>
  <c r="AD30" i="3" s="1"/>
  <c r="AJ331" i="1"/>
  <c r="AG331" i="1"/>
  <c r="AH331" i="1" s="1"/>
  <c r="AI331" i="1"/>
  <c r="AG352" i="1"/>
  <c r="AH352" i="1" s="1"/>
  <c r="AJ352" i="1"/>
  <c r="AJ344" i="1"/>
  <c r="AG344" i="1"/>
  <c r="AH344" i="1" s="1"/>
  <c r="AG322" i="1"/>
  <c r="AH322" i="1" s="1"/>
  <c r="AJ322" i="1"/>
  <c r="AJ309" i="1"/>
  <c r="AG309" i="1"/>
  <c r="AH309" i="1" s="1"/>
  <c r="AJ302" i="1"/>
  <c r="AI302" i="1"/>
  <c r="AG302" i="1"/>
  <c r="AH302" i="1" s="1"/>
  <c r="AJ292" i="1"/>
  <c r="AI292" i="1"/>
  <c r="AG292" i="1"/>
  <c r="AH292" i="1" s="1"/>
  <c r="AJ281" i="1"/>
  <c r="AI281" i="1"/>
  <c r="AG281" i="1"/>
  <c r="AH281" i="1" s="1"/>
  <c r="AJ278" i="1"/>
  <c r="AI278" i="1"/>
  <c r="AG278" i="1"/>
  <c r="AH278" i="1" s="1"/>
  <c r="AJ270" i="1"/>
  <c r="AI270" i="1"/>
  <c r="AG270" i="1"/>
  <c r="AH270" i="1" s="1"/>
  <c r="AJ259" i="1"/>
  <c r="AI259" i="1"/>
  <c r="AG259" i="1"/>
  <c r="AH259" i="1" s="1"/>
  <c r="AJ244" i="1"/>
  <c r="AI244" i="1"/>
  <c r="AG244" i="1"/>
  <c r="AH244" i="1" s="1"/>
  <c r="AJ252" i="1"/>
  <c r="AI252" i="1"/>
  <c r="AG252" i="1"/>
  <c r="AH252" i="1" s="1"/>
  <c r="AJ233" i="1"/>
  <c r="AI233" i="1"/>
  <c r="AG233" i="1"/>
  <c r="AH233" i="1" s="1"/>
  <c r="AJ214" i="1"/>
  <c r="AI214" i="1"/>
  <c r="AG214" i="1"/>
  <c r="AH214" i="1" s="1"/>
  <c r="AJ209" i="1"/>
  <c r="AI209" i="1"/>
  <c r="AG209" i="1"/>
  <c r="AH209" i="1" s="1"/>
  <c r="AJ205" i="1"/>
  <c r="AI205" i="1"/>
  <c r="AG205" i="1"/>
  <c r="AH205" i="1" s="1"/>
  <c r="AJ185" i="1"/>
  <c r="AI185" i="1"/>
  <c r="AG185" i="1"/>
  <c r="AH185" i="1" s="1"/>
  <c r="AJ191" i="1"/>
  <c r="AI191" i="1"/>
  <c r="AG191" i="1"/>
  <c r="AH191" i="1" s="1"/>
  <c r="AJ178" i="1"/>
  <c r="AD39" i="3" s="1"/>
  <c r="AI178" i="1"/>
  <c r="AC39" i="3" s="1"/>
  <c r="AG178" i="1"/>
  <c r="AH178" i="1" s="1"/>
  <c r="AB39" i="3" s="1"/>
  <c r="AJ166" i="1"/>
  <c r="AD31" i="3" s="1"/>
  <c r="AI166" i="1"/>
  <c r="AC31" i="3" s="1"/>
  <c r="AG166" i="1"/>
  <c r="AH166" i="1" s="1"/>
  <c r="AB31" i="3" s="1"/>
  <c r="AJ174" i="1"/>
  <c r="AI174" i="1"/>
  <c r="AC23" i="3" s="1"/>
  <c r="AG174" i="1"/>
  <c r="AH174" i="1" s="1"/>
  <c r="AJ135" i="1"/>
  <c r="AI135" i="1"/>
  <c r="AG135" i="1"/>
  <c r="AH135" i="1" s="1"/>
  <c r="AJ139" i="1"/>
  <c r="AI139" i="1"/>
  <c r="AG139" i="1"/>
  <c r="AH139" i="1" s="1"/>
  <c r="AJ143" i="1"/>
  <c r="AI143" i="1"/>
  <c r="AG143" i="1"/>
  <c r="AH143" i="1" s="1"/>
  <c r="AJ134" i="1"/>
  <c r="AI134" i="1"/>
  <c r="AG134" i="1"/>
  <c r="AH134" i="1" s="1"/>
  <c r="AJ228" i="1"/>
  <c r="AI228" i="1"/>
  <c r="AG228" i="1"/>
  <c r="AH228" i="1" s="1"/>
  <c r="AJ63" i="1"/>
  <c r="AI63" i="1"/>
  <c r="AG63" i="1"/>
  <c r="AH63" i="1" s="1"/>
  <c r="AJ67" i="1"/>
  <c r="AI67" i="1"/>
  <c r="AG67" i="1"/>
  <c r="AH67" i="1" s="1"/>
  <c r="AI42" i="1"/>
  <c r="AG42" i="1"/>
  <c r="AH42" i="1" s="1"/>
  <c r="AJ42" i="1"/>
  <c r="AI28" i="1"/>
  <c r="AG28" i="1"/>
  <c r="AH28" i="1" s="1"/>
  <c r="AJ28" i="1"/>
  <c r="AI5" i="1"/>
  <c r="AG5" i="1"/>
  <c r="AH5" i="1" s="1"/>
  <c r="AJ5" i="1"/>
  <c r="AJ346" i="1"/>
  <c r="AG346" i="1"/>
  <c r="AH346" i="1" s="1"/>
  <c r="AG319" i="1"/>
  <c r="AH319" i="1" s="1"/>
  <c r="AJ319" i="1"/>
  <c r="AJ329" i="1"/>
  <c r="AG329" i="1"/>
  <c r="AH329" i="1" s="1"/>
  <c r="AJ94" i="1"/>
  <c r="AG94" i="1"/>
  <c r="AH94" i="1" s="1"/>
  <c r="AG333" i="1"/>
  <c r="AH333" i="1" s="1"/>
  <c r="AJ333" i="1"/>
  <c r="AJ313" i="1"/>
  <c r="AG313" i="1"/>
  <c r="AH313" i="1" s="1"/>
  <c r="AI74" i="1"/>
  <c r="AG74" i="1"/>
  <c r="AH74" i="1" s="1"/>
  <c r="AJ74" i="1"/>
  <c r="AI40" i="1"/>
  <c r="AG40" i="1"/>
  <c r="AH40" i="1" s="1"/>
  <c r="AJ40" i="1"/>
  <c r="AI26" i="1"/>
  <c r="AG26" i="1"/>
  <c r="AH26" i="1" s="1"/>
  <c r="AJ26" i="1"/>
  <c r="AI11" i="1"/>
  <c r="AC29" i="3" s="1"/>
  <c r="AG11" i="1"/>
  <c r="AH11" i="1" s="1"/>
  <c r="AB29" i="3" s="1"/>
  <c r="AJ11" i="1"/>
  <c r="AD29" i="3" s="1"/>
  <c r="AI346" i="1"/>
  <c r="AI319" i="1"/>
  <c r="AI329" i="1"/>
  <c r="AI45" i="1"/>
  <c r="AG45" i="1"/>
  <c r="AH45" i="1" s="1"/>
  <c r="AI35" i="1"/>
  <c r="AG35" i="1"/>
  <c r="AH35" i="1" s="1"/>
  <c r="AI21" i="1"/>
  <c r="AG21" i="1"/>
  <c r="AH21" i="1" s="1"/>
  <c r="AI31" i="1"/>
  <c r="AG31" i="1"/>
  <c r="AH31" i="1" s="1"/>
  <c r="AI22" i="1"/>
  <c r="AG22" i="1"/>
  <c r="AH22" i="1" s="1"/>
  <c r="AI2" i="1"/>
  <c r="AG2" i="1"/>
  <c r="AH2" i="1" s="1"/>
  <c r="AJ299" i="1"/>
  <c r="AJ289" i="1"/>
  <c r="AJ293" i="1"/>
  <c r="AJ280" i="1"/>
  <c r="AJ272" i="1"/>
  <c r="AJ267" i="1"/>
  <c r="AJ251" i="1"/>
  <c r="AJ254" i="1"/>
  <c r="AJ243" i="1"/>
  <c r="AJ234" i="1"/>
  <c r="AJ220" i="1"/>
  <c r="AJ204" i="1"/>
  <c r="AJ184" i="1"/>
  <c r="AJ190" i="1"/>
  <c r="AJ200" i="1"/>
  <c r="AJ171" i="1"/>
  <c r="AD35" i="3" s="1"/>
  <c r="AJ160" i="1"/>
  <c r="AD27" i="3" s="1"/>
  <c r="AJ155" i="1"/>
  <c r="AJ150" i="1"/>
  <c r="AJ156" i="1"/>
  <c r="AJ133" i="1"/>
  <c r="AJ229" i="1"/>
  <c r="AJ227" i="1"/>
  <c r="AJ56" i="1"/>
  <c r="AJ65" i="1"/>
  <c r="AJ98" i="1"/>
  <c r="AJ90" i="1"/>
  <c r="AJ86" i="1"/>
  <c r="AJ81" i="1"/>
  <c r="AJ82" i="1"/>
  <c r="AJ83" i="1"/>
  <c r="AI49" i="1"/>
  <c r="AG49" i="1"/>
  <c r="AH49" i="1" s="1"/>
  <c r="AI52" i="1"/>
  <c r="AG52" i="1"/>
  <c r="AH52" i="1" s="1"/>
  <c r="AI27" i="1"/>
  <c r="AG27" i="1"/>
  <c r="AH27" i="1" s="1"/>
  <c r="AI20" i="1"/>
  <c r="AG20" i="1"/>
  <c r="AH20" i="1" s="1"/>
  <c r="AI15" i="1"/>
  <c r="AG15" i="1"/>
  <c r="AH15" i="1" s="1"/>
  <c r="AI3" i="1"/>
  <c r="AC21" i="3" s="1"/>
  <c r="AG3" i="1"/>
  <c r="AH3" i="1" s="1"/>
  <c r="AB21" i="3" s="1"/>
  <c r="AI70" i="1"/>
  <c r="AJ45" i="1"/>
  <c r="AJ35" i="1"/>
  <c r="AJ21" i="1"/>
  <c r="AJ31" i="1"/>
  <c r="AJ22" i="1"/>
  <c r="AJ2" i="1"/>
  <c r="AD20" i="3" s="1"/>
  <c r="AI48" i="1"/>
  <c r="AG48" i="1"/>
  <c r="AH48" i="1" s="1"/>
  <c r="AI47" i="1"/>
  <c r="AG47" i="1"/>
  <c r="AH47" i="1" s="1"/>
  <c r="AI34" i="1"/>
  <c r="AG34" i="1"/>
  <c r="AH34" i="1" s="1"/>
  <c r="AI17" i="1"/>
  <c r="AG17" i="1"/>
  <c r="AH17" i="1" s="1"/>
  <c r="AI16" i="1"/>
  <c r="AG16" i="1"/>
  <c r="AH16" i="1" s="1"/>
  <c r="AI7" i="1"/>
  <c r="AC25" i="3" s="1"/>
  <c r="AG7" i="1"/>
  <c r="AH7" i="1" s="1"/>
  <c r="AB25" i="3" s="1"/>
  <c r="AJ123" i="1"/>
  <c r="AJ117" i="1"/>
  <c r="AJ118" i="1"/>
  <c r="AJ110" i="1"/>
  <c r="AJ106" i="1"/>
  <c r="AJ101" i="1"/>
  <c r="Q34" i="2"/>
  <c r="AB20" i="3" l="1"/>
  <c r="AB23" i="3"/>
  <c r="AD23" i="3"/>
  <c r="AC20" i="3"/>
  <c r="AC28" i="3"/>
  <c r="AF27" i="3"/>
  <c r="AA29" i="3"/>
  <c r="AA30" i="3"/>
  <c r="AA22" i="3"/>
  <c r="AA25" i="3"/>
  <c r="AA32" i="3"/>
  <c r="AA21" i="3"/>
  <c r="AH28" i="3"/>
  <c r="V7" i="3"/>
  <c r="AA26" i="3"/>
  <c r="AF36" i="3"/>
  <c r="AA31" i="3"/>
  <c r="AA28" i="3"/>
  <c r="AF20" i="3"/>
  <c r="AA20" i="3"/>
  <c r="AF39" i="3"/>
  <c r="AF24" i="3"/>
  <c r="AA36" i="3"/>
  <c r="AF31" i="3"/>
  <c r="AF32" i="3"/>
  <c r="AF23" i="3"/>
  <c r="AA23" i="3"/>
  <c r="I6" i="3"/>
  <c r="I10" i="3"/>
  <c r="I9" i="3"/>
  <c r="C6" i="4" s="1"/>
  <c r="H29" i="4"/>
  <c r="H46" i="4"/>
  <c r="C147" i="4"/>
  <c r="F147" i="4" s="1"/>
  <c r="B147" i="4"/>
  <c r="D147" i="4"/>
  <c r="H147" i="4"/>
  <c r="E147" i="4"/>
  <c r="G147" i="4" s="1"/>
  <c r="D116" i="4"/>
  <c r="H116" i="4"/>
  <c r="E116" i="4"/>
  <c r="G116" i="4" s="1"/>
  <c r="C116" i="4"/>
  <c r="F116" i="4"/>
  <c r="B116" i="4"/>
  <c r="E125" i="4"/>
  <c r="D125" i="4"/>
  <c r="B125" i="4"/>
  <c r="H125" i="4"/>
  <c r="C125" i="4"/>
  <c r="F125" i="4" s="1"/>
  <c r="G125" i="4"/>
  <c r="B98" i="4"/>
  <c r="F98" i="4"/>
  <c r="C98" i="4"/>
  <c r="G98" i="4"/>
  <c r="E98" i="4"/>
  <c r="H98" i="4"/>
  <c r="D98" i="4"/>
  <c r="B74" i="4"/>
  <c r="E74" i="4"/>
  <c r="G74" i="4" s="1"/>
  <c r="D74" i="4"/>
  <c r="C74" i="4"/>
  <c r="F74" i="4" s="1"/>
  <c r="H74" i="4"/>
  <c r="B126" i="4"/>
  <c r="E126" i="4"/>
  <c r="C126" i="4"/>
  <c r="F126" i="4" s="1"/>
  <c r="G126" i="4"/>
  <c r="H126" i="4"/>
  <c r="D126" i="4"/>
  <c r="B110" i="4"/>
  <c r="E110" i="4"/>
  <c r="G110" i="4" s="1"/>
  <c r="C110" i="4"/>
  <c r="H110" i="4"/>
  <c r="D110" i="4"/>
  <c r="F110" i="4" s="1"/>
  <c r="D92" i="4"/>
  <c r="H92" i="4"/>
  <c r="C92" i="4"/>
  <c r="F92" i="4" s="1"/>
  <c r="B92" i="4"/>
  <c r="E92" i="4"/>
  <c r="G92" i="4" s="1"/>
  <c r="C87" i="4"/>
  <c r="F87" i="4"/>
  <c r="E87" i="4"/>
  <c r="G87" i="4" s="1"/>
  <c r="D87" i="4"/>
  <c r="H87" i="4"/>
  <c r="B87" i="4"/>
  <c r="C71" i="4"/>
  <c r="G71" i="4"/>
  <c r="B71" i="4"/>
  <c r="D71" i="4"/>
  <c r="F71" i="4" s="1"/>
  <c r="H71" i="4"/>
  <c r="E71" i="4"/>
  <c r="D80" i="4"/>
  <c r="H80" i="4"/>
  <c r="E80" i="4"/>
  <c r="G80" i="4" s="1"/>
  <c r="C80" i="4"/>
  <c r="F80" i="4" s="1"/>
  <c r="B80" i="4"/>
  <c r="C143" i="4"/>
  <c r="G143" i="4"/>
  <c r="D143" i="4"/>
  <c r="F143" i="4" s="1"/>
  <c r="H143" i="4"/>
  <c r="B143" i="4"/>
  <c r="E143" i="4"/>
  <c r="E141" i="4"/>
  <c r="G141" i="4" s="1"/>
  <c r="D141" i="4"/>
  <c r="B141" i="4"/>
  <c r="H141" i="4"/>
  <c r="C141" i="4"/>
  <c r="F141" i="4" s="1"/>
  <c r="B142" i="4"/>
  <c r="F142" i="4"/>
  <c r="E142" i="4"/>
  <c r="C142" i="4"/>
  <c r="G142" i="4"/>
  <c r="H142" i="4"/>
  <c r="D142" i="4"/>
  <c r="H65" i="4"/>
  <c r="H64" i="4"/>
  <c r="H54" i="4"/>
  <c r="H57" i="4"/>
  <c r="H42" i="4"/>
  <c r="H35" i="4"/>
  <c r="H36" i="4"/>
  <c r="D112" i="4"/>
  <c r="H112" i="4"/>
  <c r="E112" i="4"/>
  <c r="G112" i="4" s="1"/>
  <c r="C112" i="4"/>
  <c r="F112" i="4"/>
  <c r="B112" i="4"/>
  <c r="C139" i="4"/>
  <c r="F139" i="4" s="1"/>
  <c r="D139" i="4"/>
  <c r="H139" i="4"/>
  <c r="B139" i="4"/>
  <c r="E139" i="4"/>
  <c r="G139" i="4" s="1"/>
  <c r="E69" i="4"/>
  <c r="G69" i="4" s="1"/>
  <c r="D69" i="4"/>
  <c r="F69" i="4" s="1"/>
  <c r="B69" i="4"/>
  <c r="H69" i="4"/>
  <c r="C69" i="4"/>
  <c r="C115" i="4"/>
  <c r="F115" i="4" s="1"/>
  <c r="B115" i="4"/>
  <c r="D115" i="4"/>
  <c r="H115" i="4"/>
  <c r="E115" i="4"/>
  <c r="G115" i="4" s="1"/>
  <c r="B134" i="4"/>
  <c r="C134" i="4"/>
  <c r="G134" i="4"/>
  <c r="E134" i="4"/>
  <c r="D134" i="4"/>
  <c r="F134" i="4" s="1"/>
  <c r="H134" i="4"/>
  <c r="D100" i="4"/>
  <c r="H100" i="4"/>
  <c r="C100" i="4"/>
  <c r="F100" i="4" s="1"/>
  <c r="E100" i="4"/>
  <c r="G100" i="4"/>
  <c r="B100" i="4"/>
  <c r="C131" i="4"/>
  <c r="F131" i="4" s="1"/>
  <c r="G131" i="4"/>
  <c r="D131" i="4"/>
  <c r="H131" i="4"/>
  <c r="B131" i="4"/>
  <c r="E131" i="4"/>
  <c r="C127" i="4"/>
  <c r="F127" i="4"/>
  <c r="D127" i="4"/>
  <c r="H127" i="4"/>
  <c r="B127" i="4"/>
  <c r="E127" i="4"/>
  <c r="G127" i="4" s="1"/>
  <c r="B78" i="4"/>
  <c r="F78" i="4"/>
  <c r="H78" i="4"/>
  <c r="C78" i="4"/>
  <c r="E78" i="4"/>
  <c r="G78" i="4" s="1"/>
  <c r="D78" i="4"/>
  <c r="E109" i="4"/>
  <c r="G109" i="4" s="1"/>
  <c r="D109" i="4"/>
  <c r="B109" i="4"/>
  <c r="H109" i="4"/>
  <c r="C109" i="4"/>
  <c r="F109" i="4" s="1"/>
  <c r="D120" i="4"/>
  <c r="H120" i="4"/>
  <c r="E120" i="4"/>
  <c r="G120" i="4" s="1"/>
  <c r="C120" i="4"/>
  <c r="F120" i="4" s="1"/>
  <c r="B120" i="4"/>
  <c r="C107" i="4"/>
  <c r="F107" i="4" s="1"/>
  <c r="B107" i="4"/>
  <c r="D107" i="4"/>
  <c r="H107" i="4"/>
  <c r="E107" i="4"/>
  <c r="G107" i="4" s="1"/>
  <c r="D136" i="4"/>
  <c r="H136" i="4"/>
  <c r="C136" i="4"/>
  <c r="E136" i="4"/>
  <c r="G136" i="4" s="1"/>
  <c r="B136" i="4"/>
  <c r="F136" i="4"/>
  <c r="D108" i="4"/>
  <c r="H108" i="4"/>
  <c r="C108" i="4"/>
  <c r="F108" i="4" s="1"/>
  <c r="E108" i="4"/>
  <c r="G108" i="4"/>
  <c r="B108" i="4"/>
  <c r="E93" i="4"/>
  <c r="G93" i="4" s="1"/>
  <c r="D93" i="4"/>
  <c r="F93" i="4" s="1"/>
  <c r="B93" i="4"/>
  <c r="H93" i="4"/>
  <c r="C93" i="4"/>
  <c r="C119" i="4"/>
  <c r="F119" i="4"/>
  <c r="D119" i="4"/>
  <c r="H119" i="4"/>
  <c r="B119" i="4"/>
  <c r="E119" i="4"/>
  <c r="G119" i="4" s="1"/>
  <c r="E137" i="4"/>
  <c r="D137" i="4"/>
  <c r="B137" i="4"/>
  <c r="H137" i="4"/>
  <c r="C137" i="4"/>
  <c r="F137" i="4" s="1"/>
  <c r="G137" i="4"/>
  <c r="E121" i="4"/>
  <c r="G121" i="4" s="1"/>
  <c r="H121" i="4"/>
  <c r="B121" i="4"/>
  <c r="D121" i="4"/>
  <c r="C121" i="4"/>
  <c r="F121" i="4" s="1"/>
  <c r="E105" i="4"/>
  <c r="G105" i="4" s="1"/>
  <c r="H105" i="4"/>
  <c r="B105" i="4"/>
  <c r="D105" i="4"/>
  <c r="C105" i="4"/>
  <c r="F105" i="4" s="1"/>
  <c r="B122" i="4"/>
  <c r="C122" i="4"/>
  <c r="F122" i="4" s="1"/>
  <c r="E122" i="4"/>
  <c r="G122" i="4" s="1"/>
  <c r="D122" i="4"/>
  <c r="H122" i="4"/>
  <c r="B106" i="4"/>
  <c r="C106" i="4"/>
  <c r="G106" i="4"/>
  <c r="E106" i="4"/>
  <c r="D106" i="4"/>
  <c r="F106" i="4" s="1"/>
  <c r="H106" i="4"/>
  <c r="B94" i="4"/>
  <c r="E94" i="4"/>
  <c r="G94" i="4" s="1"/>
  <c r="H94" i="4"/>
  <c r="C94" i="4"/>
  <c r="F94" i="4" s="1"/>
  <c r="D94" i="4"/>
  <c r="E89" i="4"/>
  <c r="G89" i="4" s="1"/>
  <c r="H89" i="4"/>
  <c r="B89" i="4"/>
  <c r="D89" i="4"/>
  <c r="F89" i="4" s="1"/>
  <c r="C89" i="4"/>
  <c r="C99" i="4"/>
  <c r="F99" i="4" s="1"/>
  <c r="B99" i="4"/>
  <c r="D99" i="4"/>
  <c r="H99" i="4"/>
  <c r="E99" i="4"/>
  <c r="G99" i="4" s="1"/>
  <c r="C83" i="4"/>
  <c r="G83" i="4"/>
  <c r="B83" i="4"/>
  <c r="D83" i="4"/>
  <c r="F83" i="4" s="1"/>
  <c r="H83" i="4"/>
  <c r="E83" i="4"/>
  <c r="D76" i="4"/>
  <c r="F76" i="4" s="1"/>
  <c r="H76" i="4"/>
  <c r="E76" i="4"/>
  <c r="G76" i="4" s="1"/>
  <c r="C76" i="4"/>
  <c r="B76" i="4"/>
  <c r="H41" i="4"/>
  <c r="H66" i="4"/>
  <c r="H67" i="4"/>
  <c r="H58" i="4"/>
  <c r="H56" i="4"/>
  <c r="H53" i="4"/>
  <c r="H34" i="4"/>
  <c r="H47" i="4"/>
  <c r="H31" i="4"/>
  <c r="H48" i="4"/>
  <c r="H32" i="4"/>
  <c r="E85" i="4"/>
  <c r="D85" i="4"/>
  <c r="C85" i="4"/>
  <c r="F85" i="4" s="1"/>
  <c r="B85" i="4"/>
  <c r="H85" i="4"/>
  <c r="G85" i="4"/>
  <c r="B130" i="4"/>
  <c r="E130" i="4"/>
  <c r="G130" i="4" s="1"/>
  <c r="C130" i="4"/>
  <c r="F130" i="4" s="1"/>
  <c r="H130" i="4"/>
  <c r="D130" i="4"/>
  <c r="D128" i="4"/>
  <c r="H128" i="4"/>
  <c r="G128" i="4"/>
  <c r="E128" i="4"/>
  <c r="C128" i="4"/>
  <c r="F128" i="4" s="1"/>
  <c r="B128" i="4"/>
  <c r="B86" i="4"/>
  <c r="F86" i="4"/>
  <c r="E86" i="4"/>
  <c r="D86" i="4"/>
  <c r="C86" i="4"/>
  <c r="G86" i="4"/>
  <c r="H86" i="4"/>
  <c r="E77" i="4"/>
  <c r="H77" i="4"/>
  <c r="G77" i="4"/>
  <c r="B77" i="4"/>
  <c r="D77" i="4"/>
  <c r="C77" i="4"/>
  <c r="F77" i="4" s="1"/>
  <c r="D144" i="4"/>
  <c r="H144" i="4"/>
  <c r="E144" i="4"/>
  <c r="G144" i="4" s="1"/>
  <c r="C144" i="4"/>
  <c r="F144" i="4"/>
  <c r="B144" i="4"/>
  <c r="B138" i="4"/>
  <c r="E138" i="4"/>
  <c r="C138" i="4"/>
  <c r="F138" i="4" s="1"/>
  <c r="G138" i="4"/>
  <c r="D138" i="4"/>
  <c r="H138" i="4"/>
  <c r="C111" i="4"/>
  <c r="F111" i="4" s="1"/>
  <c r="G111" i="4"/>
  <c r="D111" i="4"/>
  <c r="H111" i="4"/>
  <c r="B111" i="4"/>
  <c r="E111" i="4"/>
  <c r="E97" i="4"/>
  <c r="G97" i="4" s="1"/>
  <c r="H97" i="4"/>
  <c r="B97" i="4"/>
  <c r="D97" i="4"/>
  <c r="C97" i="4"/>
  <c r="F97" i="4" s="1"/>
  <c r="E133" i="4"/>
  <c r="H133" i="4"/>
  <c r="B133" i="4"/>
  <c r="D133" i="4"/>
  <c r="G133" i="4"/>
  <c r="C133" i="4"/>
  <c r="F133" i="4" s="1"/>
  <c r="E117" i="4"/>
  <c r="G117" i="4" s="1"/>
  <c r="H117" i="4"/>
  <c r="B117" i="4"/>
  <c r="D117" i="4"/>
  <c r="C117" i="4"/>
  <c r="F117" i="4" s="1"/>
  <c r="B118" i="4"/>
  <c r="E118" i="4"/>
  <c r="C118" i="4"/>
  <c r="F118" i="4" s="1"/>
  <c r="G118" i="4"/>
  <c r="D118" i="4"/>
  <c r="H118" i="4"/>
  <c r="B102" i="4"/>
  <c r="E102" i="4"/>
  <c r="C102" i="4"/>
  <c r="G102" i="4"/>
  <c r="D102" i="4"/>
  <c r="F102" i="4" s="1"/>
  <c r="H102" i="4"/>
  <c r="E81" i="4"/>
  <c r="H81" i="4"/>
  <c r="G81" i="4"/>
  <c r="B81" i="4"/>
  <c r="D81" i="4"/>
  <c r="C81" i="4"/>
  <c r="F81" i="4" s="1"/>
  <c r="C95" i="4"/>
  <c r="F95" i="4"/>
  <c r="D95" i="4"/>
  <c r="H95" i="4"/>
  <c r="B95" i="4"/>
  <c r="E95" i="4"/>
  <c r="G95" i="4" s="1"/>
  <c r="C79" i="4"/>
  <c r="G79" i="4"/>
  <c r="B79" i="4"/>
  <c r="F79" i="4"/>
  <c r="E79" i="4"/>
  <c r="D79" i="4"/>
  <c r="H79" i="4"/>
  <c r="D88" i="4"/>
  <c r="H88" i="4"/>
  <c r="E88" i="4"/>
  <c r="G88" i="4" s="1"/>
  <c r="C88" i="4"/>
  <c r="F88" i="4" s="1"/>
  <c r="B88" i="4"/>
  <c r="D72" i="4"/>
  <c r="H72" i="4"/>
  <c r="C72" i="4"/>
  <c r="B72" i="4"/>
  <c r="E72" i="4"/>
  <c r="G72" i="4"/>
  <c r="F72" i="4"/>
  <c r="D148" i="4"/>
  <c r="H148" i="4"/>
  <c r="C148" i="4"/>
  <c r="F148" i="4" s="1"/>
  <c r="E148" i="4"/>
  <c r="G148" i="4"/>
  <c r="B148" i="4"/>
  <c r="E149" i="4"/>
  <c r="H149" i="4"/>
  <c r="B149" i="4"/>
  <c r="F149" i="4"/>
  <c r="D149" i="4"/>
  <c r="G149" i="4"/>
  <c r="C149" i="4"/>
  <c r="B150" i="4"/>
  <c r="C150" i="4"/>
  <c r="F150" i="4" s="1"/>
  <c r="E150" i="4"/>
  <c r="G150" i="4" s="1"/>
  <c r="D150" i="4"/>
  <c r="H150" i="4"/>
  <c r="H45" i="4"/>
  <c r="H59" i="4"/>
  <c r="H38" i="4"/>
  <c r="H63" i="4"/>
  <c r="H60" i="4"/>
  <c r="H30" i="4"/>
  <c r="H33" i="4"/>
  <c r="H49" i="4"/>
  <c r="H37" i="4"/>
  <c r="H43" i="4"/>
  <c r="H44" i="4"/>
  <c r="D104" i="4"/>
  <c r="H104" i="4"/>
  <c r="E104" i="4"/>
  <c r="G104" i="4" s="1"/>
  <c r="C104" i="4"/>
  <c r="B104" i="4"/>
  <c r="F104" i="4"/>
  <c r="D132" i="4"/>
  <c r="H132" i="4"/>
  <c r="G132" i="4"/>
  <c r="E132" i="4"/>
  <c r="C132" i="4"/>
  <c r="F132" i="4" s="1"/>
  <c r="B132" i="4"/>
  <c r="C135" i="4"/>
  <c r="G135" i="4"/>
  <c r="B135" i="4"/>
  <c r="D135" i="4"/>
  <c r="F135" i="4" s="1"/>
  <c r="H135" i="4"/>
  <c r="E135" i="4"/>
  <c r="C123" i="4"/>
  <c r="F123" i="4" s="1"/>
  <c r="B123" i="4"/>
  <c r="D123" i="4"/>
  <c r="H123" i="4"/>
  <c r="E123" i="4"/>
  <c r="G123" i="4" s="1"/>
  <c r="B70" i="4"/>
  <c r="F70" i="4"/>
  <c r="H70" i="4"/>
  <c r="C70" i="4"/>
  <c r="E70" i="4"/>
  <c r="G70" i="4" s="1"/>
  <c r="D70" i="4"/>
  <c r="D124" i="4"/>
  <c r="H124" i="4"/>
  <c r="C124" i="4"/>
  <c r="F124" i="4" s="1"/>
  <c r="E124" i="4"/>
  <c r="G124" i="4" s="1"/>
  <c r="B124" i="4"/>
  <c r="D140" i="4"/>
  <c r="H140" i="4"/>
  <c r="C140" i="4"/>
  <c r="E140" i="4"/>
  <c r="G140" i="4" s="1"/>
  <c r="F140" i="4"/>
  <c r="B140" i="4"/>
  <c r="C103" i="4"/>
  <c r="F103" i="4" s="1"/>
  <c r="D103" i="4"/>
  <c r="H103" i="4"/>
  <c r="B103" i="4"/>
  <c r="E103" i="4"/>
  <c r="G103" i="4" s="1"/>
  <c r="B90" i="4"/>
  <c r="F90" i="4"/>
  <c r="H90" i="4"/>
  <c r="C90" i="4"/>
  <c r="E90" i="4"/>
  <c r="G90" i="4" s="1"/>
  <c r="D90" i="4"/>
  <c r="E129" i="4"/>
  <c r="D129" i="4"/>
  <c r="B129" i="4"/>
  <c r="F129" i="4"/>
  <c r="H129" i="4"/>
  <c r="C129" i="4"/>
  <c r="G129" i="4"/>
  <c r="E113" i="4"/>
  <c r="G113" i="4" s="1"/>
  <c r="H113" i="4"/>
  <c r="B113" i="4"/>
  <c r="F113" i="4"/>
  <c r="D113" i="4"/>
  <c r="C113" i="4"/>
  <c r="D96" i="4"/>
  <c r="H96" i="4"/>
  <c r="G96" i="4"/>
  <c r="E96" i="4"/>
  <c r="C96" i="4"/>
  <c r="F96" i="4" s="1"/>
  <c r="B96" i="4"/>
  <c r="B82" i="4"/>
  <c r="F82" i="4"/>
  <c r="H82" i="4"/>
  <c r="C82" i="4"/>
  <c r="E82" i="4"/>
  <c r="G82" i="4" s="1"/>
  <c r="D82" i="4"/>
  <c r="B114" i="4"/>
  <c r="C114" i="4"/>
  <c r="F114" i="4" s="1"/>
  <c r="E114" i="4"/>
  <c r="G114" i="4" s="1"/>
  <c r="H114" i="4"/>
  <c r="D114" i="4"/>
  <c r="E101" i="4"/>
  <c r="D101" i="4"/>
  <c r="B101" i="4"/>
  <c r="F101" i="4"/>
  <c r="H101" i="4"/>
  <c r="G101" i="4"/>
  <c r="C101" i="4"/>
  <c r="E73" i="4"/>
  <c r="G73" i="4" s="1"/>
  <c r="D73" i="4"/>
  <c r="F73" i="4" s="1"/>
  <c r="C73" i="4"/>
  <c r="B73" i="4"/>
  <c r="H73" i="4"/>
  <c r="C91" i="4"/>
  <c r="B91" i="4"/>
  <c r="D91" i="4"/>
  <c r="H91" i="4"/>
  <c r="F91" i="4"/>
  <c r="E91" i="4"/>
  <c r="G91" i="4" s="1"/>
  <c r="C75" i="4"/>
  <c r="F75" i="4"/>
  <c r="E75" i="4"/>
  <c r="G75" i="4" s="1"/>
  <c r="D75" i="4"/>
  <c r="H75" i="4"/>
  <c r="B75" i="4"/>
  <c r="D84" i="4"/>
  <c r="F84" i="4" s="1"/>
  <c r="H84" i="4"/>
  <c r="C84" i="4"/>
  <c r="B84" i="4"/>
  <c r="E84" i="4"/>
  <c r="G84" i="4" s="1"/>
  <c r="C151" i="4"/>
  <c r="G151" i="4"/>
  <c r="B151" i="4"/>
  <c r="D151" i="4"/>
  <c r="H151" i="4"/>
  <c r="F151" i="4"/>
  <c r="E151" i="4"/>
  <c r="E145" i="4"/>
  <c r="H145" i="4"/>
  <c r="B145" i="4"/>
  <c r="D145" i="4"/>
  <c r="C145" i="4"/>
  <c r="F145" i="4" s="1"/>
  <c r="G145" i="4"/>
  <c r="B146" i="4"/>
  <c r="C146" i="4"/>
  <c r="F146" i="4" s="1"/>
  <c r="G146" i="4"/>
  <c r="E146" i="4"/>
  <c r="D146" i="4"/>
  <c r="H146" i="4"/>
  <c r="H52" i="4"/>
  <c r="H51" i="4"/>
  <c r="H68" i="4"/>
  <c r="H61" i="4"/>
  <c r="H39" i="4"/>
  <c r="H40" i="4"/>
  <c r="E65" i="4"/>
  <c r="C65" i="4"/>
  <c r="D65" i="4"/>
  <c r="G65" i="4"/>
  <c r="B65" i="4"/>
  <c r="F65" i="4"/>
  <c r="D64" i="4"/>
  <c r="B64" i="4"/>
  <c r="C64" i="4"/>
  <c r="E64" i="4"/>
  <c r="G64" i="4" s="1"/>
  <c r="B54" i="4"/>
  <c r="E54" i="4"/>
  <c r="G54" i="4" s="1"/>
  <c r="D54" i="4"/>
  <c r="C54" i="4"/>
  <c r="E57" i="4"/>
  <c r="G57" i="4" s="1"/>
  <c r="C57" i="4"/>
  <c r="D57" i="4"/>
  <c r="B57" i="4"/>
  <c r="C42" i="4"/>
  <c r="E42" i="4"/>
  <c r="G42" i="4" s="1"/>
  <c r="B42" i="4"/>
  <c r="D42" i="4"/>
  <c r="B35" i="4"/>
  <c r="D35" i="4"/>
  <c r="E35" i="4"/>
  <c r="G35" i="4" s="1"/>
  <c r="C35" i="4"/>
  <c r="D36" i="4"/>
  <c r="C36" i="4"/>
  <c r="B36" i="4"/>
  <c r="E36" i="4"/>
  <c r="G36" i="4" s="1"/>
  <c r="E41" i="4"/>
  <c r="G41" i="4" s="1"/>
  <c r="D41" i="4"/>
  <c r="C41" i="4"/>
  <c r="B41" i="4"/>
  <c r="B66" i="4"/>
  <c r="D66" i="4"/>
  <c r="E66" i="4"/>
  <c r="G66" i="4" s="1"/>
  <c r="C66" i="4"/>
  <c r="C67" i="4"/>
  <c r="E67" i="4"/>
  <c r="G67" i="4" s="1"/>
  <c r="B67" i="4"/>
  <c r="D67" i="4"/>
  <c r="F67" i="4" s="1"/>
  <c r="B58" i="4"/>
  <c r="D58" i="4"/>
  <c r="E58" i="4"/>
  <c r="G58" i="4" s="1"/>
  <c r="C58" i="4"/>
  <c r="D56" i="4"/>
  <c r="B56" i="4"/>
  <c r="C56" i="4"/>
  <c r="E56" i="4"/>
  <c r="G56" i="4" s="1"/>
  <c r="E53" i="4"/>
  <c r="G53" i="4" s="1"/>
  <c r="D53" i="4"/>
  <c r="C53" i="4"/>
  <c r="B53" i="4"/>
  <c r="C34" i="4"/>
  <c r="B34" i="4"/>
  <c r="E34" i="4"/>
  <c r="G34" i="4" s="1"/>
  <c r="D34" i="4"/>
  <c r="B47" i="4"/>
  <c r="E47" i="4"/>
  <c r="G47" i="4" s="1"/>
  <c r="D47" i="4"/>
  <c r="C47" i="4"/>
  <c r="B31" i="4"/>
  <c r="D31" i="4"/>
  <c r="E31" i="4"/>
  <c r="G31" i="4" s="1"/>
  <c r="C31" i="4"/>
  <c r="D48" i="4"/>
  <c r="B48" i="4"/>
  <c r="C48" i="4"/>
  <c r="E48" i="4"/>
  <c r="G48" i="4" s="1"/>
  <c r="D32" i="4"/>
  <c r="C32" i="4"/>
  <c r="B32" i="4"/>
  <c r="E32" i="4"/>
  <c r="G32" i="4" s="1"/>
  <c r="B62" i="4"/>
  <c r="E62" i="4"/>
  <c r="G62" i="4" s="1"/>
  <c r="D62" i="4"/>
  <c r="C62" i="4"/>
  <c r="C50" i="4"/>
  <c r="D50" i="4"/>
  <c r="E50" i="4"/>
  <c r="G50" i="4" s="1"/>
  <c r="B50" i="4"/>
  <c r="C55" i="4"/>
  <c r="B55" i="4"/>
  <c r="E55" i="4"/>
  <c r="G55" i="4" s="1"/>
  <c r="D55" i="4"/>
  <c r="E45" i="4"/>
  <c r="G45" i="4" s="1"/>
  <c r="C45" i="4"/>
  <c r="D45" i="4"/>
  <c r="B45" i="4"/>
  <c r="C59" i="4"/>
  <c r="E59" i="4"/>
  <c r="G59" i="4" s="1"/>
  <c r="B59" i="4"/>
  <c r="D59" i="4"/>
  <c r="F59" i="4" s="1"/>
  <c r="C38" i="4"/>
  <c r="B38" i="4"/>
  <c r="E38" i="4"/>
  <c r="G38" i="4" s="1"/>
  <c r="D38" i="4"/>
  <c r="C63" i="4"/>
  <c r="B63" i="4"/>
  <c r="E63" i="4"/>
  <c r="G63" i="4" s="1"/>
  <c r="D63" i="4"/>
  <c r="F63" i="4" s="1"/>
  <c r="D60" i="4"/>
  <c r="C60" i="4"/>
  <c r="B60" i="4"/>
  <c r="E60" i="4"/>
  <c r="G60" i="4" s="1"/>
  <c r="C30" i="4"/>
  <c r="B30" i="4"/>
  <c r="E30" i="4"/>
  <c r="G30" i="4" s="1"/>
  <c r="D30" i="4"/>
  <c r="E33" i="4"/>
  <c r="G33" i="4" s="1"/>
  <c r="D33" i="4"/>
  <c r="C33" i="4"/>
  <c r="B33" i="4"/>
  <c r="E49" i="4"/>
  <c r="G49" i="4" s="1"/>
  <c r="C49" i="4"/>
  <c r="D49" i="4"/>
  <c r="B49" i="4"/>
  <c r="E37" i="4"/>
  <c r="G37" i="4" s="1"/>
  <c r="D37" i="4"/>
  <c r="C37" i="4"/>
  <c r="B37" i="4"/>
  <c r="B43" i="4"/>
  <c r="E43" i="4"/>
  <c r="G43" i="4" s="1"/>
  <c r="D43" i="4"/>
  <c r="C43" i="4"/>
  <c r="D44" i="4"/>
  <c r="B44" i="4"/>
  <c r="C44" i="4"/>
  <c r="E44" i="4"/>
  <c r="G44" i="4" s="1"/>
  <c r="E29" i="4"/>
  <c r="G29" i="4" s="1"/>
  <c r="D29" i="4"/>
  <c r="C29" i="4"/>
  <c r="B29" i="4"/>
  <c r="D52" i="4"/>
  <c r="C52" i="4"/>
  <c r="G52" i="4"/>
  <c r="B52" i="4"/>
  <c r="E52" i="4"/>
  <c r="C46" i="4"/>
  <c r="E46" i="4"/>
  <c r="G46" i="4" s="1"/>
  <c r="B46" i="4"/>
  <c r="D46" i="4"/>
  <c r="C51" i="4"/>
  <c r="G51" i="4"/>
  <c r="E51" i="4"/>
  <c r="B51" i="4"/>
  <c r="D51" i="4"/>
  <c r="F51" i="4" s="1"/>
  <c r="D68" i="4"/>
  <c r="F68" i="4" s="1"/>
  <c r="C68" i="4"/>
  <c r="G68" i="4"/>
  <c r="B68" i="4"/>
  <c r="E68" i="4"/>
  <c r="E61" i="4"/>
  <c r="G61" i="4" s="1"/>
  <c r="D61" i="4"/>
  <c r="C61" i="4"/>
  <c r="F61" i="4" s="1"/>
  <c r="B61" i="4"/>
  <c r="B39" i="4"/>
  <c r="D39" i="4"/>
  <c r="E39" i="4"/>
  <c r="G39" i="4" s="1"/>
  <c r="C39" i="4"/>
  <c r="D40" i="4"/>
  <c r="C40" i="4"/>
  <c r="B40" i="4"/>
  <c r="E40" i="4"/>
  <c r="G40" i="4" s="1"/>
  <c r="C27" i="4"/>
  <c r="D27" i="4"/>
  <c r="I7" i="3"/>
  <c r="H17" i="3"/>
  <c r="I12" i="3" s="1"/>
  <c r="G17" i="3"/>
  <c r="B10" i="4" s="1"/>
  <c r="A9" i="3"/>
  <c r="V12" i="3" l="1"/>
  <c r="C5" i="4"/>
  <c r="F40" i="4"/>
  <c r="F44" i="4"/>
  <c r="F31" i="4"/>
  <c r="F34" i="4"/>
  <c r="F42" i="4"/>
  <c r="F43" i="4"/>
  <c r="F30" i="4"/>
  <c r="F38" i="4"/>
  <c r="F56" i="4"/>
  <c r="F39" i="4"/>
  <c r="F32" i="4"/>
  <c r="F66" i="4"/>
  <c r="F46" i="4"/>
  <c r="F49" i="4"/>
  <c r="F60" i="4"/>
  <c r="F48" i="4"/>
  <c r="F57" i="4"/>
  <c r="F64" i="4"/>
  <c r="F55" i="4"/>
  <c r="F52" i="4"/>
  <c r="F37" i="4"/>
  <c r="F50" i="4"/>
  <c r="F47" i="4"/>
  <c r="F53" i="4"/>
  <c r="F33" i="4"/>
  <c r="F45" i="4"/>
  <c r="F62" i="4"/>
  <c r="F36" i="4"/>
  <c r="F35" i="4"/>
  <c r="F54" i="4"/>
  <c r="F58" i="4"/>
  <c r="F41" i="4"/>
  <c r="F29" i="4"/>
  <c r="E27" i="4"/>
  <c r="G27" i="4" s="1"/>
  <c r="F27" i="4"/>
  <c r="R17" i="3"/>
  <c r="Q17" i="3"/>
  <c r="S17" i="3"/>
  <c r="P17" i="3"/>
  <c r="V11" i="3" s="1"/>
  <c r="AK11" i="3"/>
  <c r="I13" i="3"/>
  <c r="C7" i="4" s="1"/>
  <c r="C12" i="4"/>
  <c r="L17" i="3"/>
  <c r="J17" i="3"/>
  <c r="K17" i="3"/>
  <c r="M17" i="3"/>
  <c r="I17" i="3"/>
  <c r="N17" i="3"/>
  <c r="O17" i="3"/>
  <c r="A10" i="3"/>
  <c r="V6" i="3" l="1"/>
  <c r="V9" i="3"/>
  <c r="V10" i="3"/>
  <c r="AK10" i="3"/>
  <c r="AK7" i="3"/>
  <c r="AK9" i="3"/>
  <c r="AK8" i="3"/>
  <c r="C15" i="4"/>
  <c r="C9" i="4"/>
  <c r="C11" i="4" l="1"/>
  <c r="C14" i="4"/>
</calcChain>
</file>

<file path=xl/sharedStrings.xml><?xml version="1.0" encoding="utf-8"?>
<sst xmlns="http://schemas.openxmlformats.org/spreadsheetml/2006/main" count="2063" uniqueCount="1247">
  <si>
    <t>Castle</t>
  </si>
  <si>
    <t>City Centre</t>
  </si>
  <si>
    <t>Abbey</t>
  </si>
  <si>
    <t>Northfield</t>
  </si>
  <si>
    <t>Wick</t>
  </si>
  <si>
    <t>Larkhall</t>
  </si>
  <si>
    <t>West End</t>
  </si>
  <si>
    <t>White: Total</t>
  </si>
  <si>
    <t>CMWD11CD</t>
  </si>
  <si>
    <t>CMWD11NM</t>
  </si>
  <si>
    <t>White British %</t>
  </si>
  <si>
    <t>LAD11NM</t>
  </si>
  <si>
    <t>LAD11CD</t>
  </si>
  <si>
    <t>Ward within LAD</t>
  </si>
  <si>
    <t>2011 District ID</t>
  </si>
  <si>
    <t>Number of wards 2001</t>
  </si>
  <si>
    <t>Mixed (at least 10% of White British and 10% Minorities)</t>
  </si>
  <si>
    <t>2001 Census data</t>
  </si>
  <si>
    <t>Very Mixed (at least 25% White British and 25% Minorities)</t>
  </si>
  <si>
    <t>All Districts</t>
  </si>
  <si>
    <r>
      <t xml:space="preserve">Number of </t>
    </r>
    <r>
      <rPr>
        <b/>
        <sz val="11"/>
        <color theme="1"/>
        <rFont val="Calibri"/>
        <family val="2"/>
        <scheme val="minor"/>
      </rPr>
      <t>Mixed</t>
    </r>
    <r>
      <rPr>
        <sz val="11"/>
        <color theme="1"/>
        <rFont val="Calibri"/>
        <family val="2"/>
        <scheme val="minor"/>
      </rPr>
      <t xml:space="preserve"> (at least 10% of White British and 10% Minorities) 2011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</si>
  <si>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Very Mixed</t>
    </r>
    <r>
      <rPr>
        <sz val="11"/>
        <color theme="1"/>
        <rFont val="Calibri"/>
        <family val="2"/>
        <scheme val="minor"/>
      </rPr>
      <t xml:space="preserve"> (at least 25% White British and 25% Minorities) 2011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</si>
  <si>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Mixed</t>
    </r>
    <r>
      <rPr>
        <sz val="11"/>
        <color theme="1"/>
        <rFont val="Calibri"/>
        <family val="2"/>
        <scheme val="minor"/>
      </rPr>
      <t xml:space="preserve"> (at least 10% of White British and 10% Minorities) 2001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</si>
  <si>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Very Mixed</t>
    </r>
    <r>
      <rPr>
        <sz val="11"/>
        <color theme="1"/>
        <rFont val="Calibri"/>
        <family val="2"/>
        <scheme val="minor"/>
      </rPr>
      <t xml:space="preserve"> (at least 25% White British and 25% Minorities) 2001</t>
    </r>
  </si>
  <si>
    <t>Lowest %  White British in a ward 2001</t>
  </si>
  <si>
    <t>Number of wards 2011</t>
  </si>
  <si>
    <t>Lowest %  White British in a ward 2011</t>
  </si>
  <si>
    <t>2011 Census data</t>
  </si>
  <si>
    <t>Change to 2011 in number of mixed wards</t>
  </si>
  <si>
    <t>Change to 2011 in number of very mixed wards</t>
  </si>
  <si>
    <t>Change in number of wards</t>
  </si>
  <si>
    <t>Change to 2011 in minimum % White British in a ward</t>
  </si>
  <si>
    <t>Age 0-4 minorities (all but White British)</t>
  </si>
  <si>
    <t>Largest minority group, population</t>
  </si>
  <si>
    <t>White Irish</t>
  </si>
  <si>
    <t>Indian</t>
  </si>
  <si>
    <t>Pakistani</t>
  </si>
  <si>
    <t>Bangladeshi</t>
  </si>
  <si>
    <t>Chinese</t>
  </si>
  <si>
    <t>Asian Other</t>
  </si>
  <si>
    <t>African</t>
  </si>
  <si>
    <t>Caribbean</t>
  </si>
  <si>
    <t>Black Other</t>
  </si>
  <si>
    <t>Arab</t>
  </si>
  <si>
    <t>Any other</t>
  </si>
  <si>
    <t>Total ward population</t>
  </si>
  <si>
    <t>Total minority population (all but White British)</t>
  </si>
  <si>
    <t>Number of minority groups with 10% of population</t>
  </si>
  <si>
    <t>Largest minority Group, Name</t>
  </si>
  <si>
    <t>Largest minority group, % of population</t>
  </si>
  <si>
    <t>Largest minority group, % of Non-White</t>
  </si>
  <si>
    <t>Second largest minority group, population</t>
  </si>
  <si>
    <t>Second largest minority Group, Name</t>
  </si>
  <si>
    <t>Second largest minority group, % of population</t>
  </si>
  <si>
    <t>Second largest minority group, % of Non-White</t>
  </si>
  <si>
    <t>Largest minority group, ID</t>
  </si>
  <si>
    <t>Second largest minority group, ID</t>
  </si>
  <si>
    <t>Ward ID</t>
  </si>
  <si>
    <t>Ward name</t>
  </si>
  <si>
    <t>Total pop</t>
  </si>
  <si>
    <t>Statements for a District, about mixed wards, and wards with &gt;75% White and Black and Asian.</t>
  </si>
  <si>
    <t>Mixed</t>
  </si>
  <si>
    <t>Increase</t>
  </si>
  <si>
    <t>1+  &gt;75%</t>
  </si>
  <si>
    <t>Statements for a District, about migration in the UK</t>
  </si>
  <si>
    <t>Steady or decrease</t>
  </si>
  <si>
    <t>0 or 1</t>
  </si>
  <si>
    <t>Both&gt;0</t>
  </si>
  <si>
    <t>No. of Wards checks:</t>
  </si>
  <si>
    <t>Statements for a District, about natural growth.</t>
  </si>
  <si>
    <t>Very mixed</t>
  </si>
  <si>
    <t>&gt;immig</t>
  </si>
  <si>
    <t>&lt;= immig</t>
  </si>
  <si>
    <t>Both&lt;0</t>
  </si>
  <si>
    <t>&lt;&lt; immig</t>
  </si>
  <si>
    <t>All</t>
  </si>
  <si>
    <t>No. of</t>
  </si>
  <si>
    <t xml:space="preserve">Change in </t>
  </si>
  <si>
    <t>Wards &gt;=75%</t>
  </si>
  <si>
    <t>UK Migration</t>
  </si>
  <si>
    <t>no. of wards</t>
  </si>
  <si>
    <t>White</t>
  </si>
  <si>
    <t>Births</t>
  </si>
  <si>
    <t>Immigration</t>
  </si>
  <si>
    <t>wards 2011</t>
  </si>
  <si>
    <t>Minorities</t>
  </si>
  <si>
    <t>WhBrit</t>
  </si>
  <si>
    <t>None in 2011</t>
  </si>
  <si>
    <t>&gt;75% Minority</t>
  </si>
  <si>
    <t>Statements for a District, about wards with most Minorities</t>
  </si>
  <si>
    <t>Total immigration 2010-11</t>
  </si>
  <si>
    <t>White net UK migration</t>
  </si>
  <si>
    <t>Not-White net UK migration</t>
  </si>
  <si>
    <t>Not-White immigration 2010-11</t>
  </si>
  <si>
    <t xml:space="preserve">Age 0-4 Not White </t>
  </si>
  <si>
    <t>Others</t>
  </si>
  <si>
    <t>Not White</t>
  </si>
  <si>
    <t>Col from wards sheet</t>
  </si>
  <si>
    <t>Wards with more than 75% Minorities (up to 7 listed)</t>
  </si>
  <si>
    <t>Min&lt;0</t>
  </si>
  <si>
    <t>If Min&lt;0</t>
  </si>
  <si>
    <t>Wh&lt;0</t>
  </si>
  <si>
    <t>Mixing in</t>
  </si>
  <si>
    <t>Mixed wards:</t>
  </si>
  <si>
    <t>Most minority residents:</t>
  </si>
  <si>
    <t>Migration in the UK:</t>
  </si>
  <si>
    <t>Natural change and immigration:</t>
  </si>
  <si>
    <t>Notes</t>
  </si>
  <si>
    <t>Total</t>
  </si>
  <si>
    <t>Profile prepared by the Centre on Dynamics of Ethnicity (CoDE), University of Manchester.</t>
  </si>
  <si>
    <t>Migration in the UK: the net impact of migration during the year 2010-2011, to and from other parts of the UK.</t>
  </si>
  <si>
    <t>Births and immigration are also for the year 2010-2011.</t>
  </si>
  <si>
    <t>White British</t>
  </si>
  <si>
    <t>Largest two Minority populations in each ward in 2011</t>
  </si>
  <si>
    <t>Facts about ethnicity</t>
  </si>
  <si>
    <t>and population change</t>
  </si>
  <si>
    <t>White: Gypsy/Traveller</t>
  </si>
  <si>
    <t>S12000033</t>
  </si>
  <si>
    <t>Aberdeen City</t>
  </si>
  <si>
    <t>S12000034</t>
  </si>
  <si>
    <t>Aberdeenshire</t>
  </si>
  <si>
    <t>S12000041</t>
  </si>
  <si>
    <t>Angus</t>
  </si>
  <si>
    <t>S12000035</t>
  </si>
  <si>
    <t>Argyll &amp; Bute</t>
  </si>
  <si>
    <t>S12000026</t>
  </si>
  <si>
    <t>Scottish Borders</t>
  </si>
  <si>
    <t>S12000005</t>
  </si>
  <si>
    <t>Clackmannanshire</t>
  </si>
  <si>
    <t>S12000039</t>
  </si>
  <si>
    <t>West Dunbartonshire</t>
  </si>
  <si>
    <t>S12000006</t>
  </si>
  <si>
    <t>Dumfries &amp; Galloway</t>
  </si>
  <si>
    <t>S12000042</t>
  </si>
  <si>
    <t>Dundee City</t>
  </si>
  <si>
    <t>S12000008</t>
  </si>
  <si>
    <t>East Ayrshire</t>
  </si>
  <si>
    <t>S12000045</t>
  </si>
  <si>
    <t>East Dunbartonshire</t>
  </si>
  <si>
    <t>S12000010</t>
  </si>
  <si>
    <t>East Lothian</t>
  </si>
  <si>
    <t>S12000011</t>
  </si>
  <si>
    <t>East Renfrewshire</t>
  </si>
  <si>
    <t>S12000036</t>
  </si>
  <si>
    <t>City of Edinburgh</t>
  </si>
  <si>
    <t>S12000014</t>
  </si>
  <si>
    <t>Falkirk</t>
  </si>
  <si>
    <t>S12000015</t>
  </si>
  <si>
    <t>Fife</t>
  </si>
  <si>
    <t>S12000046</t>
  </si>
  <si>
    <t>Glasgow City</t>
  </si>
  <si>
    <t>S12000017</t>
  </si>
  <si>
    <t>Highland</t>
  </si>
  <si>
    <t>S12000018</t>
  </si>
  <si>
    <t>Inverclyde</t>
  </si>
  <si>
    <t>S12000019</t>
  </si>
  <si>
    <t>Midlothian</t>
  </si>
  <si>
    <t>S12000020</t>
  </si>
  <si>
    <t>Moray</t>
  </si>
  <si>
    <t>S12000021</t>
  </si>
  <si>
    <t>North Ayrshire</t>
  </si>
  <si>
    <t>S12000044</t>
  </si>
  <si>
    <t>North Lanarkshire</t>
  </si>
  <si>
    <t>S12000023</t>
  </si>
  <si>
    <t>Orkney Islands</t>
  </si>
  <si>
    <t>S12000024</t>
  </si>
  <si>
    <t>Perth &amp; Kinross</t>
  </si>
  <si>
    <t>S12000038</t>
  </si>
  <si>
    <t>Renfrewshire</t>
  </si>
  <si>
    <t>S12000027</t>
  </si>
  <si>
    <t>Shetland Islands</t>
  </si>
  <si>
    <t>S12000028</t>
  </si>
  <si>
    <t>South Ayrshire</t>
  </si>
  <si>
    <t>S12000029</t>
  </si>
  <si>
    <t>South Lanarkshire</t>
  </si>
  <si>
    <t>S12000030</t>
  </si>
  <si>
    <t>Stirling</t>
  </si>
  <si>
    <t>S12000040</t>
  </si>
  <si>
    <t>West Lothian</t>
  </si>
  <si>
    <t>S12000013</t>
  </si>
  <si>
    <t>Na h-Eileanan an lar</t>
  </si>
  <si>
    <t>S13002476</t>
  </si>
  <si>
    <t>Dyce / Bucksburn / Danestone</t>
  </si>
  <si>
    <t>S13002477</t>
  </si>
  <si>
    <t>Bridge of Don</t>
  </si>
  <si>
    <t>S13002478</t>
  </si>
  <si>
    <t>Kingswells / Sheddocksley</t>
  </si>
  <si>
    <t>S13002479</t>
  </si>
  <si>
    <t>S13002480</t>
  </si>
  <si>
    <t>Hilton / Stockethill</t>
  </si>
  <si>
    <t>S13002481</t>
  </si>
  <si>
    <t>Tillydrone / Seaton / Old Aberdeen</t>
  </si>
  <si>
    <t>S13002482</t>
  </si>
  <si>
    <t>Midstocket / Rosemount</t>
  </si>
  <si>
    <t>S13002483</t>
  </si>
  <si>
    <t>George St / Harbour</t>
  </si>
  <si>
    <t>S13002484</t>
  </si>
  <si>
    <t>Lower Deeside</t>
  </si>
  <si>
    <t>S13002485</t>
  </si>
  <si>
    <t>Hazlehead / Ashley / Queens Cross</t>
  </si>
  <si>
    <t>S13002486</t>
  </si>
  <si>
    <t>Airyhall / Broomhill / Garthdee</t>
  </si>
  <si>
    <t>S13002487</t>
  </si>
  <si>
    <t>Torry / Ferryhill</t>
  </si>
  <si>
    <t>S13002488</t>
  </si>
  <si>
    <t>Kincorth / Loirston</t>
  </si>
  <si>
    <t>S13002489</t>
  </si>
  <si>
    <t>Banff and District</t>
  </si>
  <si>
    <t>S13002490</t>
  </si>
  <si>
    <t>Troup</t>
  </si>
  <si>
    <t>S13002491</t>
  </si>
  <si>
    <t>Fraserburgh and District</t>
  </si>
  <si>
    <t>S13002492</t>
  </si>
  <si>
    <t>Central Buchan</t>
  </si>
  <si>
    <t>S13002493</t>
  </si>
  <si>
    <t>Peterhead North and Rattray</t>
  </si>
  <si>
    <t>S13002494</t>
  </si>
  <si>
    <t>Peterhead South and Cruden</t>
  </si>
  <si>
    <t>S13002495</t>
  </si>
  <si>
    <t>Turriff and District</t>
  </si>
  <si>
    <t>S13002496</t>
  </si>
  <si>
    <t>Mid Formartine</t>
  </si>
  <si>
    <t>S13002497</t>
  </si>
  <si>
    <t>Ellon and District</t>
  </si>
  <si>
    <t>S13002498</t>
  </si>
  <si>
    <t>West Garioch</t>
  </si>
  <si>
    <t>S13002499</t>
  </si>
  <si>
    <t>Inverurie and District</t>
  </si>
  <si>
    <t>S13002500</t>
  </si>
  <si>
    <t>East Garioch</t>
  </si>
  <si>
    <t>S13002501</t>
  </si>
  <si>
    <t>Westhill and District</t>
  </si>
  <si>
    <t>S13002502</t>
  </si>
  <si>
    <t>Huntly, Strathbogie and Howe of Alford</t>
  </si>
  <si>
    <t>S13002503</t>
  </si>
  <si>
    <t>Aboyne, Upper Deeside and Donside</t>
  </si>
  <si>
    <t>S13002504</t>
  </si>
  <si>
    <t>Banchory and Mid Deeside</t>
  </si>
  <si>
    <t>S13002505</t>
  </si>
  <si>
    <t>North Kincardine</t>
  </si>
  <si>
    <t>S13002506</t>
  </si>
  <si>
    <t>Stonehaven and Lower Deeside</t>
  </si>
  <si>
    <t>S13002507</t>
  </si>
  <si>
    <t>Mearns</t>
  </si>
  <si>
    <t>S13002508</t>
  </si>
  <si>
    <t>Kirriemuir and Dean</t>
  </si>
  <si>
    <t>S13002509</t>
  </si>
  <si>
    <t>Brechin and Edzell</t>
  </si>
  <si>
    <t>S13002510</t>
  </si>
  <si>
    <t>Forfar and District</t>
  </si>
  <si>
    <t>S13002512</t>
  </si>
  <si>
    <t>Carnoustie and District</t>
  </si>
  <si>
    <t>S13002513</t>
  </si>
  <si>
    <t>Arbroath West and Letham</t>
  </si>
  <si>
    <t>S13002514</t>
  </si>
  <si>
    <t>Arbroath East and Lunan</t>
  </si>
  <si>
    <t>S13002515</t>
  </si>
  <si>
    <t>Montrose and District</t>
  </si>
  <si>
    <t>S13002516</t>
  </si>
  <si>
    <t>South Kintyre</t>
  </si>
  <si>
    <t>S13002517</t>
  </si>
  <si>
    <t>Kintyre and the Islands</t>
  </si>
  <si>
    <t>S13002518</t>
  </si>
  <si>
    <t>Mid Argyll</t>
  </si>
  <si>
    <t>S13002519</t>
  </si>
  <si>
    <t>Oban South and the Isles</t>
  </si>
  <si>
    <t>S13002520</t>
  </si>
  <si>
    <t>Oban North and Lorn</t>
  </si>
  <si>
    <t>S13002521</t>
  </si>
  <si>
    <t>Cowal</t>
  </si>
  <si>
    <t>S13002522</t>
  </si>
  <si>
    <t>Dunoon</t>
  </si>
  <si>
    <t>S13002523</t>
  </si>
  <si>
    <t>Isle of Bute</t>
  </si>
  <si>
    <t>S13002524</t>
  </si>
  <si>
    <t>Lomond North</t>
  </si>
  <si>
    <t>S13002525</t>
  </si>
  <si>
    <t>Helensburgh Central</t>
  </si>
  <si>
    <t>S13002526</t>
  </si>
  <si>
    <t>Helensburgh and Lomond South</t>
  </si>
  <si>
    <t>S13002527</t>
  </si>
  <si>
    <t>Clackmannanshire West</t>
  </si>
  <si>
    <t>S13002528</t>
  </si>
  <si>
    <t>Clackmannanshire North</t>
  </si>
  <si>
    <t>S13002529</t>
  </si>
  <si>
    <t>Clackmannanshire Central</t>
  </si>
  <si>
    <t>S13002530</t>
  </si>
  <si>
    <t>Clackmannanshire South</t>
  </si>
  <si>
    <t>S13002531</t>
  </si>
  <si>
    <t>Clackmannanshire East</t>
  </si>
  <si>
    <t>S13002532</t>
  </si>
  <si>
    <t>Stranraer and North Rhins</t>
  </si>
  <si>
    <t>S13002533</t>
  </si>
  <si>
    <t>Wigtown West</t>
  </si>
  <si>
    <t>S13002534</t>
  </si>
  <si>
    <t>Mid Galloway</t>
  </si>
  <si>
    <t>S13002535</t>
  </si>
  <si>
    <t>Dee</t>
  </si>
  <si>
    <t>S13002536</t>
  </si>
  <si>
    <t>Castle Douglas and Glenkens</t>
  </si>
  <si>
    <t>S13002537</t>
  </si>
  <si>
    <t>S13002538</t>
  </si>
  <si>
    <t>North West Dumfries</t>
  </si>
  <si>
    <t>S13002539</t>
  </si>
  <si>
    <t>Mid and Upper Nithsdale</t>
  </si>
  <si>
    <t>S13002540</t>
  </si>
  <si>
    <t>Lochar</t>
  </si>
  <si>
    <t>S13002541</t>
  </si>
  <si>
    <t>Nith</t>
  </si>
  <si>
    <t>S13002542</t>
  </si>
  <si>
    <t>Annandale South</t>
  </si>
  <si>
    <t>S13002543</t>
  </si>
  <si>
    <t>Annandale North</t>
  </si>
  <si>
    <t>S13002544</t>
  </si>
  <si>
    <t>Annandale East and Eskdale</t>
  </si>
  <si>
    <t>S13002545</t>
  </si>
  <si>
    <t>Strathmartine</t>
  </si>
  <si>
    <t>S13002546</t>
  </si>
  <si>
    <t>Lochee</t>
  </si>
  <si>
    <t>S13002547</t>
  </si>
  <si>
    <t>S13002548</t>
  </si>
  <si>
    <t>Coldside</t>
  </si>
  <si>
    <t>S13002549</t>
  </si>
  <si>
    <t>Maryfield</t>
  </si>
  <si>
    <t>S13002551</t>
  </si>
  <si>
    <t>East End</t>
  </si>
  <si>
    <t>S13002552</t>
  </si>
  <si>
    <t>The Ferry</t>
  </si>
  <si>
    <t>S13002553</t>
  </si>
  <si>
    <t>Annick</t>
  </si>
  <si>
    <t>S13002554</t>
  </si>
  <si>
    <t>Kilmarnock North</t>
  </si>
  <si>
    <t>S13002555</t>
  </si>
  <si>
    <t>Kilmarnock West and Crosshouse</t>
  </si>
  <si>
    <t>S13002556</t>
  </si>
  <si>
    <t>Kilmarnock East and Hurlford</t>
  </si>
  <si>
    <t>S13002557</t>
  </si>
  <si>
    <t>Kilmarnock South</t>
  </si>
  <si>
    <t>S13002558</t>
  </si>
  <si>
    <t>Irvine Valley</t>
  </si>
  <si>
    <t>S13002559</t>
  </si>
  <si>
    <t>Ballochmyle</t>
  </si>
  <si>
    <t>S13002560</t>
  </si>
  <si>
    <t>Cumnock and New Cumnock</t>
  </si>
  <si>
    <t>S13002561</t>
  </si>
  <si>
    <t>Doon Valley</t>
  </si>
  <si>
    <t>S13002562</t>
  </si>
  <si>
    <t>Milngavie</t>
  </si>
  <si>
    <t>S13002563</t>
  </si>
  <si>
    <t>Bearsden North</t>
  </si>
  <si>
    <t>S13002564</t>
  </si>
  <si>
    <t>Bearsden South</t>
  </si>
  <si>
    <t>S13002565</t>
  </si>
  <si>
    <t>Campsie and Kirkintilloch North</t>
  </si>
  <si>
    <t>S13002566</t>
  </si>
  <si>
    <t>Bishopbriggs North and Torrance</t>
  </si>
  <si>
    <t>S13002568</t>
  </si>
  <si>
    <t>Lenzie and Kirkintilloch South</t>
  </si>
  <si>
    <t>S13002569</t>
  </si>
  <si>
    <t>Kirkintilloch East and Twechar</t>
  </si>
  <si>
    <t>S13002570</t>
  </si>
  <si>
    <t>Musselburgh West</t>
  </si>
  <si>
    <t>S13002571</t>
  </si>
  <si>
    <t>Musselburgh East and Carberry</t>
  </si>
  <si>
    <t>S13002572</t>
  </si>
  <si>
    <t>Preston / Seton / Gosford</t>
  </si>
  <si>
    <t>S13002573</t>
  </si>
  <si>
    <t>Fa'side</t>
  </si>
  <si>
    <t>S13002574</t>
  </si>
  <si>
    <t>North Berwick Coastal</t>
  </si>
  <si>
    <t>S13002575</t>
  </si>
  <si>
    <t>Haddington and Lammermuir</t>
  </si>
  <si>
    <t>S13002576</t>
  </si>
  <si>
    <t>Dunbar and East Linton</t>
  </si>
  <si>
    <t>S13002577</t>
  </si>
  <si>
    <t>Neilston, Uplawmoor and Newton Mearns North</t>
  </si>
  <si>
    <t>S13002578</t>
  </si>
  <si>
    <t>Barrhead</t>
  </si>
  <si>
    <t>S13002579</t>
  </si>
  <si>
    <t>Giffnock and Thornliebank</t>
  </si>
  <si>
    <t>S13002580</t>
  </si>
  <si>
    <t>Netherlee, Stamperland and Williamwood</t>
  </si>
  <si>
    <t>S13002581</t>
  </si>
  <si>
    <t>Newton Mearns South</t>
  </si>
  <si>
    <t>S13002582</t>
  </si>
  <si>
    <t>Busby, Clarkston and Eaglesham</t>
  </si>
  <si>
    <t>S13002583</t>
  </si>
  <si>
    <t>Almond</t>
  </si>
  <si>
    <t>S13002584</t>
  </si>
  <si>
    <t>Pentland Hills</t>
  </si>
  <si>
    <t>S13002585</t>
  </si>
  <si>
    <t>Drum Brae / Gyle</t>
  </si>
  <si>
    <t>S13002586</t>
  </si>
  <si>
    <t>Forth</t>
  </si>
  <si>
    <t>S13002587</t>
  </si>
  <si>
    <t>Inverleith</t>
  </si>
  <si>
    <t>S13002588</t>
  </si>
  <si>
    <t>Corstorphine / Murrayfield</t>
  </si>
  <si>
    <t>S13002589</t>
  </si>
  <si>
    <t>Sighthill / Gorgie</t>
  </si>
  <si>
    <t>S13002590</t>
  </si>
  <si>
    <t>Colinton / Fairmilehead</t>
  </si>
  <si>
    <t>S13002591</t>
  </si>
  <si>
    <t>Fountainbridge / Craiglockhart</t>
  </si>
  <si>
    <t>S13002592</t>
  </si>
  <si>
    <t>Meadows / Morningside</t>
  </si>
  <si>
    <t>S13002593</t>
  </si>
  <si>
    <t>S13002594</t>
  </si>
  <si>
    <t>Leith Walk</t>
  </si>
  <si>
    <t>S13002595</t>
  </si>
  <si>
    <t>Leith</t>
  </si>
  <si>
    <t>S13002596</t>
  </si>
  <si>
    <t>Craigentinny / Duddingston</t>
  </si>
  <si>
    <t>S13002597</t>
  </si>
  <si>
    <t>Southside / Newington</t>
  </si>
  <si>
    <t>S13002598</t>
  </si>
  <si>
    <t>Liberton / Gilmerton</t>
  </si>
  <si>
    <t>S13002599</t>
  </si>
  <si>
    <t>Portobello / Craigmillar</t>
  </si>
  <si>
    <t>S13002600</t>
  </si>
  <si>
    <t>Barraigh, Bhatarsaigh, Eirisgeigh agus Uibhist a Deas</t>
  </si>
  <si>
    <t>S13002601</t>
  </si>
  <si>
    <t>Beinn na Foghla agus Uibhist a Tuath</t>
  </si>
  <si>
    <t>S13002602</t>
  </si>
  <si>
    <t>Na Hearadh agus Ceann a Deas nan Loch</t>
  </si>
  <si>
    <t>S13002603</t>
  </si>
  <si>
    <t>Sgir'Uige agus Ceann a Tuath nan Loch</t>
  </si>
  <si>
    <t>S13002604</t>
  </si>
  <si>
    <t>Sgire an Rubha</t>
  </si>
  <si>
    <t>S13002605</t>
  </si>
  <si>
    <t>Steòrnabhagh a Deas</t>
  </si>
  <si>
    <t>S13002606</t>
  </si>
  <si>
    <t>Steòrnabhagh a Tuath</t>
  </si>
  <si>
    <t>S13002607</t>
  </si>
  <si>
    <t>Loch a Tuath</t>
  </si>
  <si>
    <t>S13002608</t>
  </si>
  <si>
    <t>An Taobh Siar agus Nis</t>
  </si>
  <si>
    <t>S13002609</t>
  </si>
  <si>
    <t>Bo'ness and Blackness</t>
  </si>
  <si>
    <t>S13002610</t>
  </si>
  <si>
    <t>Grangemouth</t>
  </si>
  <si>
    <t>S13002611</t>
  </si>
  <si>
    <t>Denny and Banknock</t>
  </si>
  <si>
    <t>S13002612</t>
  </si>
  <si>
    <t>Carse, Kinnaird and Tryst</t>
  </si>
  <si>
    <t>S13002613</t>
  </si>
  <si>
    <t>Bonnybridge and Larbert</t>
  </si>
  <si>
    <t>S13002614</t>
  </si>
  <si>
    <t>Falkirk North</t>
  </si>
  <si>
    <t>S13002615</t>
  </si>
  <si>
    <t>Falkirk South</t>
  </si>
  <si>
    <t>S13002616</t>
  </si>
  <si>
    <t>Lower Braes</t>
  </si>
  <si>
    <t>S13002617</t>
  </si>
  <si>
    <t>Upper Braes</t>
  </si>
  <si>
    <t>S13002618</t>
  </si>
  <si>
    <t>West Fife and Coastal Villages</t>
  </si>
  <si>
    <t>S13002619</t>
  </si>
  <si>
    <t>Dunfermline North</t>
  </si>
  <si>
    <t>S13002620</t>
  </si>
  <si>
    <t>Dunfermline Central</t>
  </si>
  <si>
    <t>S13002621</t>
  </si>
  <si>
    <t>Dunfermline South</t>
  </si>
  <si>
    <t>S13002622</t>
  </si>
  <si>
    <t>Rosyth</t>
  </si>
  <si>
    <t>S13002623</t>
  </si>
  <si>
    <t>Inverkeithing and Dalgety Bay</t>
  </si>
  <si>
    <t>S13002624</t>
  </si>
  <si>
    <t>The Lochs</t>
  </si>
  <si>
    <t>S13002625</t>
  </si>
  <si>
    <t>Cowdenbeath</t>
  </si>
  <si>
    <t>S13002626</t>
  </si>
  <si>
    <t>Lochgelly and Cardenden</t>
  </si>
  <si>
    <t>S13002627</t>
  </si>
  <si>
    <t>Burntisland, Kinghorn and Western Kirkcaldy</t>
  </si>
  <si>
    <t>S13002628</t>
  </si>
  <si>
    <t>Kirkcaldy North</t>
  </si>
  <si>
    <t>S13002629</t>
  </si>
  <si>
    <t>Kirkcaldy Central</t>
  </si>
  <si>
    <t>S13002630</t>
  </si>
  <si>
    <t>Kirkcaldy East</t>
  </si>
  <si>
    <t>S13002631</t>
  </si>
  <si>
    <t>Glenrothes West and Kinglassie</t>
  </si>
  <si>
    <t>S13002632</t>
  </si>
  <si>
    <t>Glenrothes North, Leslie and Markinch</t>
  </si>
  <si>
    <t>S13002633</t>
  </si>
  <si>
    <t>Glenrothes Central and Thornton</t>
  </si>
  <si>
    <t>S13002634</t>
  </si>
  <si>
    <t>Howe of Fife and Tay Coast</t>
  </si>
  <si>
    <t>S13002635</t>
  </si>
  <si>
    <t>Tay Bridgehead</t>
  </si>
  <si>
    <t>S13002636</t>
  </si>
  <si>
    <t>St. Andrews</t>
  </si>
  <si>
    <t>S13002637</t>
  </si>
  <si>
    <t>East Neuk and Landward</t>
  </si>
  <si>
    <t>S13002638</t>
  </si>
  <si>
    <t>Cupar</t>
  </si>
  <si>
    <t>S13002639</t>
  </si>
  <si>
    <t>Leven, Kennoway and Largo</t>
  </si>
  <si>
    <t>S13002640</t>
  </si>
  <si>
    <t>Buckhaven, Methil and Wemyss Villages</t>
  </si>
  <si>
    <t>S13002641</t>
  </si>
  <si>
    <t>Linn</t>
  </si>
  <si>
    <t>S13002642</t>
  </si>
  <si>
    <t>Newlands / Auldburn</t>
  </si>
  <si>
    <t>S13002643</t>
  </si>
  <si>
    <t>Greater Pollok</t>
  </si>
  <si>
    <t>S13002644</t>
  </si>
  <si>
    <t>Craigton</t>
  </si>
  <si>
    <t>S13002645</t>
  </si>
  <si>
    <t>Govan</t>
  </si>
  <si>
    <t>S13002646</t>
  </si>
  <si>
    <t>Pollokshields</t>
  </si>
  <si>
    <t>S13002647</t>
  </si>
  <si>
    <t>Langside</t>
  </si>
  <si>
    <t>S13002648</t>
  </si>
  <si>
    <t>Southside Central</t>
  </si>
  <si>
    <t>S13002649</t>
  </si>
  <si>
    <t>Calton</t>
  </si>
  <si>
    <t>S13002650</t>
  </si>
  <si>
    <t>Anderston / City</t>
  </si>
  <si>
    <t>S13002651</t>
  </si>
  <si>
    <t>Hillhead</t>
  </si>
  <si>
    <t>S13002652</t>
  </si>
  <si>
    <t>Partick West</t>
  </si>
  <si>
    <t>S13002653</t>
  </si>
  <si>
    <t>Garscadden / Scotstounhill</t>
  </si>
  <si>
    <t>S13002654</t>
  </si>
  <si>
    <t>Drumchapel / Anniesland</t>
  </si>
  <si>
    <t>S13002655</t>
  </si>
  <si>
    <t>Maryhill / Kelvin</t>
  </si>
  <si>
    <t>S13002656</t>
  </si>
  <si>
    <t>Canal</t>
  </si>
  <si>
    <t>S13002657</t>
  </si>
  <si>
    <t>Springburn</t>
  </si>
  <si>
    <t>S13002658</t>
  </si>
  <si>
    <t>East Centre</t>
  </si>
  <si>
    <t>S13002659</t>
  </si>
  <si>
    <t>Shettleston</t>
  </si>
  <si>
    <t>S13002660</t>
  </si>
  <si>
    <t>Baillieston</t>
  </si>
  <si>
    <t>S13002662</t>
  </si>
  <si>
    <t>North, West and Central Sutherland</t>
  </si>
  <si>
    <t>S13002663</t>
  </si>
  <si>
    <t>Thurso</t>
  </si>
  <si>
    <t>S13002664</t>
  </si>
  <si>
    <t>S13002665</t>
  </si>
  <si>
    <t>Landward Caithness</t>
  </si>
  <si>
    <t>S13002666</t>
  </si>
  <si>
    <t>East Sutherland and Edderton</t>
  </si>
  <si>
    <t>S13002667</t>
  </si>
  <si>
    <t>Wester Ross, Strathpeffer and Lochalsh</t>
  </si>
  <si>
    <t>S13002668</t>
  </si>
  <si>
    <t>Cromarty Firth</t>
  </si>
  <si>
    <t>S13002669</t>
  </si>
  <si>
    <t>Tain and Easter Ross</t>
  </si>
  <si>
    <t>S13002670</t>
  </si>
  <si>
    <t>Dingwall and Seaforth</t>
  </si>
  <si>
    <t>S13002671</t>
  </si>
  <si>
    <t>Black Isle</t>
  </si>
  <si>
    <t>S13002672</t>
  </si>
  <si>
    <t>Eilean a' Chèo</t>
  </si>
  <si>
    <t>S13002673</t>
  </si>
  <si>
    <t>Caol and Mallaig</t>
  </si>
  <si>
    <t>S13002674</t>
  </si>
  <si>
    <t>Aird and Loch Ness</t>
  </si>
  <si>
    <t>S13002675</t>
  </si>
  <si>
    <t>Inverness West</t>
  </si>
  <si>
    <t>S13002676</t>
  </si>
  <si>
    <t>Inverness Central</t>
  </si>
  <si>
    <t>S13002677</t>
  </si>
  <si>
    <t>Inverness Ness-Side</t>
  </si>
  <si>
    <t>S13002678</t>
  </si>
  <si>
    <t>Inverness Millburn</t>
  </si>
  <si>
    <t>S13002679</t>
  </si>
  <si>
    <t>Culloden and Ardersier</t>
  </si>
  <si>
    <t>S13002680</t>
  </si>
  <si>
    <t>Nairn</t>
  </si>
  <si>
    <t>S13002681</t>
  </si>
  <si>
    <t>Inverness South</t>
  </si>
  <si>
    <t>S13002682</t>
  </si>
  <si>
    <t>Badenoch and Strathspey</t>
  </si>
  <si>
    <t>S13002683</t>
  </si>
  <si>
    <t>Fort William and Ardnamurchan</t>
  </si>
  <si>
    <t>S13002684</t>
  </si>
  <si>
    <t>Inverclyde East</t>
  </si>
  <si>
    <t>S13002685</t>
  </si>
  <si>
    <t>Inverclyde East Central</t>
  </si>
  <si>
    <t>S13002686</t>
  </si>
  <si>
    <t>Inverclyde North</t>
  </si>
  <si>
    <t>S13002687</t>
  </si>
  <si>
    <t>Inverclyde South</t>
  </si>
  <si>
    <t>S13002688</t>
  </si>
  <si>
    <t>Inverclyde West</t>
  </si>
  <si>
    <t>S13002689</t>
  </si>
  <si>
    <t>Inverclyde South West</t>
  </si>
  <si>
    <t>S13002690</t>
  </si>
  <si>
    <t>Penicuik</t>
  </si>
  <si>
    <t>S13002691</t>
  </si>
  <si>
    <t>Bonnyrigg</t>
  </si>
  <si>
    <t>S13002692</t>
  </si>
  <si>
    <t>Dalkeith</t>
  </si>
  <si>
    <t>S13002693</t>
  </si>
  <si>
    <t>Midlothian West</t>
  </si>
  <si>
    <t>S13002694</t>
  </si>
  <si>
    <t>Midlothian East</t>
  </si>
  <si>
    <t>S13002695</t>
  </si>
  <si>
    <t>Midlothian South</t>
  </si>
  <si>
    <t>S13002696</t>
  </si>
  <si>
    <t>Speyside Glenlivet</t>
  </si>
  <si>
    <t>S13002697</t>
  </si>
  <si>
    <t>Keith and Cullen</t>
  </si>
  <si>
    <t>S13002698</t>
  </si>
  <si>
    <t>Buckie</t>
  </si>
  <si>
    <t>S13002699</t>
  </si>
  <si>
    <t>Fochabers Lhanbryde</t>
  </si>
  <si>
    <t>S13002700</t>
  </si>
  <si>
    <t>Heldon and Laich</t>
  </si>
  <si>
    <t>S13002701</t>
  </si>
  <si>
    <t>Elgin City North</t>
  </si>
  <si>
    <t>S13002702</t>
  </si>
  <si>
    <t>Elgin City South</t>
  </si>
  <si>
    <t>S13002703</t>
  </si>
  <si>
    <t>Forres</t>
  </si>
  <si>
    <t>S13002704</t>
  </si>
  <si>
    <t>Irvine West</t>
  </si>
  <si>
    <t>S13002705</t>
  </si>
  <si>
    <t>Irvine East</t>
  </si>
  <si>
    <t>S13002706</t>
  </si>
  <si>
    <t>Kilwinning</t>
  </si>
  <si>
    <t>S13002707</t>
  </si>
  <si>
    <t>Saltcoats and Stevenston</t>
  </si>
  <si>
    <t>S13002708</t>
  </si>
  <si>
    <t>Ardrossan and Arran</t>
  </si>
  <si>
    <t>S13002709</t>
  </si>
  <si>
    <t>Dalry and West Kilbride</t>
  </si>
  <si>
    <t>S13002710</t>
  </si>
  <si>
    <t>Kilbirnie and Beith</t>
  </si>
  <si>
    <t>S13002711</t>
  </si>
  <si>
    <t>North Coast and Cumbraes</t>
  </si>
  <si>
    <t>S13002712</t>
  </si>
  <si>
    <t>Kilsyth</t>
  </si>
  <si>
    <t>S13002713</t>
  </si>
  <si>
    <t>Cumbernauld North</t>
  </si>
  <si>
    <t>S13002714</t>
  </si>
  <si>
    <t>Cumbernauld South</t>
  </si>
  <si>
    <t>S13002715</t>
  </si>
  <si>
    <t>Abronhill, Kildrum and the Village</t>
  </si>
  <si>
    <t>S13002717</t>
  </si>
  <si>
    <t>Coatbridge North and Glenboig</t>
  </si>
  <si>
    <t>S13002718</t>
  </si>
  <si>
    <t>Airdrie North</t>
  </si>
  <si>
    <t>S13002719</t>
  </si>
  <si>
    <t>Airdrie Central</t>
  </si>
  <si>
    <t>S13002720</t>
  </si>
  <si>
    <t>Coatbridge West</t>
  </si>
  <si>
    <t>S13002721</t>
  </si>
  <si>
    <t>Coatbridge South</t>
  </si>
  <si>
    <t>S13002722</t>
  </si>
  <si>
    <t>Airdrie South</t>
  </si>
  <si>
    <t>S13002723</t>
  </si>
  <si>
    <t>Fortissat</t>
  </si>
  <si>
    <t>S13002724</t>
  </si>
  <si>
    <t>Thorniewood</t>
  </si>
  <si>
    <t>S13002725</t>
  </si>
  <si>
    <t>Bellshill</t>
  </si>
  <si>
    <t>S13002726</t>
  </si>
  <si>
    <t>Mossend and Holytown</t>
  </si>
  <si>
    <t>S13002727</t>
  </si>
  <si>
    <t>Motherwell West</t>
  </si>
  <si>
    <t>S13002728</t>
  </si>
  <si>
    <t>Motherwell North</t>
  </si>
  <si>
    <t>S13002729</t>
  </si>
  <si>
    <t>Motherwell South East and Ravenscraig</t>
  </si>
  <si>
    <t>S13002730</t>
  </si>
  <si>
    <t>Murdostoun</t>
  </si>
  <si>
    <t>S13002731</t>
  </si>
  <si>
    <t>Wishaw</t>
  </si>
  <si>
    <t>S13002732</t>
  </si>
  <si>
    <t>Kirkwall East</t>
  </si>
  <si>
    <t>S13002733</t>
  </si>
  <si>
    <t>Kirkwall West and Orphir</t>
  </si>
  <si>
    <t>S13002734</t>
  </si>
  <si>
    <t>Stromness and South Isles</t>
  </si>
  <si>
    <t>S13002735</t>
  </si>
  <si>
    <t>West Mainland</t>
  </si>
  <si>
    <t>S13002736</t>
  </si>
  <si>
    <t>East Mainland, South Ronaldsay and Burray</t>
  </si>
  <si>
    <t>S13002737</t>
  </si>
  <si>
    <t>North Isles (Orkney)</t>
  </si>
  <si>
    <t>S13002738</t>
  </si>
  <si>
    <t>Carse of Gowrie</t>
  </si>
  <si>
    <t>S13002739</t>
  </si>
  <si>
    <t>Strathmore</t>
  </si>
  <si>
    <t>S13002740</t>
  </si>
  <si>
    <t>Blairgowrie and Glens</t>
  </si>
  <si>
    <t>S13002741</t>
  </si>
  <si>
    <t>S13002742</t>
  </si>
  <si>
    <t>Strathtay</t>
  </si>
  <si>
    <t>S13002743</t>
  </si>
  <si>
    <t>Strathearn</t>
  </si>
  <si>
    <t>S13002744</t>
  </si>
  <si>
    <t>Strathallan</t>
  </si>
  <si>
    <t>S13002745</t>
  </si>
  <si>
    <t>Kinross-shire</t>
  </si>
  <si>
    <t>S13002746</t>
  </si>
  <si>
    <t>Almond and Earn</t>
  </si>
  <si>
    <t>S13002747</t>
  </si>
  <si>
    <t>Perth City South</t>
  </si>
  <si>
    <t>S13002748</t>
  </si>
  <si>
    <t>Perth City North</t>
  </si>
  <si>
    <t>S13002749</t>
  </si>
  <si>
    <t>Perth City Centre</t>
  </si>
  <si>
    <t>S13002750</t>
  </si>
  <si>
    <t>Renfrew North</t>
  </si>
  <si>
    <t>S13002751</t>
  </si>
  <si>
    <t>Renfrew South &amp; Gallowhill</t>
  </si>
  <si>
    <t>S13002752</t>
  </si>
  <si>
    <t>Paisley East &amp; Ralston</t>
  </si>
  <si>
    <t>S13002753</t>
  </si>
  <si>
    <t>Paisley North West</t>
  </si>
  <si>
    <t>S13002754</t>
  </si>
  <si>
    <t>Paisley South</t>
  </si>
  <si>
    <t>S13002755</t>
  </si>
  <si>
    <t>Paisley South West</t>
  </si>
  <si>
    <t>S13002756</t>
  </si>
  <si>
    <t>Johnstone South, Elderslie &amp; Howwood</t>
  </si>
  <si>
    <t>S13002757</t>
  </si>
  <si>
    <t>Johnstone North, Kilbarchan &amp; Lochwinnoch</t>
  </si>
  <si>
    <t>S13002758</t>
  </si>
  <si>
    <t>Houston, Crosslee &amp; Linwood</t>
  </si>
  <si>
    <t>S13002759</t>
  </si>
  <si>
    <t>Bishopton, Bridge of Weir &amp; Langbank</t>
  </si>
  <si>
    <t>S13002760</t>
  </si>
  <si>
    <t>Erskine &amp; Inchinnan</t>
  </si>
  <si>
    <t>S13002761</t>
  </si>
  <si>
    <t>Tweeddale West</t>
  </si>
  <si>
    <t>S13002762</t>
  </si>
  <si>
    <t>Tweeddale East</t>
  </si>
  <si>
    <t>S13002763</t>
  </si>
  <si>
    <t>Galashiels and District</t>
  </si>
  <si>
    <t>S13002764</t>
  </si>
  <si>
    <t>Selkirkshire</t>
  </si>
  <si>
    <t>S13002765</t>
  </si>
  <si>
    <t>Leaderdale and Melrose</t>
  </si>
  <si>
    <t>S13002766</t>
  </si>
  <si>
    <t>Mid Berwickshire</t>
  </si>
  <si>
    <t>S13002767</t>
  </si>
  <si>
    <t>East Berwickshire</t>
  </si>
  <si>
    <t>S13002768</t>
  </si>
  <si>
    <t>Kelso and District</t>
  </si>
  <si>
    <t>S13002769</t>
  </si>
  <si>
    <t>Jedburgh and District</t>
  </si>
  <si>
    <t>S13002770</t>
  </si>
  <si>
    <t>Hawick and Denholm</t>
  </si>
  <si>
    <t>S13002771</t>
  </si>
  <si>
    <t>Hawick and Hermitage</t>
  </si>
  <si>
    <t>S13002772</t>
  </si>
  <si>
    <t>North Isles (Shetland)</t>
  </si>
  <si>
    <t>S13002773</t>
  </si>
  <si>
    <t>Shetland North</t>
  </si>
  <si>
    <t>S13002774</t>
  </si>
  <si>
    <t>Shetland West</t>
  </si>
  <si>
    <t>S13002775</t>
  </si>
  <si>
    <t>Shetland Central</t>
  </si>
  <si>
    <t>S13002776</t>
  </si>
  <si>
    <t>Shetland South</t>
  </si>
  <si>
    <t>S13002777</t>
  </si>
  <si>
    <t>Lerwick North</t>
  </si>
  <si>
    <t>S13002778</t>
  </si>
  <si>
    <t>Lerwick South</t>
  </si>
  <si>
    <t>S13002779</t>
  </si>
  <si>
    <t>Troon</t>
  </si>
  <si>
    <t>S13002780</t>
  </si>
  <si>
    <t>Prestwick</t>
  </si>
  <si>
    <t>S13002781</t>
  </si>
  <si>
    <t>Ayr North</t>
  </si>
  <si>
    <t>S13002782</t>
  </si>
  <si>
    <t>Ayr East</t>
  </si>
  <si>
    <t>S13002783</t>
  </si>
  <si>
    <t>Ayr West</t>
  </si>
  <si>
    <t>S13002784</t>
  </si>
  <si>
    <t>Kyle</t>
  </si>
  <si>
    <t>S13002785</t>
  </si>
  <si>
    <t>Maybole, North Carrick and Coylton</t>
  </si>
  <si>
    <t>S13002786</t>
  </si>
  <si>
    <t>Girvan and South Carrick</t>
  </si>
  <si>
    <t>S13002787</t>
  </si>
  <si>
    <t>Clydesdale West</t>
  </si>
  <si>
    <t>S13002788</t>
  </si>
  <si>
    <t>Clydesdale North</t>
  </si>
  <si>
    <t>S13002789</t>
  </si>
  <si>
    <t>Clydesdale East</t>
  </si>
  <si>
    <t>S13002790</t>
  </si>
  <si>
    <t>Clydesdale South</t>
  </si>
  <si>
    <t>S13002791</t>
  </si>
  <si>
    <t>Avondale and Stonehouse</t>
  </si>
  <si>
    <t>S13002792</t>
  </si>
  <si>
    <t>East Kilbride South</t>
  </si>
  <si>
    <t>S13002793</t>
  </si>
  <si>
    <t>East Kilbride Central South</t>
  </si>
  <si>
    <t>S13002794</t>
  </si>
  <si>
    <t>East Kilbride Central North</t>
  </si>
  <si>
    <t>S13002795</t>
  </si>
  <si>
    <t>East Kilbride West</t>
  </si>
  <si>
    <t>S13002796</t>
  </si>
  <si>
    <t>East Kilbride East</t>
  </si>
  <si>
    <t>S13002797</t>
  </si>
  <si>
    <t>Rutherglen South</t>
  </si>
  <si>
    <t>S13002798</t>
  </si>
  <si>
    <t>Rutherglen Central and North</t>
  </si>
  <si>
    <t>S13002799</t>
  </si>
  <si>
    <t>Cambuslang West</t>
  </si>
  <si>
    <t>S13002800</t>
  </si>
  <si>
    <t>Cambuslang East</t>
  </si>
  <si>
    <t>S13002801</t>
  </si>
  <si>
    <t>Blantyre</t>
  </si>
  <si>
    <t>S13002802</t>
  </si>
  <si>
    <t>Bothwell and Uddingston</t>
  </si>
  <si>
    <t>S13002803</t>
  </si>
  <si>
    <t>Hamilton North and East</t>
  </si>
  <si>
    <t>S13002804</t>
  </si>
  <si>
    <t>Hamilton West and Earnock</t>
  </si>
  <si>
    <t>S13002805</t>
  </si>
  <si>
    <t>Hamilton South</t>
  </si>
  <si>
    <t>S13002806</t>
  </si>
  <si>
    <t>S13002807</t>
  </si>
  <si>
    <t>Trossachs and Teith</t>
  </si>
  <si>
    <t>S13002808</t>
  </si>
  <si>
    <t>Forth and Endrick</t>
  </si>
  <si>
    <t>S13002809</t>
  </si>
  <si>
    <t>Dunblane and Bridge of Allan</t>
  </si>
  <si>
    <t>S13002810</t>
  </si>
  <si>
    <t>S13002811</t>
  </si>
  <si>
    <t>Stirling West</t>
  </si>
  <si>
    <t>S13002812</t>
  </si>
  <si>
    <t>Stirling East</t>
  </si>
  <si>
    <t>S13002813</t>
  </si>
  <si>
    <t>Bannockburn</t>
  </si>
  <si>
    <t>S13002814</t>
  </si>
  <si>
    <t>Lomond</t>
  </si>
  <si>
    <t>S13002815</t>
  </si>
  <si>
    <t>Leven</t>
  </si>
  <si>
    <t>S13002816</t>
  </si>
  <si>
    <t>Dumbarton</t>
  </si>
  <si>
    <t>S13002817</t>
  </si>
  <si>
    <t>Kilpatrick</t>
  </si>
  <si>
    <t>S13002818</t>
  </si>
  <si>
    <t>Clydebank Central</t>
  </si>
  <si>
    <t>S13002819</t>
  </si>
  <si>
    <t>Clydebank Waterfront</t>
  </si>
  <si>
    <t>S13002820</t>
  </si>
  <si>
    <t>Linlithgow</t>
  </si>
  <si>
    <t>S13002821</t>
  </si>
  <si>
    <t>Broxburn, Uphall and Winchburgh</t>
  </si>
  <si>
    <t>S13002822</t>
  </si>
  <si>
    <t>Livingston North</t>
  </si>
  <si>
    <t>S13002823</t>
  </si>
  <si>
    <t>Livingston South</t>
  </si>
  <si>
    <t>S13002824</t>
  </si>
  <si>
    <t>East Livingston and East Calder</t>
  </si>
  <si>
    <t>S13002825</t>
  </si>
  <si>
    <t>Fauldhouse and the Breich Valley</t>
  </si>
  <si>
    <t>S13002826</t>
  </si>
  <si>
    <t>Whitburn and Blackburn</t>
  </si>
  <si>
    <t>S13002827</t>
  </si>
  <si>
    <t>Bathgate</t>
  </si>
  <si>
    <t>S13002828</t>
  </si>
  <si>
    <t>Armadale and Blackridge</t>
  </si>
  <si>
    <t>S13002829</t>
  </si>
  <si>
    <t>Monifieth and Sidlaw</t>
  </si>
  <si>
    <t>S13002830</t>
  </si>
  <si>
    <t>North East (Dundee City)</t>
  </si>
  <si>
    <t>S13002832</t>
  </si>
  <si>
    <t>Strathkelvin</t>
  </si>
  <si>
    <t>S13002833</t>
  </si>
  <si>
    <t>Bishopbriggs South</t>
  </si>
  <si>
    <t>S13002834</t>
  </si>
  <si>
    <t>North East (Glasgow City)</t>
  </si>
  <si>
    <t>Aberdeen City1</t>
  </si>
  <si>
    <t>Aberdeen City2</t>
  </si>
  <si>
    <t>Aberdeen City3</t>
  </si>
  <si>
    <t>Aberdeen City4</t>
  </si>
  <si>
    <t>Aberdeen City5</t>
  </si>
  <si>
    <t>Aberdeen City6</t>
  </si>
  <si>
    <t>Aberdeen City7</t>
  </si>
  <si>
    <t>Aberdeen City8</t>
  </si>
  <si>
    <t>Aberdeen City9</t>
  </si>
  <si>
    <t>Aberdeen City10</t>
  </si>
  <si>
    <t>Aberdeen City11</t>
  </si>
  <si>
    <t>Aberdeen City12</t>
  </si>
  <si>
    <t>Aberdeen City13</t>
  </si>
  <si>
    <t>Aberdeenshire1</t>
  </si>
  <si>
    <t>Aberdeenshire2</t>
  </si>
  <si>
    <t>Aberdeenshire3</t>
  </si>
  <si>
    <t>Aberdeenshire4</t>
  </si>
  <si>
    <t>Aberdeenshire5</t>
  </si>
  <si>
    <t>Aberdeenshire6</t>
  </si>
  <si>
    <t>Aberdeenshire7</t>
  </si>
  <si>
    <t>Aberdeenshire8</t>
  </si>
  <si>
    <t>Aberdeenshire9</t>
  </si>
  <si>
    <t>Aberdeenshire10</t>
  </si>
  <si>
    <t>Aberdeenshire11</t>
  </si>
  <si>
    <t>Aberdeenshire12</t>
  </si>
  <si>
    <t>Aberdeenshire13</t>
  </si>
  <si>
    <t>Aberdeenshire14</t>
  </si>
  <si>
    <t>Aberdeenshire15</t>
  </si>
  <si>
    <t>Aberdeenshire16</t>
  </si>
  <si>
    <t>Aberdeenshire17</t>
  </si>
  <si>
    <t>Aberdeenshire18</t>
  </si>
  <si>
    <t>Aberdeenshire19</t>
  </si>
  <si>
    <t>Angus1</t>
  </si>
  <si>
    <t>Angus2</t>
  </si>
  <si>
    <t>Angus3</t>
  </si>
  <si>
    <t>Angus4</t>
  </si>
  <si>
    <t>Angus5</t>
  </si>
  <si>
    <t>Angus6</t>
  </si>
  <si>
    <t>Angus7</t>
  </si>
  <si>
    <t>Argyll &amp; Bute1</t>
  </si>
  <si>
    <t>Argyll &amp; Bute2</t>
  </si>
  <si>
    <t>Argyll &amp; Bute3</t>
  </si>
  <si>
    <t>Argyll &amp; Bute4</t>
  </si>
  <si>
    <t>Argyll &amp; Bute5</t>
  </si>
  <si>
    <t>Argyll &amp; Bute6</t>
  </si>
  <si>
    <t>Argyll &amp; Bute7</t>
  </si>
  <si>
    <t>Argyll &amp; Bute8</t>
  </si>
  <si>
    <t>Argyll &amp; Bute9</t>
  </si>
  <si>
    <t>Argyll &amp; Bute10</t>
  </si>
  <si>
    <t>Argyll &amp; Bute11</t>
  </si>
  <si>
    <t>Clackmannanshire1</t>
  </si>
  <si>
    <t>Clackmannanshire2</t>
  </si>
  <si>
    <t>Clackmannanshire3</t>
  </si>
  <si>
    <t>Clackmannanshire4</t>
  </si>
  <si>
    <t>Clackmannanshire5</t>
  </si>
  <si>
    <t>Dumfries &amp; Galloway1</t>
  </si>
  <si>
    <t>Dumfries &amp; Galloway2</t>
  </si>
  <si>
    <t>Dumfries &amp; Galloway3</t>
  </si>
  <si>
    <t>Dumfries &amp; Galloway4</t>
  </si>
  <si>
    <t>Dumfries &amp; Galloway5</t>
  </si>
  <si>
    <t>Dumfries &amp; Galloway6</t>
  </si>
  <si>
    <t>Dumfries &amp; Galloway7</t>
  </si>
  <si>
    <t>Dumfries &amp; Galloway8</t>
  </si>
  <si>
    <t>Dumfries &amp; Galloway9</t>
  </si>
  <si>
    <t>Dumfries &amp; Galloway10</t>
  </si>
  <si>
    <t>Dumfries &amp; Galloway11</t>
  </si>
  <si>
    <t>Dumfries &amp; Galloway12</t>
  </si>
  <si>
    <t>Dumfries &amp; Galloway13</t>
  </si>
  <si>
    <t>Dundee City1</t>
  </si>
  <si>
    <t>Dundee City2</t>
  </si>
  <si>
    <t>Dundee City3</t>
  </si>
  <si>
    <t>Dundee City4</t>
  </si>
  <si>
    <t>Dundee City5</t>
  </si>
  <si>
    <t>Dundee City6</t>
  </si>
  <si>
    <t>Dundee City7</t>
  </si>
  <si>
    <t>East Ayrshire1</t>
  </si>
  <si>
    <t>East Ayrshire2</t>
  </si>
  <si>
    <t>East Ayrshire3</t>
  </si>
  <si>
    <t>East Ayrshire4</t>
  </si>
  <si>
    <t>East Ayrshire5</t>
  </si>
  <si>
    <t>East Ayrshire6</t>
  </si>
  <si>
    <t>East Ayrshire7</t>
  </si>
  <si>
    <t>East Ayrshire8</t>
  </si>
  <si>
    <t>East Ayrshire9</t>
  </si>
  <si>
    <t>East Dunbartonshire1</t>
  </si>
  <si>
    <t>East Dunbartonshire2</t>
  </si>
  <si>
    <t>East Dunbartonshire3</t>
  </si>
  <si>
    <t>East Dunbartonshire4</t>
  </si>
  <si>
    <t>East Dunbartonshire5</t>
  </si>
  <si>
    <t>East Dunbartonshire6</t>
  </si>
  <si>
    <t>East Dunbartonshire7</t>
  </si>
  <si>
    <t>East Lothian1</t>
  </si>
  <si>
    <t>East Lothian2</t>
  </si>
  <si>
    <t>East Lothian3</t>
  </si>
  <si>
    <t>East Lothian4</t>
  </si>
  <si>
    <t>East Lothian5</t>
  </si>
  <si>
    <t>East Lothian6</t>
  </si>
  <si>
    <t>East Lothian7</t>
  </si>
  <si>
    <t>East Renfrewshire1</t>
  </si>
  <si>
    <t>East Renfrewshire2</t>
  </si>
  <si>
    <t>East Renfrewshire3</t>
  </si>
  <si>
    <t>East Renfrewshire4</t>
  </si>
  <si>
    <t>East Renfrewshire5</t>
  </si>
  <si>
    <t>East Renfrewshire6</t>
  </si>
  <si>
    <t>City of Edinburgh1</t>
  </si>
  <si>
    <t>City of Edinburgh2</t>
  </si>
  <si>
    <t>City of Edinburgh3</t>
  </si>
  <si>
    <t>City of Edinburgh4</t>
  </si>
  <si>
    <t>City of Edinburgh5</t>
  </si>
  <si>
    <t>City of Edinburgh6</t>
  </si>
  <si>
    <t>City of Edinburgh7</t>
  </si>
  <si>
    <t>City of Edinburgh8</t>
  </si>
  <si>
    <t>City of Edinburgh9</t>
  </si>
  <si>
    <t>City of Edinburgh10</t>
  </si>
  <si>
    <t>City of Edinburgh11</t>
  </si>
  <si>
    <t>City of Edinburgh12</t>
  </si>
  <si>
    <t>City of Edinburgh13</t>
  </si>
  <si>
    <t>City of Edinburgh14</t>
  </si>
  <si>
    <t>City of Edinburgh15</t>
  </si>
  <si>
    <t>City of Edinburgh16</t>
  </si>
  <si>
    <t>City of Edinburgh17</t>
  </si>
  <si>
    <t>Na h-Eileanan an lar1</t>
  </si>
  <si>
    <t>Na h-Eileanan an lar2</t>
  </si>
  <si>
    <t>Na h-Eileanan an lar3</t>
  </si>
  <si>
    <t>Na h-Eileanan an lar4</t>
  </si>
  <si>
    <t>Na h-Eileanan an lar5</t>
  </si>
  <si>
    <t>Na h-Eileanan an lar6</t>
  </si>
  <si>
    <t>Na h-Eileanan an lar7</t>
  </si>
  <si>
    <t>Na h-Eileanan an lar8</t>
  </si>
  <si>
    <t>Na h-Eileanan an lar9</t>
  </si>
  <si>
    <t>Falkirk1</t>
  </si>
  <si>
    <t>Falkirk2</t>
  </si>
  <si>
    <t>Falkirk3</t>
  </si>
  <si>
    <t>Falkirk4</t>
  </si>
  <si>
    <t>Falkirk5</t>
  </si>
  <si>
    <t>Falkirk6</t>
  </si>
  <si>
    <t>Falkirk7</t>
  </si>
  <si>
    <t>Falkirk8</t>
  </si>
  <si>
    <t>Falkirk9</t>
  </si>
  <si>
    <t>Fife1</t>
  </si>
  <si>
    <t>Fife2</t>
  </si>
  <si>
    <t>Fife3</t>
  </si>
  <si>
    <t>Fife4</t>
  </si>
  <si>
    <t>Fife5</t>
  </si>
  <si>
    <t>Fife6</t>
  </si>
  <si>
    <t>Fife7</t>
  </si>
  <si>
    <t>Fife8</t>
  </si>
  <si>
    <t>Fife9</t>
  </si>
  <si>
    <t>Fife10</t>
  </si>
  <si>
    <t>Fife11</t>
  </si>
  <si>
    <t>Fife12</t>
  </si>
  <si>
    <t>Fife13</t>
  </si>
  <si>
    <t>Fife14</t>
  </si>
  <si>
    <t>Fife15</t>
  </si>
  <si>
    <t>Fife16</t>
  </si>
  <si>
    <t>Fife17</t>
  </si>
  <si>
    <t>Fife18</t>
  </si>
  <si>
    <t>Fife19</t>
  </si>
  <si>
    <t>Fife20</t>
  </si>
  <si>
    <t>Fife21</t>
  </si>
  <si>
    <t>Fife22</t>
  </si>
  <si>
    <t>Fife23</t>
  </si>
  <si>
    <t>Glasgow City1</t>
  </si>
  <si>
    <t>Glasgow City2</t>
  </si>
  <si>
    <t>Glasgow City3</t>
  </si>
  <si>
    <t>Glasgow City4</t>
  </si>
  <si>
    <t>Glasgow City5</t>
  </si>
  <si>
    <t>Glasgow City6</t>
  </si>
  <si>
    <t>Glasgow City7</t>
  </si>
  <si>
    <t>Glasgow City8</t>
  </si>
  <si>
    <t>Glasgow City9</t>
  </si>
  <si>
    <t>Glasgow City10</t>
  </si>
  <si>
    <t>Glasgow City11</t>
  </si>
  <si>
    <t>Glasgow City12</t>
  </si>
  <si>
    <t>Glasgow City13</t>
  </si>
  <si>
    <t>Glasgow City14</t>
  </si>
  <si>
    <t>Glasgow City15</t>
  </si>
  <si>
    <t>Glasgow City16</t>
  </si>
  <si>
    <t>Glasgow City17</t>
  </si>
  <si>
    <t>Glasgow City18</t>
  </si>
  <si>
    <t>Glasgow City19</t>
  </si>
  <si>
    <t>Glasgow City20</t>
  </si>
  <si>
    <t>Highland1</t>
  </si>
  <si>
    <t>Highland2</t>
  </si>
  <si>
    <t>Highland3</t>
  </si>
  <si>
    <t>Highland4</t>
  </si>
  <si>
    <t>Highland5</t>
  </si>
  <si>
    <t>Highland6</t>
  </si>
  <si>
    <t>Highland7</t>
  </si>
  <si>
    <t>Highland8</t>
  </si>
  <si>
    <t>Highland9</t>
  </si>
  <si>
    <t>Highland10</t>
  </si>
  <si>
    <t>Highland11</t>
  </si>
  <si>
    <t>Highland12</t>
  </si>
  <si>
    <t>Highland13</t>
  </si>
  <si>
    <t>Highland14</t>
  </si>
  <si>
    <t>Highland15</t>
  </si>
  <si>
    <t>Highland16</t>
  </si>
  <si>
    <t>Highland17</t>
  </si>
  <si>
    <t>Highland18</t>
  </si>
  <si>
    <t>Highland19</t>
  </si>
  <si>
    <t>Highland20</t>
  </si>
  <si>
    <t>Highland21</t>
  </si>
  <si>
    <t>Highland22</t>
  </si>
  <si>
    <t>Inverclyde1</t>
  </si>
  <si>
    <t>Inverclyde2</t>
  </si>
  <si>
    <t>Inverclyde3</t>
  </si>
  <si>
    <t>Inverclyde4</t>
  </si>
  <si>
    <t>Inverclyde5</t>
  </si>
  <si>
    <t>Inverclyde6</t>
  </si>
  <si>
    <t>Midlothian1</t>
  </si>
  <si>
    <t>Midlothian2</t>
  </si>
  <si>
    <t>Midlothian3</t>
  </si>
  <si>
    <t>Midlothian4</t>
  </si>
  <si>
    <t>Midlothian5</t>
  </si>
  <si>
    <t>Midlothian6</t>
  </si>
  <si>
    <t>Moray1</t>
  </si>
  <si>
    <t>Moray2</t>
  </si>
  <si>
    <t>Moray3</t>
  </si>
  <si>
    <t>Moray4</t>
  </si>
  <si>
    <t>Moray5</t>
  </si>
  <si>
    <t>Moray6</t>
  </si>
  <si>
    <t>Moray7</t>
  </si>
  <si>
    <t>Moray8</t>
  </si>
  <si>
    <t>North Ayrshire1</t>
  </si>
  <si>
    <t>North Ayrshire2</t>
  </si>
  <si>
    <t>North Ayrshire3</t>
  </si>
  <si>
    <t>North Ayrshire4</t>
  </si>
  <si>
    <t>North Ayrshire5</t>
  </si>
  <si>
    <t>North Ayrshire6</t>
  </si>
  <si>
    <t>North Ayrshire7</t>
  </si>
  <si>
    <t>North Ayrshire8</t>
  </si>
  <si>
    <t>North Lanarkshire1</t>
  </si>
  <si>
    <t>North Lanarkshire2</t>
  </si>
  <si>
    <t>North Lanarkshire3</t>
  </si>
  <si>
    <t>North Lanarkshire4</t>
  </si>
  <si>
    <t>North Lanarkshire5</t>
  </si>
  <si>
    <t>North Lanarkshire6</t>
  </si>
  <si>
    <t>North Lanarkshire7</t>
  </si>
  <si>
    <t>North Lanarkshire8</t>
  </si>
  <si>
    <t>North Lanarkshire9</t>
  </si>
  <si>
    <t>North Lanarkshire10</t>
  </si>
  <si>
    <t>North Lanarkshire11</t>
  </si>
  <si>
    <t>North Lanarkshire12</t>
  </si>
  <si>
    <t>North Lanarkshire13</t>
  </si>
  <si>
    <t>North Lanarkshire14</t>
  </si>
  <si>
    <t>North Lanarkshire15</t>
  </si>
  <si>
    <t>North Lanarkshire16</t>
  </si>
  <si>
    <t>North Lanarkshire17</t>
  </si>
  <si>
    <t>North Lanarkshire18</t>
  </si>
  <si>
    <t>North Lanarkshire19</t>
  </si>
  <si>
    <t>Orkney Islands1</t>
  </si>
  <si>
    <t>Orkney Islands2</t>
  </si>
  <si>
    <t>Orkney Islands3</t>
  </si>
  <si>
    <t>Orkney Islands4</t>
  </si>
  <si>
    <t>Orkney Islands5</t>
  </si>
  <si>
    <t>Orkney Islands6</t>
  </si>
  <si>
    <t>Perth &amp; Kinross1</t>
  </si>
  <si>
    <t>Perth &amp; Kinross2</t>
  </si>
  <si>
    <t>Perth &amp; Kinross3</t>
  </si>
  <si>
    <t>Perth &amp; Kinross4</t>
  </si>
  <si>
    <t>Perth &amp; Kinross5</t>
  </si>
  <si>
    <t>Perth &amp; Kinross6</t>
  </si>
  <si>
    <t>Perth &amp; Kinross7</t>
  </si>
  <si>
    <t>Perth &amp; Kinross8</t>
  </si>
  <si>
    <t>Perth &amp; Kinross9</t>
  </si>
  <si>
    <t>Perth &amp; Kinross10</t>
  </si>
  <si>
    <t>Perth &amp; Kinross11</t>
  </si>
  <si>
    <t>Perth &amp; Kinross12</t>
  </si>
  <si>
    <t>Renfrewshire1</t>
  </si>
  <si>
    <t>Renfrewshire2</t>
  </si>
  <si>
    <t>Renfrewshire3</t>
  </si>
  <si>
    <t>Renfrewshire4</t>
  </si>
  <si>
    <t>Renfrewshire5</t>
  </si>
  <si>
    <t>Renfrewshire6</t>
  </si>
  <si>
    <t>Renfrewshire7</t>
  </si>
  <si>
    <t>Renfrewshire8</t>
  </si>
  <si>
    <t>Renfrewshire9</t>
  </si>
  <si>
    <t>Renfrewshire10</t>
  </si>
  <si>
    <t>Renfrewshire11</t>
  </si>
  <si>
    <t>Scottish Borders1</t>
  </si>
  <si>
    <t>Scottish Borders2</t>
  </si>
  <si>
    <t>Scottish Borders3</t>
  </si>
  <si>
    <t>Scottish Borders4</t>
  </si>
  <si>
    <t>Scottish Borders5</t>
  </si>
  <si>
    <t>Scottish Borders6</t>
  </si>
  <si>
    <t>Scottish Borders7</t>
  </si>
  <si>
    <t>Scottish Borders8</t>
  </si>
  <si>
    <t>Scottish Borders9</t>
  </si>
  <si>
    <t>Scottish Borders10</t>
  </si>
  <si>
    <t>Scottish Borders11</t>
  </si>
  <si>
    <t>Shetland Islands1</t>
  </si>
  <si>
    <t>Shetland Islands2</t>
  </si>
  <si>
    <t>Shetland Islands3</t>
  </si>
  <si>
    <t>Shetland Islands4</t>
  </si>
  <si>
    <t>Shetland Islands5</t>
  </si>
  <si>
    <t>Shetland Islands6</t>
  </si>
  <si>
    <t>Shetland Islands7</t>
  </si>
  <si>
    <t>South Ayrshire1</t>
  </si>
  <si>
    <t>South Ayrshire2</t>
  </si>
  <si>
    <t>South Ayrshire3</t>
  </si>
  <si>
    <t>South Ayrshire4</t>
  </si>
  <si>
    <t>South Ayrshire5</t>
  </si>
  <si>
    <t>South Ayrshire6</t>
  </si>
  <si>
    <t>South Ayrshire7</t>
  </si>
  <si>
    <t>South Ayrshire8</t>
  </si>
  <si>
    <t>South Lanarkshire1</t>
  </si>
  <si>
    <t>South Lanarkshire2</t>
  </si>
  <si>
    <t>South Lanarkshire3</t>
  </si>
  <si>
    <t>South Lanarkshire4</t>
  </si>
  <si>
    <t>South Lanarkshire5</t>
  </si>
  <si>
    <t>South Lanarkshire6</t>
  </si>
  <si>
    <t>South Lanarkshire7</t>
  </si>
  <si>
    <t>South Lanarkshire8</t>
  </si>
  <si>
    <t>South Lanarkshire9</t>
  </si>
  <si>
    <t>South Lanarkshire10</t>
  </si>
  <si>
    <t>South Lanarkshire11</t>
  </si>
  <si>
    <t>South Lanarkshire12</t>
  </si>
  <si>
    <t>South Lanarkshire13</t>
  </si>
  <si>
    <t>South Lanarkshire14</t>
  </si>
  <si>
    <t>South Lanarkshire15</t>
  </si>
  <si>
    <t>South Lanarkshire16</t>
  </si>
  <si>
    <t>South Lanarkshire17</t>
  </si>
  <si>
    <t>South Lanarkshire18</t>
  </si>
  <si>
    <t>South Lanarkshire19</t>
  </si>
  <si>
    <t>South Lanarkshire20</t>
  </si>
  <si>
    <t>Stirling1</t>
  </si>
  <si>
    <t>Stirling2</t>
  </si>
  <si>
    <t>Stirling3</t>
  </si>
  <si>
    <t>Stirling4</t>
  </si>
  <si>
    <t>Stirling5</t>
  </si>
  <si>
    <t>Stirling6</t>
  </si>
  <si>
    <t>Stirling7</t>
  </si>
  <si>
    <t>West Dunbartonshire1</t>
  </si>
  <si>
    <t>West Dunbartonshire2</t>
  </si>
  <si>
    <t>West Dunbartonshire3</t>
  </si>
  <si>
    <t>West Dunbartonshire4</t>
  </si>
  <si>
    <t>West Dunbartonshire5</t>
  </si>
  <si>
    <t>West Dunbartonshire6</t>
  </si>
  <si>
    <t>West Lothian1</t>
  </si>
  <si>
    <t>West Lothian2</t>
  </si>
  <si>
    <t>West Lothian3</t>
  </si>
  <si>
    <t>West Lothian4</t>
  </si>
  <si>
    <t>West Lothian5</t>
  </si>
  <si>
    <t>West Lothian6</t>
  </si>
  <si>
    <t>West Lothian7</t>
  </si>
  <si>
    <t>West Lothian8</t>
  </si>
  <si>
    <t>West Lothian9</t>
  </si>
  <si>
    <t>White British (Scottish or Other)</t>
  </si>
  <si>
    <t>White Polish</t>
  </si>
  <si>
    <t xml:space="preserve">White Other </t>
  </si>
  <si>
    <t>Mixed/ multiple ethnic groups</t>
  </si>
  <si>
    <t>Black</t>
  </si>
  <si>
    <t>There were no mixed wards with more than one tenth each of White Scottish or British and others.</t>
  </si>
  <si>
    <t>&gt;75% White Scottish or British</t>
  </si>
  <si>
    <t>Mixed wards: with more than this % of both White Scottish or British and others</t>
  </si>
  <si>
    <t>In these wards, with more than 75% Not White Scottish or British, or the first ward if none:</t>
  </si>
  <si>
    <t>%White Scottish or British</t>
  </si>
  <si>
    <t>Total minority population (all but White Scottish or British)</t>
  </si>
  <si>
    <t>Age 0-4 minorities (all but White Scottish or British)</t>
  </si>
  <si>
    <t xml:space="preserve">    migration in the UK, 'Minorities' refers to all 'other than White' due to limits of published data and does not include E. European.</t>
  </si>
  <si>
    <t>Supported by the Joseph Rowntree Foundation.                                             Data source: the 2011 and 2001 Censuses (Crown Copyright).</t>
  </si>
  <si>
    <t>Angus8</t>
  </si>
  <si>
    <t>Dundee City8</t>
  </si>
  <si>
    <t>East Dunbartonshire8</t>
  </si>
  <si>
    <t>Glasgow City21</t>
  </si>
  <si>
    <t>North Lanarkshire20</t>
  </si>
  <si>
    <t xml:space="preserve">Minorities: all Census groups other than White Scottish or British, including those with mixed origins.   For births, immigration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</si>
</sst>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0_)"/>
    <numFmt numFmtId="166" formatCode="_-* #,##0_-;\-* #,##0_-;_-* &quot;-&quot;??_-;_-@_-"/>
    <numFmt numFmtId="167" formatCode="#,##0\ &quot;out&quot;;#,##0\ \ \ &quot;in&quot;"/>
    <numFmt numFmtId="168" formatCode="#,##0\ \ \ &quot;in&quot;;#,##0\ &quot;out&quot;"/>
    <numFmt numFmtId="169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theme="1"/>
      <name val="Arial"/>
      <family val="2"/>
    </font>
    <font>
      <sz val="12"/>
      <color theme="0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8" fillId="0" borderId="0" applyNumberFormat="0" applyFill="0" applyBorder="0" applyAlignment="0" applyProtection="0"/>
    <xf numFmtId="169" fontId="18" fillId="0" borderId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>
      <alignment horizontal="center" vertical="center" wrapText="1"/>
    </xf>
  </cellStyleXfs>
  <cellXfs count="98">
    <xf numFmtId="0" fontId="0" fillId="0" borderId="0" xfId="0"/>
    <xf numFmtId="0" fontId="0" fillId="0" borderId="0" xfId="0" applyAlignment="1">
      <alignment wrapText="1"/>
    </xf>
    <xf numFmtId="9" fontId="0" fillId="0" borderId="0" xfId="1" applyFont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2" xfId="0" applyNumberFormat="1" applyBorder="1"/>
    <xf numFmtId="164" fontId="0" fillId="0" borderId="0" xfId="0" applyNumberFormat="1"/>
    <xf numFmtId="0" fontId="0" fillId="0" borderId="0" xfId="0" applyNumberFormat="1"/>
    <xf numFmtId="0" fontId="0" fillId="0" borderId="13" xfId="0" applyNumberFormat="1" applyBorder="1"/>
    <xf numFmtId="0" fontId="16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wrapText="1"/>
    </xf>
    <xf numFmtId="164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18" fillId="0" borderId="0" xfId="0" applyFont="1" applyFill="1" applyBorder="1" applyAlignment="1">
      <alignment horizontal="left"/>
    </xf>
    <xf numFmtId="3" fontId="20" fillId="0" borderId="0" xfId="44" applyNumberFormat="1" applyFont="1" applyFill="1" applyAlignment="1">
      <alignment horizontal="left"/>
    </xf>
    <xf numFmtId="0" fontId="0" fillId="0" borderId="0" xfId="0" applyAlignment="1">
      <alignment horizontal="right" wrapText="1"/>
    </xf>
    <xf numFmtId="165" fontId="0" fillId="0" borderId="0" xfId="0" applyNumberFormat="1"/>
    <xf numFmtId="10" fontId="0" fillId="0" borderId="0" xfId="1" applyNumberFormat="1" applyFont="1"/>
    <xf numFmtId="9" fontId="0" fillId="0" borderId="0" xfId="1" applyNumberFormat="1" applyFont="1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right"/>
    </xf>
    <xf numFmtId="0" fontId="0" fillId="0" borderId="0" xfId="0" applyNumberFormat="1" applyAlignment="1" applyProtection="1">
      <alignment horizontal="right"/>
      <protection locked="0"/>
    </xf>
    <xf numFmtId="0" fontId="21" fillId="0" borderId="0" xfId="0" applyFont="1" applyFill="1" applyAlignment="1">
      <alignment horizontal="center"/>
    </xf>
    <xf numFmtId="3" fontId="22" fillId="0" borderId="0" xfId="44" quotePrefix="1" applyNumberFormat="1" applyFont="1" applyFill="1" applyAlignment="1">
      <alignment horizontal="left"/>
    </xf>
    <xf numFmtId="0" fontId="0" fillId="0" borderId="0" xfId="0" quotePrefix="1" applyNumberFormat="1" applyBorder="1"/>
    <xf numFmtId="3" fontId="20" fillId="0" borderId="0" xfId="44" applyNumberFormat="1" applyFont="1" applyFill="1" applyBorder="1" applyAlignment="1">
      <alignment horizontal="left"/>
    </xf>
    <xf numFmtId="0" fontId="20" fillId="0" borderId="0" xfId="44" quotePrefix="1" applyNumberFormat="1" applyFont="1" applyFill="1" applyBorder="1" applyAlignment="1">
      <alignment horizontal="left"/>
    </xf>
    <xf numFmtId="166" fontId="0" fillId="0" borderId="0" xfId="43" applyNumberFormat="1" applyFont="1"/>
    <xf numFmtId="0" fontId="23" fillId="0" borderId="0" xfId="0" applyFont="1" applyAlignment="1"/>
    <xf numFmtId="0" fontId="23" fillId="0" borderId="0" xfId="0" applyFont="1" applyAlignment="1">
      <alignment wrapText="1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0" fillId="0" borderId="14" xfId="0" applyBorder="1"/>
    <xf numFmtId="168" fontId="0" fillId="0" borderId="0" xfId="43" applyNumberFormat="1" applyFont="1"/>
    <xf numFmtId="166" fontId="0" fillId="0" borderId="14" xfId="43" applyNumberFormat="1" applyFont="1" applyBorder="1"/>
    <xf numFmtId="168" fontId="0" fillId="0" borderId="14" xfId="43" applyNumberFormat="1" applyFont="1" applyBorder="1"/>
    <xf numFmtId="167" fontId="0" fillId="0" borderId="14" xfId="0" applyNumberFormat="1" applyBorder="1"/>
    <xf numFmtId="0" fontId="24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29" fillId="0" borderId="22" xfId="0" applyFont="1" applyBorder="1" applyAlignment="1">
      <alignment wrapText="1"/>
    </xf>
    <xf numFmtId="0" fontId="24" fillId="0" borderId="22" xfId="0" applyFont="1" applyBorder="1" applyAlignment="1" applyProtection="1">
      <alignment horizontal="right" wrapText="1"/>
    </xf>
    <xf numFmtId="0" fontId="0" fillId="0" borderId="22" xfId="0" applyBorder="1" applyAlignment="1">
      <alignment wrapText="1"/>
    </xf>
    <xf numFmtId="0" fontId="24" fillId="0" borderId="22" xfId="0" applyFont="1" applyBorder="1" applyAlignment="1" applyProtection="1">
      <alignment horizontal="left"/>
    </xf>
    <xf numFmtId="166" fontId="0" fillId="0" borderId="22" xfId="0" applyNumberFormat="1" applyBorder="1" applyAlignment="1" applyProtection="1">
      <alignment horizontal="right" wrapText="1"/>
    </xf>
    <xf numFmtId="9" fontId="18" fillId="0" borderId="22" xfId="1" applyFont="1" applyBorder="1"/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right" wrapText="1"/>
    </xf>
    <xf numFmtId="0" fontId="0" fillId="0" borderId="0" xfId="0" applyBorder="1" applyAlignment="1">
      <alignment horizontal="center" wrapText="1"/>
    </xf>
    <xf numFmtId="3" fontId="0" fillId="0" borderId="0" xfId="0" applyNumberFormat="1" applyAlignment="1" applyProtection="1">
      <alignment horizontal="right"/>
    </xf>
    <xf numFmtId="9" fontId="18" fillId="0" borderId="0" xfId="1" applyFont="1"/>
    <xf numFmtId="166" fontId="18" fillId="0" borderId="0" xfId="43" applyNumberFormat="1" applyFont="1" applyAlignment="1" applyProtection="1">
      <alignment horizontal="right"/>
    </xf>
    <xf numFmtId="0" fontId="0" fillId="0" borderId="18" xfId="0" applyBorder="1" applyAlignment="1"/>
    <xf numFmtId="0" fontId="0" fillId="0" borderId="0" xfId="0" applyBorder="1" applyAlignment="1"/>
    <xf numFmtId="0" fontId="0" fillId="0" borderId="19" xfId="0" applyBorder="1" applyAlignment="1"/>
    <xf numFmtId="9" fontId="0" fillId="0" borderId="0" xfId="0" applyNumberFormat="1" applyAlignment="1" applyProtection="1">
      <alignment horizontal="left"/>
    </xf>
    <xf numFmtId="0" fontId="0" fillId="0" borderId="0" xfId="0" applyAlignment="1"/>
    <xf numFmtId="0" fontId="27" fillId="0" borderId="15" xfId="0" applyFont="1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16" fillId="0" borderId="18" xfId="0" applyFon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8" fillId="0" borderId="0" xfId="0" applyFont="1" applyBorder="1" applyProtection="1">
      <protection locked="0"/>
    </xf>
    <xf numFmtId="0" fontId="18" fillId="0" borderId="0" xfId="45"/>
    <xf numFmtId="0" fontId="24" fillId="0" borderId="0" xfId="45" applyFont="1" applyAlignment="1">
      <alignment wrapText="1"/>
    </xf>
    <xf numFmtId="0" fontId="24" fillId="0" borderId="0" xfId="45" applyFont="1" applyBorder="1" applyAlignment="1">
      <alignment wrapText="1"/>
    </xf>
    <xf numFmtId="3" fontId="18" fillId="0" borderId="0" xfId="45" applyNumberFormat="1" applyBorder="1"/>
    <xf numFmtId="2" fontId="18" fillId="0" borderId="18" xfId="45" applyNumberFormat="1" applyFont="1" applyBorder="1"/>
    <xf numFmtId="0" fontId="18" fillId="0" borderId="0" xfId="45" quotePrefix="1"/>
    <xf numFmtId="3" fontId="18" fillId="0" borderId="18" xfId="45" applyNumberFormat="1" applyBorder="1"/>
    <xf numFmtId="3" fontId="18" fillId="0" borderId="0" xfId="45" applyNumberFormat="1"/>
    <xf numFmtId="0" fontId="18" fillId="0" borderId="0" xfId="45" applyFont="1"/>
    <xf numFmtId="0" fontId="18" fillId="0" borderId="0" xfId="45" quotePrefix="1" applyFill="1"/>
    <xf numFmtId="0" fontId="18" fillId="0" borderId="0" xfId="45" applyFill="1"/>
    <xf numFmtId="3" fontId="0" fillId="0" borderId="0" xfId="0" applyNumberFormat="1"/>
    <xf numFmtId="0" fontId="16" fillId="0" borderId="18" xfId="0" applyFont="1" applyBorder="1" applyAlignment="1">
      <alignment horizontal="left" vertical="top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4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47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3" xfId="44"/>
    <cellStyle name="Normal 4" xfId="48"/>
    <cellStyle name="Note" xfId="16" builtinId="10" customBuiltin="1"/>
    <cellStyle name="Output" xfId="11" builtinId="21" customBuiltin="1"/>
    <cellStyle name="Percent" xfId="1" builtinId="5"/>
    <cellStyle name="Percent 2" xfId="46"/>
    <cellStyle name="Style3" xfId="49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1019175</xdr:colOff>
          <xdr:row>0</xdr:row>
          <xdr:rowOff>76200</xdr:rowOff>
        </xdr:from>
        <xdr:to>
          <xdr:col>5</xdr:col>
          <xdr:colOff>476250</xdr:colOff>
          <xdr:row>1</xdr:row>
          <xdr:rowOff>247650</xdr:rowOff>
        </xdr:to>
        <xdr:sp macro="" textlink="">
          <xdr:nvSpPr>
            <xdr:cNvPr id="3076" name="ComboBox21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V8547"/>
  <sheetViews>
    <sheetView workbookViewId="0">
      <pane xSplit="6" ySplit="1" topLeftCell="AJ2" activePane="bottomRight" state="frozen"/>
      <selection activeCell="C7" sqref="C7:I7"/>
      <selection pane="topRight" activeCell="C7" sqref="C7:I7"/>
      <selection pane="bottomLeft" activeCell="C7" sqref="C7:I7"/>
      <selection pane="bottomRight" activeCell="AP2" sqref="AP2"/>
    </sheetView>
  </sheetViews>
  <sheetFormatPr defaultRowHeight="15" x14ac:dyDescent="0.25"/>
  <cols>
    <col min="1" max="1" width="18.85546875" customWidth="1"/>
    <col min="2" max="2" width="7.28515625" customWidth="1"/>
    <col min="3" max="3" width="22.7109375" customWidth="1"/>
    <col min="4" max="4" width="15.140625" bestFit="1" customWidth="1"/>
    <col min="5" max="5" width="11.7109375" customWidth="1"/>
    <col min="6" max="6" width="38.85546875" customWidth="1"/>
    <col min="7" max="7" width="15.140625" customWidth="1"/>
    <col min="8" max="8" width="10.85546875" customWidth="1"/>
    <col min="9" max="9" width="11.42578125" customWidth="1"/>
    <col min="31" max="31" width="10.28515625" customWidth="1"/>
    <col min="42" max="42" width="10.7109375" customWidth="1"/>
  </cols>
  <sheetData>
    <row r="1" spans="1:74" s="1" customFormat="1" ht="105" x14ac:dyDescent="0.25">
      <c r="A1" s="1" t="s">
        <v>13</v>
      </c>
      <c r="B1" s="1" t="s">
        <v>13</v>
      </c>
      <c r="C1" s="1" t="s">
        <v>9</v>
      </c>
      <c r="D1" s="1" t="s">
        <v>8</v>
      </c>
      <c r="E1" s="1" t="s">
        <v>12</v>
      </c>
      <c r="F1" s="1" t="s">
        <v>11</v>
      </c>
      <c r="G1" s="1" t="s">
        <v>10</v>
      </c>
      <c r="H1" s="1" t="s">
        <v>16</v>
      </c>
      <c r="I1" s="1" t="s">
        <v>18</v>
      </c>
      <c r="J1" s="1" t="s">
        <v>45</v>
      </c>
      <c r="K1" s="1" t="s">
        <v>7</v>
      </c>
      <c r="L1" s="75" t="s">
        <v>1227</v>
      </c>
      <c r="M1" s="74" t="s">
        <v>34</v>
      </c>
      <c r="N1" s="74" t="s">
        <v>116</v>
      </c>
      <c r="O1" s="74" t="s">
        <v>1228</v>
      </c>
      <c r="P1" s="74" t="s">
        <v>1229</v>
      </c>
      <c r="Q1" s="74" t="s">
        <v>1230</v>
      </c>
      <c r="R1" s="74" t="s">
        <v>36</v>
      </c>
      <c r="S1" s="74" t="s">
        <v>35</v>
      </c>
      <c r="T1" s="74" t="s">
        <v>37</v>
      </c>
      <c r="U1" s="74" t="s">
        <v>38</v>
      </c>
      <c r="V1" s="74" t="s">
        <v>39</v>
      </c>
      <c r="W1" s="74" t="s">
        <v>40</v>
      </c>
      <c r="X1" s="74" t="s">
        <v>41</v>
      </c>
      <c r="Y1" s="74" t="s">
        <v>1231</v>
      </c>
      <c r="Z1" s="74" t="s">
        <v>42</v>
      </c>
      <c r="AA1" s="74" t="s">
        <v>43</v>
      </c>
      <c r="AB1" s="74" t="s">
        <v>44</v>
      </c>
      <c r="AD1" s="1" t="s">
        <v>46</v>
      </c>
      <c r="AE1" s="1" t="s">
        <v>32</v>
      </c>
      <c r="AF1" s="19" t="s">
        <v>33</v>
      </c>
      <c r="AG1" s="19" t="s">
        <v>55</v>
      </c>
      <c r="AH1" s="19" t="s">
        <v>48</v>
      </c>
      <c r="AI1" s="19" t="s">
        <v>49</v>
      </c>
      <c r="AJ1" s="19" t="s">
        <v>50</v>
      </c>
      <c r="AK1" s="19" t="s">
        <v>51</v>
      </c>
      <c r="AL1" s="19" t="s">
        <v>56</v>
      </c>
      <c r="AM1" s="19" t="s">
        <v>52</v>
      </c>
      <c r="AN1" s="19" t="s">
        <v>53</v>
      </c>
      <c r="AO1" s="19" t="s">
        <v>54</v>
      </c>
      <c r="AP1" s="1" t="s">
        <v>47</v>
      </c>
      <c r="AQ1" s="1" t="s">
        <v>94</v>
      </c>
      <c r="AR1" s="1" t="s">
        <v>90</v>
      </c>
      <c r="AS1" s="1" t="s">
        <v>93</v>
      </c>
      <c r="AT1" s="1" t="s">
        <v>91</v>
      </c>
      <c r="AU1" s="1" t="s">
        <v>92</v>
      </c>
    </row>
    <row r="2" spans="1:74" x14ac:dyDescent="0.25">
      <c r="A2" s="73" t="s">
        <v>879</v>
      </c>
      <c r="B2" s="73">
        <v>1</v>
      </c>
      <c r="C2" s="73" t="s">
        <v>191</v>
      </c>
      <c r="D2" s="78" t="s">
        <v>190</v>
      </c>
      <c r="E2" s="78" t="s">
        <v>117</v>
      </c>
      <c r="F2" s="73" t="s">
        <v>118</v>
      </c>
      <c r="G2" s="2">
        <f t="shared" ref="G2:G65" si="0">L2/J2</f>
        <v>0.67104062072113191</v>
      </c>
      <c r="H2">
        <f t="shared" ref="H2:H65" si="1">IF(G2&lt;=0.9,IF(G2&gt;=0.1,1,0),0)</f>
        <v>1</v>
      </c>
      <c r="I2">
        <f t="shared" ref="I2:I65" si="2">IF(G2&lt;=0.75,IF(G2&gt;=0.25,1,0),0)</f>
        <v>1</v>
      </c>
      <c r="J2" s="79">
        <v>17528</v>
      </c>
      <c r="K2" s="76">
        <v>15368</v>
      </c>
      <c r="L2" s="76">
        <v>11762</v>
      </c>
      <c r="M2" s="73">
        <v>220</v>
      </c>
      <c r="N2" s="73">
        <v>36</v>
      </c>
      <c r="O2" s="80">
        <v>1645</v>
      </c>
      <c r="P2" s="80">
        <v>1705</v>
      </c>
      <c r="Q2" s="73">
        <v>168</v>
      </c>
      <c r="R2" s="73">
        <v>135</v>
      </c>
      <c r="S2" s="73">
        <v>233</v>
      </c>
      <c r="T2" s="73">
        <v>97</v>
      </c>
      <c r="U2" s="73">
        <v>371</v>
      </c>
      <c r="V2" s="73">
        <v>253</v>
      </c>
      <c r="W2" s="73">
        <v>633</v>
      </c>
      <c r="X2" s="73">
        <v>36</v>
      </c>
      <c r="Y2" s="73">
        <v>27</v>
      </c>
      <c r="Z2" s="73">
        <v>6</v>
      </c>
      <c r="AA2" s="73">
        <v>120</v>
      </c>
      <c r="AB2" s="73">
        <v>81</v>
      </c>
      <c r="AC2" s="77"/>
      <c r="AD2">
        <f t="shared" ref="AD2:AD65" si="3">J2-L2</f>
        <v>5766</v>
      </c>
      <c r="AE2">
        <v>421</v>
      </c>
      <c r="AF2" s="20">
        <f t="shared" ref="AF2:AF65" si="4">MAX(M2:AC2)</f>
        <v>1705</v>
      </c>
      <c r="AG2">
        <f t="shared" ref="AG2:AG65" si="5">MATCH(AF2,M2:AC2,0)</f>
        <v>4</v>
      </c>
      <c r="AH2" t="str">
        <f t="shared" ref="AH2:AH65" si="6">INDEX(M$1:AC$1, AG2)</f>
        <v xml:space="preserve">White Other </v>
      </c>
      <c r="AI2" s="2">
        <f t="shared" ref="AI2:AI65" si="7">AF2/J2</f>
        <v>9.7272934732998625E-2</v>
      </c>
      <c r="AJ2" s="2">
        <f t="shared" ref="AJ2:AJ65" si="8">AF2/AD2</f>
        <v>0.29569892473118281</v>
      </c>
      <c r="AK2" s="20">
        <f t="shared" ref="AK2:AK65" si="9">LARGE(M2:AC2,2)</f>
        <v>1645</v>
      </c>
      <c r="AL2">
        <f t="shared" ref="AL2:AL65" si="10">MATCH(AK2,M2:AC2,0)</f>
        <v>3</v>
      </c>
      <c r="AM2" t="str">
        <f t="shared" ref="AM2:AM65" si="11">INDEX(M$1:AC$1, AL2)</f>
        <v>White Polish</v>
      </c>
      <c r="AN2" s="2">
        <f t="shared" ref="AN2:AN65" si="12">AK2/J2</f>
        <v>9.3849840255591052E-2</v>
      </c>
      <c r="AO2" s="2">
        <f t="shared" ref="AO2:AO65" si="13">AK2/AD2</f>
        <v>0.28529309746791537</v>
      </c>
      <c r="AP2">
        <f t="shared" ref="AP2:AP65" si="14">COUNTIF(M2:AC2,"&gt;"&amp;TEXT(J2/10,"0000.0"))</f>
        <v>0</v>
      </c>
      <c r="AQ2">
        <v>160</v>
      </c>
      <c r="AR2">
        <v>1639</v>
      </c>
      <c r="AS2">
        <v>608</v>
      </c>
      <c r="AT2">
        <v>-133</v>
      </c>
      <c r="AU2">
        <v>-150</v>
      </c>
      <c r="AV2" s="2"/>
      <c r="BT2" s="84"/>
      <c r="BU2" s="84"/>
      <c r="BV2" s="84"/>
    </row>
    <row r="3" spans="1:74" x14ac:dyDescent="0.25">
      <c r="A3" s="73" t="s">
        <v>880</v>
      </c>
      <c r="B3" s="73">
        <v>2</v>
      </c>
      <c r="C3" s="73" t="s">
        <v>195</v>
      </c>
      <c r="D3" s="78" t="s">
        <v>194</v>
      </c>
      <c r="E3" s="78" t="s">
        <v>117</v>
      </c>
      <c r="F3" s="73" t="s">
        <v>118</v>
      </c>
      <c r="G3" s="2">
        <f t="shared" si="0"/>
        <v>0.69051389874938562</v>
      </c>
      <c r="H3">
        <f t="shared" si="1"/>
        <v>1</v>
      </c>
      <c r="I3">
        <f t="shared" si="2"/>
        <v>1</v>
      </c>
      <c r="J3" s="79">
        <v>18311</v>
      </c>
      <c r="K3" s="76">
        <v>15475</v>
      </c>
      <c r="L3" s="76">
        <v>12644</v>
      </c>
      <c r="M3" s="73">
        <v>448</v>
      </c>
      <c r="N3" s="73">
        <v>30</v>
      </c>
      <c r="O3" s="73">
        <v>827</v>
      </c>
      <c r="P3" s="80">
        <v>1526</v>
      </c>
      <c r="Q3" s="73">
        <v>199</v>
      </c>
      <c r="R3" s="73">
        <v>163</v>
      </c>
      <c r="S3" s="73">
        <v>536</v>
      </c>
      <c r="T3" s="73">
        <v>108</v>
      </c>
      <c r="U3" s="73">
        <v>384</v>
      </c>
      <c r="V3" s="73">
        <v>237</v>
      </c>
      <c r="W3" s="73">
        <v>919</v>
      </c>
      <c r="X3" s="73">
        <v>34</v>
      </c>
      <c r="Y3" s="73">
        <v>32</v>
      </c>
      <c r="Z3" s="73">
        <v>10</v>
      </c>
      <c r="AA3" s="73">
        <v>156</v>
      </c>
      <c r="AB3" s="73">
        <v>58</v>
      </c>
      <c r="AC3" s="77"/>
      <c r="AD3">
        <f t="shared" si="3"/>
        <v>5667</v>
      </c>
      <c r="AE3">
        <v>314</v>
      </c>
      <c r="AF3" s="20">
        <f t="shared" si="4"/>
        <v>1526</v>
      </c>
      <c r="AG3">
        <f t="shared" si="5"/>
        <v>4</v>
      </c>
      <c r="AH3" t="str">
        <f t="shared" si="6"/>
        <v xml:space="preserve">White Other </v>
      </c>
      <c r="AI3" s="2">
        <f t="shared" si="7"/>
        <v>8.3337884331822404E-2</v>
      </c>
      <c r="AJ3" s="2">
        <f t="shared" si="8"/>
        <v>0.26927827774836777</v>
      </c>
      <c r="AK3" s="20">
        <f t="shared" si="9"/>
        <v>919</v>
      </c>
      <c r="AL3">
        <f t="shared" si="10"/>
        <v>11</v>
      </c>
      <c r="AM3" t="str">
        <f t="shared" si="11"/>
        <v>African</v>
      </c>
      <c r="AN3" s="2">
        <f t="shared" si="12"/>
        <v>5.0188411337447433E-2</v>
      </c>
      <c r="AO3" s="2">
        <f t="shared" si="13"/>
        <v>0.16216693135697899</v>
      </c>
      <c r="AP3">
        <f t="shared" si="14"/>
        <v>0</v>
      </c>
      <c r="AQ3">
        <v>214</v>
      </c>
      <c r="AR3">
        <v>1415</v>
      </c>
      <c r="AS3">
        <v>610</v>
      </c>
      <c r="AT3">
        <v>611</v>
      </c>
      <c r="AU3">
        <v>-113</v>
      </c>
      <c r="AV3" s="2"/>
      <c r="BT3" s="84"/>
      <c r="BU3" s="84"/>
      <c r="BV3" s="84"/>
    </row>
    <row r="4" spans="1:74" x14ac:dyDescent="0.25">
      <c r="A4" s="73" t="s">
        <v>881</v>
      </c>
      <c r="B4" s="73">
        <v>3</v>
      </c>
      <c r="C4" s="73" t="s">
        <v>193</v>
      </c>
      <c r="D4" s="78" t="s">
        <v>192</v>
      </c>
      <c r="E4" s="78" t="s">
        <v>117</v>
      </c>
      <c r="F4" s="73" t="s">
        <v>118</v>
      </c>
      <c r="G4" s="2">
        <f t="shared" si="0"/>
        <v>0.77197802197802201</v>
      </c>
      <c r="H4">
        <f t="shared" si="1"/>
        <v>1</v>
      </c>
      <c r="I4">
        <f t="shared" si="2"/>
        <v>0</v>
      </c>
      <c r="J4" s="79">
        <v>15288</v>
      </c>
      <c r="K4" s="76">
        <v>13495</v>
      </c>
      <c r="L4" s="76">
        <v>11802</v>
      </c>
      <c r="M4" s="73">
        <v>269</v>
      </c>
      <c r="N4" s="73">
        <v>13</v>
      </c>
      <c r="O4" s="73">
        <v>393</v>
      </c>
      <c r="P4" s="80">
        <v>1018</v>
      </c>
      <c r="Q4" s="73">
        <v>134</v>
      </c>
      <c r="R4" s="73">
        <v>123</v>
      </c>
      <c r="S4" s="73">
        <v>411</v>
      </c>
      <c r="T4" s="73">
        <v>79</v>
      </c>
      <c r="U4" s="73">
        <v>243</v>
      </c>
      <c r="V4" s="73">
        <v>289</v>
      </c>
      <c r="W4" s="73">
        <v>280</v>
      </c>
      <c r="X4" s="73">
        <v>29</v>
      </c>
      <c r="Y4" s="73">
        <v>14</v>
      </c>
      <c r="Z4" s="73">
        <v>5</v>
      </c>
      <c r="AA4" s="73">
        <v>140</v>
      </c>
      <c r="AB4" s="73">
        <v>46</v>
      </c>
      <c r="AC4" s="77"/>
      <c r="AD4">
        <f t="shared" si="3"/>
        <v>3486</v>
      </c>
      <c r="AE4">
        <v>254</v>
      </c>
      <c r="AF4" s="20">
        <f t="shared" si="4"/>
        <v>1018</v>
      </c>
      <c r="AG4">
        <f t="shared" si="5"/>
        <v>4</v>
      </c>
      <c r="AH4" t="str">
        <f t="shared" si="6"/>
        <v xml:space="preserve">White Other </v>
      </c>
      <c r="AI4" s="2">
        <f t="shared" si="7"/>
        <v>6.6588173731030875E-2</v>
      </c>
      <c r="AJ4" s="2">
        <f t="shared" si="8"/>
        <v>0.29202524383247275</v>
      </c>
      <c r="AK4" s="20">
        <f t="shared" si="9"/>
        <v>411</v>
      </c>
      <c r="AL4">
        <f t="shared" si="10"/>
        <v>7</v>
      </c>
      <c r="AM4" t="str">
        <f t="shared" si="11"/>
        <v>Indian</v>
      </c>
      <c r="AN4" s="2">
        <f t="shared" si="12"/>
        <v>2.6883830455259026E-2</v>
      </c>
      <c r="AO4" s="2">
        <f t="shared" si="13"/>
        <v>0.11790017211703958</v>
      </c>
      <c r="AP4">
        <f t="shared" si="14"/>
        <v>0</v>
      </c>
      <c r="AQ4">
        <v>184</v>
      </c>
      <c r="AR4">
        <v>697</v>
      </c>
      <c r="AS4">
        <v>293</v>
      </c>
      <c r="AT4">
        <v>135</v>
      </c>
      <c r="AU4">
        <v>-31</v>
      </c>
      <c r="AV4" s="2"/>
      <c r="BT4" s="84"/>
      <c r="BU4" s="84"/>
      <c r="BV4" s="84"/>
    </row>
    <row r="5" spans="1:74" x14ac:dyDescent="0.25">
      <c r="A5" s="73" t="s">
        <v>882</v>
      </c>
      <c r="B5" s="73">
        <v>4</v>
      </c>
      <c r="C5" s="73" t="s">
        <v>203</v>
      </c>
      <c r="D5" s="78" t="s">
        <v>202</v>
      </c>
      <c r="E5" s="78" t="s">
        <v>117</v>
      </c>
      <c r="F5" s="73" t="s">
        <v>118</v>
      </c>
      <c r="G5" s="2">
        <f t="shared" si="0"/>
        <v>0.77320246519059577</v>
      </c>
      <c r="H5">
        <f t="shared" si="1"/>
        <v>1</v>
      </c>
      <c r="I5">
        <f t="shared" si="2"/>
        <v>0</v>
      </c>
      <c r="J5" s="79">
        <v>21905</v>
      </c>
      <c r="K5" s="76">
        <v>19960</v>
      </c>
      <c r="L5" s="76">
        <v>16937</v>
      </c>
      <c r="M5" s="73">
        <v>317</v>
      </c>
      <c r="N5" s="73">
        <v>36</v>
      </c>
      <c r="O5" s="80">
        <v>1339</v>
      </c>
      <c r="P5" s="80">
        <v>1331</v>
      </c>
      <c r="Q5" s="73">
        <v>164</v>
      </c>
      <c r="R5" s="73">
        <v>62</v>
      </c>
      <c r="S5" s="73">
        <v>322</v>
      </c>
      <c r="T5" s="73">
        <v>68</v>
      </c>
      <c r="U5" s="73">
        <v>135</v>
      </c>
      <c r="V5" s="73">
        <v>273</v>
      </c>
      <c r="W5" s="73">
        <v>683</v>
      </c>
      <c r="X5" s="73">
        <v>46</v>
      </c>
      <c r="Y5" s="73">
        <v>13</v>
      </c>
      <c r="Z5" s="73">
        <v>15</v>
      </c>
      <c r="AA5" s="73">
        <v>97</v>
      </c>
      <c r="AB5" s="73">
        <v>67</v>
      </c>
      <c r="AC5" s="77"/>
      <c r="AD5">
        <f t="shared" si="3"/>
        <v>4968</v>
      </c>
      <c r="AE5">
        <v>437</v>
      </c>
      <c r="AF5" s="20">
        <f t="shared" si="4"/>
        <v>1339</v>
      </c>
      <c r="AG5">
        <f t="shared" si="5"/>
        <v>3</v>
      </c>
      <c r="AH5" t="str">
        <f t="shared" si="6"/>
        <v>White Polish</v>
      </c>
      <c r="AI5" s="2">
        <f t="shared" si="7"/>
        <v>6.1127596439169138E-2</v>
      </c>
      <c r="AJ5" s="2">
        <f t="shared" si="8"/>
        <v>0.26952495974235102</v>
      </c>
      <c r="AK5" s="20">
        <f t="shared" si="9"/>
        <v>1331</v>
      </c>
      <c r="AL5">
        <f t="shared" si="10"/>
        <v>4</v>
      </c>
      <c r="AM5" t="str">
        <f t="shared" si="11"/>
        <v xml:space="preserve">White Other </v>
      </c>
      <c r="AN5" s="2">
        <f t="shared" si="12"/>
        <v>6.0762383017575895E-2</v>
      </c>
      <c r="AO5" s="2">
        <f t="shared" si="13"/>
        <v>0.26791465378421903</v>
      </c>
      <c r="AP5">
        <f t="shared" si="14"/>
        <v>0</v>
      </c>
      <c r="AQ5">
        <v>233</v>
      </c>
      <c r="AR5">
        <v>835</v>
      </c>
      <c r="AS5">
        <v>282</v>
      </c>
      <c r="AT5">
        <v>77</v>
      </c>
      <c r="AU5">
        <v>26</v>
      </c>
      <c r="AV5" s="2"/>
      <c r="BT5" s="84"/>
      <c r="BU5" s="84"/>
      <c r="BV5" s="84"/>
    </row>
    <row r="6" spans="1:74" x14ac:dyDescent="0.25">
      <c r="A6" s="73" t="s">
        <v>883</v>
      </c>
      <c r="B6" s="73">
        <v>5</v>
      </c>
      <c r="C6" s="73" t="s">
        <v>189</v>
      </c>
      <c r="D6" s="78" t="s">
        <v>188</v>
      </c>
      <c r="E6" s="78" t="s">
        <v>117</v>
      </c>
      <c r="F6" s="73" t="s">
        <v>118</v>
      </c>
      <c r="G6" s="2">
        <f t="shared" si="0"/>
        <v>0.80655909061213826</v>
      </c>
      <c r="H6">
        <f t="shared" si="1"/>
        <v>1</v>
      </c>
      <c r="I6">
        <f t="shared" si="2"/>
        <v>0</v>
      </c>
      <c r="J6" s="79">
        <v>15307</v>
      </c>
      <c r="K6" s="76">
        <v>13832</v>
      </c>
      <c r="L6" s="76">
        <v>12346</v>
      </c>
      <c r="M6" s="73">
        <v>91</v>
      </c>
      <c r="N6" s="73">
        <v>23</v>
      </c>
      <c r="O6" s="73">
        <v>763</v>
      </c>
      <c r="P6" s="73">
        <v>609</v>
      </c>
      <c r="Q6" s="73">
        <v>87</v>
      </c>
      <c r="R6" s="73">
        <v>58</v>
      </c>
      <c r="S6" s="73">
        <v>283</v>
      </c>
      <c r="T6" s="73">
        <v>44</v>
      </c>
      <c r="U6" s="73">
        <v>108</v>
      </c>
      <c r="V6" s="73">
        <v>332</v>
      </c>
      <c r="W6" s="73">
        <v>407</v>
      </c>
      <c r="X6" s="73">
        <v>17</v>
      </c>
      <c r="Y6" s="73">
        <v>14</v>
      </c>
      <c r="Z6" s="73">
        <v>3</v>
      </c>
      <c r="AA6" s="73">
        <v>93</v>
      </c>
      <c r="AB6" s="73">
        <v>29</v>
      </c>
      <c r="AC6" s="77"/>
      <c r="AD6">
        <f t="shared" si="3"/>
        <v>2961</v>
      </c>
      <c r="AE6">
        <v>320</v>
      </c>
      <c r="AF6" s="20">
        <f t="shared" si="4"/>
        <v>763</v>
      </c>
      <c r="AG6">
        <f t="shared" si="5"/>
        <v>3</v>
      </c>
      <c r="AH6" t="str">
        <f t="shared" si="6"/>
        <v>White Polish</v>
      </c>
      <c r="AI6" s="2">
        <f t="shared" si="7"/>
        <v>4.9846475468739791E-2</v>
      </c>
      <c r="AJ6" s="2">
        <f t="shared" si="8"/>
        <v>0.25768321513002362</v>
      </c>
      <c r="AK6" s="20">
        <f t="shared" si="9"/>
        <v>609</v>
      </c>
      <c r="AL6">
        <f t="shared" si="10"/>
        <v>4</v>
      </c>
      <c r="AM6" t="str">
        <f t="shared" si="11"/>
        <v xml:space="preserve">White Other </v>
      </c>
      <c r="AN6" s="2">
        <f t="shared" si="12"/>
        <v>3.9785718952113414E-2</v>
      </c>
      <c r="AO6" s="2">
        <f t="shared" si="13"/>
        <v>0.20567375886524822</v>
      </c>
      <c r="AP6">
        <f t="shared" si="14"/>
        <v>0</v>
      </c>
      <c r="AQ6">
        <v>188</v>
      </c>
      <c r="AR6">
        <v>374</v>
      </c>
      <c r="AS6">
        <v>155</v>
      </c>
      <c r="AT6">
        <v>22</v>
      </c>
      <c r="AU6">
        <v>-18</v>
      </c>
      <c r="AV6" s="2"/>
      <c r="BT6" s="84"/>
      <c r="BU6" s="84"/>
      <c r="BV6" s="84"/>
    </row>
    <row r="7" spans="1:74" x14ac:dyDescent="0.25">
      <c r="A7" s="73" t="s">
        <v>884</v>
      </c>
      <c r="B7" s="73">
        <v>6</v>
      </c>
      <c r="C7" s="73" t="s">
        <v>199</v>
      </c>
      <c r="D7" s="78" t="s">
        <v>198</v>
      </c>
      <c r="E7" s="78" t="s">
        <v>117</v>
      </c>
      <c r="F7" s="73" t="s">
        <v>118</v>
      </c>
      <c r="G7" s="2">
        <f t="shared" si="0"/>
        <v>0.83948171547893136</v>
      </c>
      <c r="H7">
        <f t="shared" si="1"/>
        <v>1</v>
      </c>
      <c r="I7">
        <f t="shared" si="2"/>
        <v>0</v>
      </c>
      <c r="J7" s="79">
        <v>18677</v>
      </c>
      <c r="K7" s="76">
        <v>17337</v>
      </c>
      <c r="L7" s="76">
        <v>15679</v>
      </c>
      <c r="M7" s="73">
        <v>215</v>
      </c>
      <c r="N7" s="73">
        <v>10</v>
      </c>
      <c r="O7" s="73">
        <v>210</v>
      </c>
      <c r="P7" s="80">
        <v>1223</v>
      </c>
      <c r="Q7" s="73">
        <v>156</v>
      </c>
      <c r="R7" s="73">
        <v>70</v>
      </c>
      <c r="S7" s="73">
        <v>327</v>
      </c>
      <c r="T7" s="73">
        <v>35</v>
      </c>
      <c r="U7" s="73">
        <v>149</v>
      </c>
      <c r="V7" s="73">
        <v>188</v>
      </c>
      <c r="W7" s="73">
        <v>267</v>
      </c>
      <c r="X7" s="73">
        <v>25</v>
      </c>
      <c r="Y7" s="73">
        <v>26</v>
      </c>
      <c r="Z7" s="73">
        <v>6</v>
      </c>
      <c r="AA7" s="73">
        <v>53</v>
      </c>
      <c r="AB7" s="73">
        <v>38</v>
      </c>
      <c r="AC7" s="77"/>
      <c r="AD7">
        <f t="shared" si="3"/>
        <v>2998</v>
      </c>
      <c r="AE7">
        <v>254</v>
      </c>
      <c r="AF7" s="20">
        <f t="shared" si="4"/>
        <v>1223</v>
      </c>
      <c r="AG7">
        <f t="shared" si="5"/>
        <v>4</v>
      </c>
      <c r="AH7" t="str">
        <f t="shared" si="6"/>
        <v xml:space="preserve">White Other </v>
      </c>
      <c r="AI7" s="2">
        <f t="shared" si="7"/>
        <v>6.5481608395352567E-2</v>
      </c>
      <c r="AJ7" s="2">
        <f t="shared" si="8"/>
        <v>0.40793862575050033</v>
      </c>
      <c r="AK7" s="20">
        <f t="shared" si="9"/>
        <v>327</v>
      </c>
      <c r="AL7">
        <f t="shared" si="10"/>
        <v>7</v>
      </c>
      <c r="AM7" t="str">
        <f t="shared" si="11"/>
        <v>Indian</v>
      </c>
      <c r="AN7" s="2">
        <f t="shared" si="12"/>
        <v>1.7508165122878408E-2</v>
      </c>
      <c r="AO7" s="2">
        <f t="shared" si="13"/>
        <v>0.10907271514342895</v>
      </c>
      <c r="AP7">
        <f t="shared" si="14"/>
        <v>0</v>
      </c>
      <c r="AQ7">
        <v>142</v>
      </c>
      <c r="AR7">
        <v>727</v>
      </c>
      <c r="AS7">
        <v>185</v>
      </c>
      <c r="AT7">
        <v>-76</v>
      </c>
      <c r="AU7">
        <v>-100</v>
      </c>
      <c r="AV7" s="2"/>
      <c r="BT7" s="84"/>
      <c r="BU7" s="84"/>
      <c r="BV7" s="84"/>
    </row>
    <row r="8" spans="1:74" x14ac:dyDescent="0.25">
      <c r="A8" s="73" t="s">
        <v>885</v>
      </c>
      <c r="B8" s="73">
        <v>7</v>
      </c>
      <c r="C8" s="73" t="s">
        <v>197</v>
      </c>
      <c r="D8" s="78" t="s">
        <v>196</v>
      </c>
      <c r="E8" s="78" t="s">
        <v>117</v>
      </c>
      <c r="F8" s="73" t="s">
        <v>118</v>
      </c>
      <c r="G8" s="2">
        <f t="shared" si="0"/>
        <v>0.8596385943855438</v>
      </c>
      <c r="H8">
        <f t="shared" si="1"/>
        <v>1</v>
      </c>
      <c r="I8">
        <f t="shared" si="2"/>
        <v>0</v>
      </c>
      <c r="J8" s="79">
        <v>14997</v>
      </c>
      <c r="K8" s="76">
        <v>14074</v>
      </c>
      <c r="L8" s="76">
        <v>12892</v>
      </c>
      <c r="M8" s="73">
        <v>118</v>
      </c>
      <c r="N8" s="73">
        <v>8</v>
      </c>
      <c r="O8" s="73">
        <v>66</v>
      </c>
      <c r="P8" s="73">
        <v>990</v>
      </c>
      <c r="Q8" s="73">
        <v>145</v>
      </c>
      <c r="R8" s="73">
        <v>67</v>
      </c>
      <c r="S8" s="73">
        <v>154</v>
      </c>
      <c r="T8" s="73">
        <v>25</v>
      </c>
      <c r="U8" s="73">
        <v>97</v>
      </c>
      <c r="V8" s="73">
        <v>163</v>
      </c>
      <c r="W8" s="73">
        <v>143</v>
      </c>
      <c r="X8" s="73">
        <v>14</v>
      </c>
      <c r="Y8" s="73">
        <v>6</v>
      </c>
      <c r="Z8" s="73">
        <v>10</v>
      </c>
      <c r="AA8" s="73">
        <v>48</v>
      </c>
      <c r="AB8" s="73">
        <v>51</v>
      </c>
      <c r="AC8" s="77"/>
      <c r="AD8">
        <f t="shared" si="3"/>
        <v>2105</v>
      </c>
      <c r="AE8">
        <v>159</v>
      </c>
      <c r="AF8" s="20">
        <f t="shared" si="4"/>
        <v>990</v>
      </c>
      <c r="AG8">
        <f t="shared" si="5"/>
        <v>4</v>
      </c>
      <c r="AH8" t="str">
        <f t="shared" si="6"/>
        <v xml:space="preserve">White Other </v>
      </c>
      <c r="AI8" s="2">
        <f t="shared" si="7"/>
        <v>6.601320264052811E-2</v>
      </c>
      <c r="AJ8" s="2">
        <f t="shared" si="8"/>
        <v>0.47030878859857483</v>
      </c>
      <c r="AK8" s="20">
        <f t="shared" si="9"/>
        <v>163</v>
      </c>
      <c r="AL8">
        <f t="shared" si="10"/>
        <v>10</v>
      </c>
      <c r="AM8" t="str">
        <f t="shared" si="11"/>
        <v>Asian Other</v>
      </c>
      <c r="AN8" s="2">
        <f t="shared" si="12"/>
        <v>1.0868840434753618E-2</v>
      </c>
      <c r="AO8" s="2">
        <f t="shared" si="13"/>
        <v>7.7434679334916864E-2</v>
      </c>
      <c r="AP8">
        <f t="shared" si="14"/>
        <v>0</v>
      </c>
      <c r="AQ8">
        <v>94</v>
      </c>
      <c r="AR8">
        <v>493</v>
      </c>
      <c r="AS8">
        <v>110</v>
      </c>
      <c r="AT8">
        <v>-111</v>
      </c>
      <c r="AU8">
        <v>9</v>
      </c>
      <c r="AV8" s="2"/>
      <c r="BT8" s="84"/>
      <c r="BU8" s="84"/>
      <c r="BV8" s="84"/>
    </row>
    <row r="9" spans="1:74" x14ac:dyDescent="0.25">
      <c r="A9" s="73" t="s">
        <v>886</v>
      </c>
      <c r="B9" s="73">
        <v>8</v>
      </c>
      <c r="C9" s="73" t="s">
        <v>201</v>
      </c>
      <c r="D9" s="78" t="s">
        <v>200</v>
      </c>
      <c r="E9" s="78" t="s">
        <v>117</v>
      </c>
      <c r="F9" s="73" t="s">
        <v>118</v>
      </c>
      <c r="G9" s="2">
        <f t="shared" si="0"/>
        <v>0.86055900621118009</v>
      </c>
      <c r="H9">
        <f t="shared" si="1"/>
        <v>1</v>
      </c>
      <c r="I9">
        <f t="shared" si="2"/>
        <v>0</v>
      </c>
      <c r="J9" s="79">
        <v>16100</v>
      </c>
      <c r="K9" s="76">
        <v>14891</v>
      </c>
      <c r="L9" s="76">
        <v>13855</v>
      </c>
      <c r="M9" s="73">
        <v>186</v>
      </c>
      <c r="N9" s="73">
        <v>13</v>
      </c>
      <c r="O9" s="73">
        <v>235</v>
      </c>
      <c r="P9" s="73">
        <v>602</v>
      </c>
      <c r="Q9" s="73">
        <v>95</v>
      </c>
      <c r="R9" s="73">
        <v>73</v>
      </c>
      <c r="S9" s="73">
        <v>230</v>
      </c>
      <c r="T9" s="73">
        <v>13</v>
      </c>
      <c r="U9" s="73">
        <v>156</v>
      </c>
      <c r="V9" s="73">
        <v>148</v>
      </c>
      <c r="W9" s="73">
        <v>382</v>
      </c>
      <c r="X9" s="73">
        <v>18</v>
      </c>
      <c r="Y9" s="73">
        <v>14</v>
      </c>
      <c r="Z9" s="73">
        <v>5</v>
      </c>
      <c r="AA9" s="73">
        <v>60</v>
      </c>
      <c r="AB9" s="73">
        <v>15</v>
      </c>
      <c r="AC9" s="77"/>
      <c r="AD9">
        <f t="shared" si="3"/>
        <v>2245</v>
      </c>
      <c r="AE9">
        <v>234</v>
      </c>
      <c r="AF9" s="20">
        <f t="shared" si="4"/>
        <v>602</v>
      </c>
      <c r="AG9">
        <f t="shared" si="5"/>
        <v>4</v>
      </c>
      <c r="AH9" t="str">
        <f t="shared" si="6"/>
        <v xml:space="preserve">White Other </v>
      </c>
      <c r="AI9" s="2">
        <f t="shared" si="7"/>
        <v>3.7391304347826088E-2</v>
      </c>
      <c r="AJ9" s="2">
        <f t="shared" si="8"/>
        <v>0.26815144766146992</v>
      </c>
      <c r="AK9" s="20">
        <f t="shared" si="9"/>
        <v>382</v>
      </c>
      <c r="AL9">
        <f t="shared" si="10"/>
        <v>11</v>
      </c>
      <c r="AM9" t="str">
        <f t="shared" si="11"/>
        <v>African</v>
      </c>
      <c r="AN9" s="2">
        <f t="shared" si="12"/>
        <v>2.3726708074534163E-2</v>
      </c>
      <c r="AO9" s="2">
        <f t="shared" si="13"/>
        <v>0.17015590200445435</v>
      </c>
      <c r="AP9">
        <f t="shared" si="14"/>
        <v>0</v>
      </c>
      <c r="AQ9">
        <v>168</v>
      </c>
      <c r="AR9">
        <v>516</v>
      </c>
      <c r="AS9">
        <v>204</v>
      </c>
      <c r="AT9">
        <v>68</v>
      </c>
      <c r="AU9">
        <v>47</v>
      </c>
      <c r="AV9" s="2"/>
      <c r="BT9" s="84"/>
      <c r="BU9" s="84"/>
      <c r="BV9" s="84"/>
    </row>
    <row r="10" spans="1:74" x14ac:dyDescent="0.25">
      <c r="A10" s="73" t="s">
        <v>887</v>
      </c>
      <c r="B10" s="73">
        <v>9</v>
      </c>
      <c r="C10" s="73" t="s">
        <v>186</v>
      </c>
      <c r="D10" s="78" t="s">
        <v>185</v>
      </c>
      <c r="E10" s="78" t="s">
        <v>117</v>
      </c>
      <c r="F10" s="73" t="s">
        <v>118</v>
      </c>
      <c r="G10" s="2">
        <f t="shared" si="0"/>
        <v>0.87659574468085111</v>
      </c>
      <c r="H10">
        <f t="shared" si="1"/>
        <v>1</v>
      </c>
      <c r="I10">
        <f t="shared" si="2"/>
        <v>0</v>
      </c>
      <c r="J10" s="79">
        <v>15040</v>
      </c>
      <c r="K10" s="76">
        <v>13769</v>
      </c>
      <c r="L10" s="76">
        <v>13184</v>
      </c>
      <c r="M10" s="73">
        <v>72</v>
      </c>
      <c r="N10" s="73">
        <v>7</v>
      </c>
      <c r="O10" s="73">
        <v>170</v>
      </c>
      <c r="P10" s="73">
        <v>336</v>
      </c>
      <c r="Q10" s="73">
        <v>93</v>
      </c>
      <c r="R10" s="73">
        <v>66</v>
      </c>
      <c r="S10" s="73">
        <v>438</v>
      </c>
      <c r="T10" s="73">
        <v>24</v>
      </c>
      <c r="U10" s="73">
        <v>93</v>
      </c>
      <c r="V10" s="73">
        <v>132</v>
      </c>
      <c r="W10" s="73">
        <v>338</v>
      </c>
      <c r="X10" s="73">
        <v>18</v>
      </c>
      <c r="Y10" s="73">
        <v>14</v>
      </c>
      <c r="Z10" s="73">
        <v>5</v>
      </c>
      <c r="AA10" s="73">
        <v>35</v>
      </c>
      <c r="AB10" s="73">
        <v>15</v>
      </c>
      <c r="AC10" s="77"/>
      <c r="AD10">
        <f t="shared" si="3"/>
        <v>1856</v>
      </c>
      <c r="AE10">
        <v>253</v>
      </c>
      <c r="AF10" s="20">
        <f t="shared" si="4"/>
        <v>438</v>
      </c>
      <c r="AG10">
        <f t="shared" si="5"/>
        <v>7</v>
      </c>
      <c r="AH10" t="str">
        <f t="shared" si="6"/>
        <v>Indian</v>
      </c>
      <c r="AI10" s="2">
        <f t="shared" si="7"/>
        <v>2.9122340425531915E-2</v>
      </c>
      <c r="AJ10" s="2">
        <f t="shared" si="8"/>
        <v>0.23599137931034483</v>
      </c>
      <c r="AK10" s="20">
        <f t="shared" si="9"/>
        <v>338</v>
      </c>
      <c r="AL10">
        <f t="shared" si="10"/>
        <v>11</v>
      </c>
      <c r="AM10" t="str">
        <f t="shared" si="11"/>
        <v>African</v>
      </c>
      <c r="AN10" s="2">
        <f t="shared" si="12"/>
        <v>2.247340425531915E-2</v>
      </c>
      <c r="AO10" s="2">
        <f t="shared" si="13"/>
        <v>0.18211206896551724</v>
      </c>
      <c r="AP10">
        <f t="shared" si="14"/>
        <v>0</v>
      </c>
      <c r="AQ10">
        <v>193</v>
      </c>
      <c r="AR10">
        <v>214</v>
      </c>
      <c r="AS10">
        <v>98</v>
      </c>
      <c r="AT10">
        <v>-24</v>
      </c>
      <c r="AU10">
        <v>113</v>
      </c>
      <c r="AV10" s="2"/>
      <c r="BT10" s="84"/>
      <c r="BU10" s="84"/>
      <c r="BV10" s="84"/>
    </row>
    <row r="11" spans="1:74" x14ac:dyDescent="0.25">
      <c r="A11" s="73" t="s">
        <v>888</v>
      </c>
      <c r="B11" s="73">
        <v>10</v>
      </c>
      <c r="C11" s="73" t="s">
        <v>3</v>
      </c>
      <c r="D11" s="78" t="s">
        <v>187</v>
      </c>
      <c r="E11" s="78" t="s">
        <v>117</v>
      </c>
      <c r="F11" s="81" t="s">
        <v>118</v>
      </c>
      <c r="G11" s="2">
        <f t="shared" si="0"/>
        <v>0.88104674204452738</v>
      </c>
      <c r="H11">
        <f t="shared" si="1"/>
        <v>1</v>
      </c>
      <c r="I11">
        <f t="shared" si="2"/>
        <v>0</v>
      </c>
      <c r="J11" s="79">
        <v>17158</v>
      </c>
      <c r="K11" s="76">
        <v>16346</v>
      </c>
      <c r="L11" s="76">
        <v>15117</v>
      </c>
      <c r="M11" s="73">
        <v>58</v>
      </c>
      <c r="N11" s="73">
        <v>43</v>
      </c>
      <c r="O11" s="73">
        <v>766</v>
      </c>
      <c r="P11" s="73">
        <v>362</v>
      </c>
      <c r="Q11" s="73">
        <v>41</v>
      </c>
      <c r="R11" s="73">
        <v>13</v>
      </c>
      <c r="S11" s="73">
        <v>177</v>
      </c>
      <c r="T11" s="73">
        <v>9</v>
      </c>
      <c r="U11" s="73">
        <v>29</v>
      </c>
      <c r="V11" s="73">
        <v>91</v>
      </c>
      <c r="W11" s="73">
        <v>347</v>
      </c>
      <c r="X11" s="73">
        <v>28</v>
      </c>
      <c r="Y11" s="73">
        <v>26</v>
      </c>
      <c r="Z11" s="73">
        <v>5</v>
      </c>
      <c r="AA11" s="73">
        <v>37</v>
      </c>
      <c r="AB11" s="73">
        <v>9</v>
      </c>
      <c r="AC11" s="77"/>
      <c r="AD11">
        <f t="shared" si="3"/>
        <v>2041</v>
      </c>
      <c r="AE11">
        <v>274</v>
      </c>
      <c r="AF11" s="20">
        <f t="shared" si="4"/>
        <v>766</v>
      </c>
      <c r="AG11">
        <f t="shared" si="5"/>
        <v>3</v>
      </c>
      <c r="AH11" t="str">
        <f t="shared" si="6"/>
        <v>White Polish</v>
      </c>
      <c r="AI11" s="2">
        <f t="shared" si="7"/>
        <v>4.4643897890196994E-2</v>
      </c>
      <c r="AJ11" s="2">
        <f t="shared" si="8"/>
        <v>0.37530622243998041</v>
      </c>
      <c r="AK11" s="20">
        <f t="shared" si="9"/>
        <v>362</v>
      </c>
      <c r="AL11">
        <f t="shared" si="10"/>
        <v>4</v>
      </c>
      <c r="AM11" t="str">
        <f t="shared" si="11"/>
        <v xml:space="preserve">White Other </v>
      </c>
      <c r="AN11" s="2">
        <f t="shared" si="12"/>
        <v>2.1098030073435133E-2</v>
      </c>
      <c r="AO11" s="2">
        <f t="shared" si="13"/>
        <v>0.1773640372366487</v>
      </c>
      <c r="AP11">
        <f t="shared" si="14"/>
        <v>0</v>
      </c>
      <c r="AQ11">
        <v>151</v>
      </c>
      <c r="AR11">
        <v>171</v>
      </c>
      <c r="AS11">
        <v>61</v>
      </c>
      <c r="AT11">
        <v>-217</v>
      </c>
      <c r="AU11">
        <v>22</v>
      </c>
      <c r="AV11" s="2"/>
      <c r="BT11" s="84"/>
      <c r="BU11" s="84"/>
      <c r="BV11" s="84"/>
    </row>
    <row r="12" spans="1:74" x14ac:dyDescent="0.25">
      <c r="A12" s="73" t="s">
        <v>889</v>
      </c>
      <c r="B12" s="73">
        <v>11</v>
      </c>
      <c r="C12" s="73" t="s">
        <v>184</v>
      </c>
      <c r="D12" s="78" t="s">
        <v>183</v>
      </c>
      <c r="E12" s="78" t="s">
        <v>117</v>
      </c>
      <c r="F12" s="73" t="s">
        <v>118</v>
      </c>
      <c r="G12" s="2">
        <f t="shared" si="0"/>
        <v>0.91407810073219431</v>
      </c>
      <c r="H12">
        <f t="shared" si="1"/>
        <v>0</v>
      </c>
      <c r="I12">
        <f t="shared" si="2"/>
        <v>0</v>
      </c>
      <c r="J12" s="79">
        <v>18028</v>
      </c>
      <c r="K12" s="76">
        <v>16975</v>
      </c>
      <c r="L12" s="76">
        <v>16479</v>
      </c>
      <c r="M12" s="73">
        <v>81</v>
      </c>
      <c r="N12" s="73">
        <v>8</v>
      </c>
      <c r="O12" s="73">
        <v>137</v>
      </c>
      <c r="P12" s="73">
        <v>270</v>
      </c>
      <c r="Q12" s="73">
        <v>99</v>
      </c>
      <c r="R12" s="73">
        <v>132</v>
      </c>
      <c r="S12" s="73">
        <v>107</v>
      </c>
      <c r="T12" s="73">
        <v>42</v>
      </c>
      <c r="U12" s="73">
        <v>277</v>
      </c>
      <c r="V12" s="73">
        <v>73</v>
      </c>
      <c r="W12" s="73">
        <v>188</v>
      </c>
      <c r="X12" s="73">
        <v>9</v>
      </c>
      <c r="Y12" s="73">
        <v>12</v>
      </c>
      <c r="Z12" s="73">
        <v>3</v>
      </c>
      <c r="AA12" s="73">
        <v>87</v>
      </c>
      <c r="AB12" s="73">
        <v>24</v>
      </c>
      <c r="AC12" s="77"/>
      <c r="AD12">
        <f t="shared" si="3"/>
        <v>1549</v>
      </c>
      <c r="AE12">
        <v>167</v>
      </c>
      <c r="AF12" s="20">
        <f t="shared" si="4"/>
        <v>277</v>
      </c>
      <c r="AG12">
        <f t="shared" si="5"/>
        <v>9</v>
      </c>
      <c r="AH12" t="str">
        <f t="shared" si="6"/>
        <v>Chinese</v>
      </c>
      <c r="AI12" s="2">
        <f t="shared" si="7"/>
        <v>1.5364987796760595E-2</v>
      </c>
      <c r="AJ12" s="2">
        <f t="shared" si="8"/>
        <v>0.17882504841833441</v>
      </c>
      <c r="AK12" s="20">
        <f t="shared" si="9"/>
        <v>270</v>
      </c>
      <c r="AL12">
        <f t="shared" si="10"/>
        <v>4</v>
      </c>
      <c r="AM12" t="str">
        <f t="shared" si="11"/>
        <v xml:space="preserve">White Other </v>
      </c>
      <c r="AN12" s="2">
        <f t="shared" si="12"/>
        <v>1.4976702906589749E-2</v>
      </c>
      <c r="AO12" s="2">
        <f t="shared" si="13"/>
        <v>0.17430600387346676</v>
      </c>
      <c r="AP12">
        <f t="shared" si="14"/>
        <v>0</v>
      </c>
      <c r="AQ12">
        <v>129</v>
      </c>
      <c r="AR12">
        <v>180</v>
      </c>
      <c r="AS12">
        <v>99</v>
      </c>
      <c r="AT12">
        <v>-182</v>
      </c>
      <c r="AU12">
        <v>29</v>
      </c>
      <c r="AV12" s="2"/>
      <c r="BT12" s="84"/>
      <c r="BU12" s="84"/>
      <c r="BV12" s="84"/>
    </row>
    <row r="13" spans="1:74" x14ac:dyDescent="0.25">
      <c r="A13" s="73" t="s">
        <v>890</v>
      </c>
      <c r="B13" s="73">
        <v>12</v>
      </c>
      <c r="C13" s="73" t="s">
        <v>205</v>
      </c>
      <c r="D13" s="78" t="s">
        <v>204</v>
      </c>
      <c r="E13" s="78" t="s">
        <v>117</v>
      </c>
      <c r="F13" s="73" t="s">
        <v>118</v>
      </c>
      <c r="G13" s="2">
        <f t="shared" si="0"/>
        <v>0.92199117832388156</v>
      </c>
      <c r="H13">
        <f t="shared" si="1"/>
        <v>0</v>
      </c>
      <c r="I13">
        <f t="shared" si="2"/>
        <v>0</v>
      </c>
      <c r="J13" s="79">
        <v>15870</v>
      </c>
      <c r="K13" s="76">
        <v>15226</v>
      </c>
      <c r="L13" s="76">
        <v>14632</v>
      </c>
      <c r="M13" s="73">
        <v>58</v>
      </c>
      <c r="N13" s="73">
        <v>22</v>
      </c>
      <c r="O13" s="73">
        <v>256</v>
      </c>
      <c r="P13" s="73">
        <v>258</v>
      </c>
      <c r="Q13" s="73">
        <v>49</v>
      </c>
      <c r="R13" s="73">
        <v>35</v>
      </c>
      <c r="S13" s="73">
        <v>78</v>
      </c>
      <c r="T13" s="73">
        <v>27</v>
      </c>
      <c r="U13" s="73">
        <v>72</v>
      </c>
      <c r="V13" s="73">
        <v>57</v>
      </c>
      <c r="W13" s="73">
        <v>272</v>
      </c>
      <c r="X13" s="73">
        <v>4</v>
      </c>
      <c r="Y13" s="73">
        <v>9</v>
      </c>
      <c r="Z13" s="73">
        <v>0</v>
      </c>
      <c r="AA13" s="73">
        <v>32</v>
      </c>
      <c r="AB13" s="73">
        <v>9</v>
      </c>
      <c r="AC13" s="77"/>
      <c r="AD13">
        <f t="shared" si="3"/>
        <v>1238</v>
      </c>
      <c r="AE13">
        <v>180</v>
      </c>
      <c r="AF13" s="20">
        <f t="shared" si="4"/>
        <v>272</v>
      </c>
      <c r="AG13">
        <f t="shared" si="5"/>
        <v>11</v>
      </c>
      <c r="AH13" t="str">
        <f t="shared" si="6"/>
        <v>African</v>
      </c>
      <c r="AI13" s="2">
        <f t="shared" si="7"/>
        <v>1.7139256458727159E-2</v>
      </c>
      <c r="AJ13" s="2">
        <f t="shared" si="8"/>
        <v>0.2197092084006462</v>
      </c>
      <c r="AK13" s="20">
        <f t="shared" si="9"/>
        <v>258</v>
      </c>
      <c r="AL13">
        <f t="shared" si="10"/>
        <v>4</v>
      </c>
      <c r="AM13" t="str">
        <f t="shared" si="11"/>
        <v xml:space="preserve">White Other </v>
      </c>
      <c r="AN13" s="2">
        <f t="shared" si="12"/>
        <v>1.6257088846880909E-2</v>
      </c>
      <c r="AO13" s="2">
        <f t="shared" si="13"/>
        <v>0.20840064620355411</v>
      </c>
      <c r="AP13">
        <f t="shared" si="14"/>
        <v>0</v>
      </c>
      <c r="AQ13">
        <v>114</v>
      </c>
      <c r="AR13">
        <v>134</v>
      </c>
      <c r="AS13">
        <v>55</v>
      </c>
      <c r="AT13">
        <v>-152</v>
      </c>
      <c r="AU13">
        <v>35</v>
      </c>
      <c r="AV13" s="2"/>
      <c r="BT13" s="84"/>
      <c r="BU13" s="84"/>
      <c r="BV13" s="84"/>
    </row>
    <row r="14" spans="1:74" x14ac:dyDescent="0.25">
      <c r="A14" s="73" t="s">
        <v>891</v>
      </c>
      <c r="B14" s="73">
        <v>13</v>
      </c>
      <c r="C14" s="73" t="s">
        <v>182</v>
      </c>
      <c r="D14" s="78" t="s">
        <v>181</v>
      </c>
      <c r="E14" s="78" t="s">
        <v>117</v>
      </c>
      <c r="F14" s="73" t="s">
        <v>118</v>
      </c>
      <c r="G14" s="2">
        <f t="shared" si="0"/>
        <v>0.9313387860525183</v>
      </c>
      <c r="H14">
        <f t="shared" si="1"/>
        <v>0</v>
      </c>
      <c r="I14">
        <f t="shared" si="2"/>
        <v>0</v>
      </c>
      <c r="J14" s="79">
        <v>18584</v>
      </c>
      <c r="K14" s="76">
        <v>17967</v>
      </c>
      <c r="L14" s="76">
        <v>17308</v>
      </c>
      <c r="M14" s="73">
        <v>80</v>
      </c>
      <c r="N14" s="73">
        <v>30</v>
      </c>
      <c r="O14" s="73">
        <v>224</v>
      </c>
      <c r="P14" s="73">
        <v>325</v>
      </c>
      <c r="Q14" s="73">
        <v>58</v>
      </c>
      <c r="R14" s="73">
        <v>45</v>
      </c>
      <c r="S14" s="73">
        <v>88</v>
      </c>
      <c r="T14" s="73">
        <v>16</v>
      </c>
      <c r="U14" s="73">
        <v>73</v>
      </c>
      <c r="V14" s="73">
        <v>83</v>
      </c>
      <c r="W14" s="73">
        <v>183</v>
      </c>
      <c r="X14" s="73">
        <v>18</v>
      </c>
      <c r="Y14" s="73">
        <v>7</v>
      </c>
      <c r="Z14" s="73">
        <v>5</v>
      </c>
      <c r="AA14" s="73">
        <v>35</v>
      </c>
      <c r="AB14" s="73">
        <v>6</v>
      </c>
      <c r="AC14" s="77"/>
      <c r="AD14">
        <f t="shared" si="3"/>
        <v>1276</v>
      </c>
      <c r="AE14">
        <v>134</v>
      </c>
      <c r="AF14" s="20">
        <f t="shared" si="4"/>
        <v>325</v>
      </c>
      <c r="AG14">
        <f t="shared" si="5"/>
        <v>4</v>
      </c>
      <c r="AH14" t="str">
        <f t="shared" si="6"/>
        <v xml:space="preserve">White Other </v>
      </c>
      <c r="AI14" s="2">
        <f t="shared" si="7"/>
        <v>1.7488161859664227E-2</v>
      </c>
      <c r="AJ14" s="2">
        <f t="shared" si="8"/>
        <v>0.2547021943573668</v>
      </c>
      <c r="AK14" s="20">
        <f t="shared" si="9"/>
        <v>224</v>
      </c>
      <c r="AL14">
        <f t="shared" si="10"/>
        <v>3</v>
      </c>
      <c r="AM14" t="str">
        <f t="shared" si="11"/>
        <v>White Polish</v>
      </c>
      <c r="AN14" s="2">
        <f t="shared" si="12"/>
        <v>1.2053379250968575E-2</v>
      </c>
      <c r="AO14" s="2">
        <f t="shared" si="13"/>
        <v>0.17554858934169279</v>
      </c>
      <c r="AP14">
        <f t="shared" si="14"/>
        <v>0</v>
      </c>
      <c r="AQ14">
        <v>90</v>
      </c>
      <c r="AR14">
        <v>185</v>
      </c>
      <c r="AS14">
        <v>73</v>
      </c>
      <c r="AT14">
        <v>194</v>
      </c>
      <c r="AU14">
        <v>19</v>
      </c>
      <c r="AV14" s="2"/>
      <c r="BT14" s="84"/>
      <c r="BU14" s="84"/>
      <c r="BV14" s="84"/>
    </row>
    <row r="15" spans="1:74" x14ac:dyDescent="0.25">
      <c r="A15" s="73" t="s">
        <v>892</v>
      </c>
      <c r="B15" s="73">
        <v>1</v>
      </c>
      <c r="C15" s="73" t="s">
        <v>211</v>
      </c>
      <c r="D15" s="78" t="s">
        <v>210</v>
      </c>
      <c r="E15" s="78" t="s">
        <v>119</v>
      </c>
      <c r="F15" s="73" t="s">
        <v>120</v>
      </c>
      <c r="G15" s="2">
        <f t="shared" si="0"/>
        <v>0.89528362014021667</v>
      </c>
      <c r="H15">
        <f t="shared" si="1"/>
        <v>1</v>
      </c>
      <c r="I15">
        <f t="shared" si="2"/>
        <v>0</v>
      </c>
      <c r="J15" s="79">
        <v>15690</v>
      </c>
      <c r="K15" s="76">
        <v>15545</v>
      </c>
      <c r="L15" s="76">
        <v>14047</v>
      </c>
      <c r="M15" s="73">
        <v>41</v>
      </c>
      <c r="N15" s="73">
        <v>11</v>
      </c>
      <c r="O15" s="73">
        <v>666</v>
      </c>
      <c r="P15" s="73">
        <v>780</v>
      </c>
      <c r="Q15" s="73">
        <v>23</v>
      </c>
      <c r="R15" s="73">
        <v>10</v>
      </c>
      <c r="S15" s="73">
        <v>22</v>
      </c>
      <c r="T15" s="73">
        <v>1</v>
      </c>
      <c r="U15" s="73">
        <v>23</v>
      </c>
      <c r="V15" s="73">
        <v>34</v>
      </c>
      <c r="W15" s="73">
        <v>16</v>
      </c>
      <c r="X15" s="73">
        <v>6</v>
      </c>
      <c r="Y15" s="73">
        <v>2</v>
      </c>
      <c r="Z15" s="73">
        <v>2</v>
      </c>
      <c r="AA15" s="73">
        <v>2</v>
      </c>
      <c r="AB15" s="73">
        <v>4</v>
      </c>
      <c r="AC15" s="77"/>
      <c r="AD15">
        <f t="shared" si="3"/>
        <v>1643</v>
      </c>
      <c r="AE15">
        <v>169</v>
      </c>
      <c r="AF15" s="20">
        <f t="shared" si="4"/>
        <v>780</v>
      </c>
      <c r="AG15">
        <f t="shared" si="5"/>
        <v>4</v>
      </c>
      <c r="AH15" t="str">
        <f t="shared" si="6"/>
        <v xml:space="preserve">White Other </v>
      </c>
      <c r="AI15" s="2">
        <f t="shared" si="7"/>
        <v>4.9713193116634802E-2</v>
      </c>
      <c r="AJ15" s="2">
        <f t="shared" si="8"/>
        <v>0.47474132684114423</v>
      </c>
      <c r="AK15" s="20">
        <f t="shared" si="9"/>
        <v>666</v>
      </c>
      <c r="AL15">
        <f t="shared" si="10"/>
        <v>3</v>
      </c>
      <c r="AM15" t="str">
        <f t="shared" si="11"/>
        <v>White Polish</v>
      </c>
      <c r="AN15" s="2">
        <f t="shared" si="12"/>
        <v>4.2447418738049712E-2</v>
      </c>
      <c r="AO15" s="2">
        <f t="shared" si="13"/>
        <v>0.40535605599513086</v>
      </c>
      <c r="AP15">
        <f t="shared" si="14"/>
        <v>0</v>
      </c>
      <c r="AQ15">
        <v>18</v>
      </c>
      <c r="AR15">
        <v>211</v>
      </c>
      <c r="AS15">
        <v>10</v>
      </c>
      <c r="AT15">
        <v>-156</v>
      </c>
      <c r="AU15">
        <v>-2</v>
      </c>
      <c r="AV15" s="2"/>
      <c r="BT15" s="84"/>
      <c r="BU15" s="84"/>
      <c r="BV15" s="84"/>
    </row>
    <row r="16" spans="1:74" x14ac:dyDescent="0.25">
      <c r="A16" s="73" t="s">
        <v>893</v>
      </c>
      <c r="B16" s="73">
        <v>2</v>
      </c>
      <c r="C16" s="73" t="s">
        <v>215</v>
      </c>
      <c r="D16" s="78" t="s">
        <v>214</v>
      </c>
      <c r="E16" s="78" t="s">
        <v>119</v>
      </c>
      <c r="F16" s="73" t="s">
        <v>120</v>
      </c>
      <c r="G16" s="2">
        <f t="shared" si="0"/>
        <v>0.90137776353732779</v>
      </c>
      <c r="H16">
        <f t="shared" si="1"/>
        <v>0</v>
      </c>
      <c r="I16">
        <f t="shared" si="2"/>
        <v>0</v>
      </c>
      <c r="J16" s="79">
        <v>15605</v>
      </c>
      <c r="K16" s="76">
        <v>15393</v>
      </c>
      <c r="L16" s="76">
        <v>14066</v>
      </c>
      <c r="M16" s="73">
        <v>47</v>
      </c>
      <c r="N16" s="73">
        <v>13</v>
      </c>
      <c r="O16" s="73">
        <v>355</v>
      </c>
      <c r="P16" s="73">
        <v>912</v>
      </c>
      <c r="Q16" s="73">
        <v>37</v>
      </c>
      <c r="R16" s="73">
        <v>21</v>
      </c>
      <c r="S16" s="73">
        <v>19</v>
      </c>
      <c r="T16" s="73">
        <v>13</v>
      </c>
      <c r="U16" s="73">
        <v>23</v>
      </c>
      <c r="V16" s="73">
        <v>52</v>
      </c>
      <c r="W16" s="73">
        <v>21</v>
      </c>
      <c r="X16" s="73">
        <v>7</v>
      </c>
      <c r="Y16" s="73">
        <v>5</v>
      </c>
      <c r="Z16" s="73">
        <v>0</v>
      </c>
      <c r="AA16" s="73">
        <v>8</v>
      </c>
      <c r="AB16" s="73">
        <v>6</v>
      </c>
      <c r="AC16" s="77"/>
      <c r="AD16">
        <f t="shared" si="3"/>
        <v>1539</v>
      </c>
      <c r="AE16">
        <v>138</v>
      </c>
      <c r="AF16" s="20">
        <f t="shared" si="4"/>
        <v>912</v>
      </c>
      <c r="AG16">
        <f t="shared" si="5"/>
        <v>4</v>
      </c>
      <c r="AH16" t="str">
        <f t="shared" si="6"/>
        <v xml:space="preserve">White Other </v>
      </c>
      <c r="AI16" s="2">
        <f t="shared" si="7"/>
        <v>5.8442806792694646E-2</v>
      </c>
      <c r="AJ16" s="2">
        <f t="shared" si="8"/>
        <v>0.59259259259259256</v>
      </c>
      <c r="AK16" s="20">
        <f t="shared" si="9"/>
        <v>355</v>
      </c>
      <c r="AL16">
        <f t="shared" si="10"/>
        <v>3</v>
      </c>
      <c r="AM16" t="str">
        <f t="shared" si="11"/>
        <v>White Polish</v>
      </c>
      <c r="AN16" s="2">
        <f t="shared" si="12"/>
        <v>2.274911887215636E-2</v>
      </c>
      <c r="AO16" s="2">
        <f t="shared" si="13"/>
        <v>0.23066926575698504</v>
      </c>
      <c r="AP16">
        <f t="shared" si="14"/>
        <v>0</v>
      </c>
      <c r="AQ16">
        <v>18</v>
      </c>
      <c r="AR16">
        <v>225</v>
      </c>
      <c r="AS16">
        <v>16</v>
      </c>
      <c r="AT16">
        <v>-77</v>
      </c>
      <c r="AU16">
        <v>-13</v>
      </c>
      <c r="AV16" s="2"/>
      <c r="BT16" s="84"/>
      <c r="BU16" s="84"/>
      <c r="BV16" s="84"/>
    </row>
    <row r="17" spans="1:74" x14ac:dyDescent="0.25">
      <c r="A17" s="73" t="s">
        <v>894</v>
      </c>
      <c r="B17" s="73">
        <v>3</v>
      </c>
      <c r="C17" s="73" t="s">
        <v>231</v>
      </c>
      <c r="D17" s="78" t="s">
        <v>230</v>
      </c>
      <c r="E17" s="78" t="s">
        <v>119</v>
      </c>
      <c r="F17" s="73" t="s">
        <v>120</v>
      </c>
      <c r="G17" s="2">
        <f t="shared" si="0"/>
        <v>0.93102023957042546</v>
      </c>
      <c r="H17">
        <f t="shared" si="1"/>
        <v>0</v>
      </c>
      <c r="I17">
        <f t="shared" si="2"/>
        <v>0</v>
      </c>
      <c r="J17" s="79">
        <v>14526</v>
      </c>
      <c r="K17" s="76">
        <v>13977</v>
      </c>
      <c r="L17" s="76">
        <v>13524</v>
      </c>
      <c r="M17" s="73">
        <v>76</v>
      </c>
      <c r="N17" s="73">
        <v>11</v>
      </c>
      <c r="O17" s="73">
        <v>53</v>
      </c>
      <c r="P17" s="73">
        <v>313</v>
      </c>
      <c r="Q17" s="73">
        <v>55</v>
      </c>
      <c r="R17" s="73">
        <v>56</v>
      </c>
      <c r="S17" s="73">
        <v>77</v>
      </c>
      <c r="T17" s="73">
        <v>18</v>
      </c>
      <c r="U17" s="73">
        <v>70</v>
      </c>
      <c r="V17" s="73">
        <v>111</v>
      </c>
      <c r="W17" s="73">
        <v>82</v>
      </c>
      <c r="X17" s="73">
        <v>20</v>
      </c>
      <c r="Y17" s="73">
        <v>2</v>
      </c>
      <c r="Z17" s="73">
        <v>13</v>
      </c>
      <c r="AA17" s="73">
        <v>19</v>
      </c>
      <c r="AB17" s="73">
        <v>26</v>
      </c>
      <c r="AC17" s="77"/>
      <c r="AD17">
        <f t="shared" si="3"/>
        <v>1002</v>
      </c>
      <c r="AE17">
        <v>98</v>
      </c>
      <c r="AF17" s="20">
        <f t="shared" si="4"/>
        <v>313</v>
      </c>
      <c r="AG17">
        <f t="shared" si="5"/>
        <v>4</v>
      </c>
      <c r="AH17" t="str">
        <f t="shared" si="6"/>
        <v xml:space="preserve">White Other </v>
      </c>
      <c r="AI17" s="2">
        <f t="shared" si="7"/>
        <v>2.154756987470742E-2</v>
      </c>
      <c r="AJ17" s="2">
        <f t="shared" si="8"/>
        <v>0.31237524950099799</v>
      </c>
      <c r="AK17" s="20">
        <f t="shared" si="9"/>
        <v>111</v>
      </c>
      <c r="AL17">
        <f t="shared" si="10"/>
        <v>10</v>
      </c>
      <c r="AM17" t="str">
        <f t="shared" si="11"/>
        <v>Asian Other</v>
      </c>
      <c r="AN17" s="2">
        <f t="shared" si="12"/>
        <v>7.6414704667492773E-3</v>
      </c>
      <c r="AO17" s="2">
        <f t="shared" si="13"/>
        <v>0.11077844311377245</v>
      </c>
      <c r="AP17">
        <f t="shared" si="14"/>
        <v>0</v>
      </c>
      <c r="AQ17">
        <v>68</v>
      </c>
      <c r="AR17">
        <v>171</v>
      </c>
      <c r="AS17">
        <v>40</v>
      </c>
      <c r="AT17">
        <v>192</v>
      </c>
      <c r="AU17">
        <v>19</v>
      </c>
      <c r="AV17" s="2"/>
      <c r="BT17" s="84"/>
      <c r="BU17" s="84"/>
      <c r="BV17" s="84"/>
    </row>
    <row r="18" spans="1:74" x14ac:dyDescent="0.25">
      <c r="A18" s="73" t="s">
        <v>895</v>
      </c>
      <c r="B18" s="73">
        <v>4</v>
      </c>
      <c r="C18" s="73" t="s">
        <v>237</v>
      </c>
      <c r="D18" s="78" t="s">
        <v>236</v>
      </c>
      <c r="E18" s="78" t="s">
        <v>119</v>
      </c>
      <c r="F18" s="73" t="s">
        <v>120</v>
      </c>
      <c r="G18" s="2">
        <f t="shared" si="0"/>
        <v>0.93802816901408448</v>
      </c>
      <c r="H18">
        <f t="shared" si="1"/>
        <v>0</v>
      </c>
      <c r="I18">
        <f t="shared" si="2"/>
        <v>0</v>
      </c>
      <c r="J18" s="79">
        <v>11005</v>
      </c>
      <c r="K18" s="76">
        <v>10820</v>
      </c>
      <c r="L18" s="76">
        <v>10323</v>
      </c>
      <c r="M18" s="73">
        <v>71</v>
      </c>
      <c r="N18" s="73">
        <v>0</v>
      </c>
      <c r="O18" s="73">
        <v>148</v>
      </c>
      <c r="P18" s="73">
        <v>278</v>
      </c>
      <c r="Q18" s="73">
        <v>38</v>
      </c>
      <c r="R18" s="73">
        <v>13</v>
      </c>
      <c r="S18" s="73">
        <v>42</v>
      </c>
      <c r="T18" s="73">
        <v>3</v>
      </c>
      <c r="U18" s="73">
        <v>14</v>
      </c>
      <c r="V18" s="73">
        <v>42</v>
      </c>
      <c r="W18" s="73">
        <v>15</v>
      </c>
      <c r="X18" s="73">
        <v>6</v>
      </c>
      <c r="Y18" s="73">
        <v>0</v>
      </c>
      <c r="Z18" s="73">
        <v>5</v>
      </c>
      <c r="AA18" s="73">
        <v>2</v>
      </c>
      <c r="AB18" s="73">
        <v>5</v>
      </c>
      <c r="AC18" s="77"/>
      <c r="AD18">
        <f t="shared" si="3"/>
        <v>682</v>
      </c>
      <c r="AE18">
        <v>50</v>
      </c>
      <c r="AF18" s="20">
        <f t="shared" si="4"/>
        <v>278</v>
      </c>
      <c r="AG18">
        <f t="shared" si="5"/>
        <v>4</v>
      </c>
      <c r="AH18" t="str">
        <f t="shared" si="6"/>
        <v xml:space="preserve">White Other </v>
      </c>
      <c r="AI18" s="2">
        <f t="shared" si="7"/>
        <v>2.5261244888686959E-2</v>
      </c>
      <c r="AJ18" s="2">
        <f t="shared" si="8"/>
        <v>0.40762463343108507</v>
      </c>
      <c r="AK18" s="20">
        <f t="shared" si="9"/>
        <v>148</v>
      </c>
      <c r="AL18">
        <f t="shared" si="10"/>
        <v>3</v>
      </c>
      <c r="AM18" t="str">
        <f t="shared" si="11"/>
        <v>White Polish</v>
      </c>
      <c r="AN18" s="2">
        <f t="shared" si="12"/>
        <v>1.3448432530667877E-2</v>
      </c>
      <c r="AO18" s="2">
        <f t="shared" si="13"/>
        <v>0.21700879765395895</v>
      </c>
      <c r="AP18">
        <f t="shared" si="14"/>
        <v>0</v>
      </c>
      <c r="AQ18">
        <v>14</v>
      </c>
      <c r="AR18">
        <v>167</v>
      </c>
      <c r="AS18">
        <v>5</v>
      </c>
      <c r="AT18">
        <v>18</v>
      </c>
      <c r="AU18">
        <v>15</v>
      </c>
      <c r="AV18" s="2"/>
      <c r="BT18" s="84"/>
      <c r="BU18" s="84"/>
      <c r="BV18" s="84"/>
    </row>
    <row r="19" spans="1:74" x14ac:dyDescent="0.25">
      <c r="A19" s="73" t="s">
        <v>896</v>
      </c>
      <c r="B19" s="73">
        <v>5</v>
      </c>
      <c r="C19" s="73" t="s">
        <v>229</v>
      </c>
      <c r="D19" s="78" t="s">
        <v>228</v>
      </c>
      <c r="E19" s="78" t="s">
        <v>119</v>
      </c>
      <c r="F19" s="73" t="s">
        <v>120</v>
      </c>
      <c r="G19" s="2">
        <f t="shared" si="0"/>
        <v>0.94196733763767571</v>
      </c>
      <c r="H19">
        <f t="shared" si="1"/>
        <v>0</v>
      </c>
      <c r="I19">
        <f t="shared" si="2"/>
        <v>0</v>
      </c>
      <c r="J19" s="79">
        <v>13165</v>
      </c>
      <c r="K19" s="76">
        <v>12863</v>
      </c>
      <c r="L19" s="76">
        <v>12401</v>
      </c>
      <c r="M19" s="73">
        <v>60</v>
      </c>
      <c r="N19" s="73">
        <v>3</v>
      </c>
      <c r="O19" s="73">
        <v>107</v>
      </c>
      <c r="P19" s="73">
        <v>292</v>
      </c>
      <c r="Q19" s="73">
        <v>67</v>
      </c>
      <c r="R19" s="73">
        <v>6</v>
      </c>
      <c r="S19" s="73">
        <v>38</v>
      </c>
      <c r="T19" s="73">
        <v>1</v>
      </c>
      <c r="U19" s="73">
        <v>39</v>
      </c>
      <c r="V19" s="73">
        <v>38</v>
      </c>
      <c r="W19" s="73">
        <v>63</v>
      </c>
      <c r="X19" s="73">
        <v>18</v>
      </c>
      <c r="Y19" s="73">
        <v>6</v>
      </c>
      <c r="Z19" s="73">
        <v>1</v>
      </c>
      <c r="AA19" s="73">
        <v>7</v>
      </c>
      <c r="AB19" s="73">
        <v>18</v>
      </c>
      <c r="AC19" s="77"/>
      <c r="AD19">
        <f t="shared" si="3"/>
        <v>764</v>
      </c>
      <c r="AE19">
        <v>88</v>
      </c>
      <c r="AF19" s="20">
        <f t="shared" si="4"/>
        <v>292</v>
      </c>
      <c r="AG19">
        <f t="shared" si="5"/>
        <v>4</v>
      </c>
      <c r="AH19" t="str">
        <f t="shared" si="6"/>
        <v xml:space="preserve">White Other </v>
      </c>
      <c r="AI19" s="2">
        <f t="shared" si="7"/>
        <v>2.2180022787694646E-2</v>
      </c>
      <c r="AJ19" s="2">
        <f t="shared" si="8"/>
        <v>0.38219895287958117</v>
      </c>
      <c r="AK19" s="20">
        <f t="shared" si="9"/>
        <v>107</v>
      </c>
      <c r="AL19">
        <f t="shared" si="10"/>
        <v>3</v>
      </c>
      <c r="AM19" t="str">
        <f t="shared" si="11"/>
        <v>White Polish</v>
      </c>
      <c r="AN19" s="2">
        <f t="shared" si="12"/>
        <v>8.127611090011394E-3</v>
      </c>
      <c r="AO19" s="2">
        <f t="shared" si="13"/>
        <v>0.1400523560209424</v>
      </c>
      <c r="AP19">
        <f t="shared" si="14"/>
        <v>0</v>
      </c>
      <c r="AQ19">
        <v>46</v>
      </c>
      <c r="AR19">
        <v>129</v>
      </c>
      <c r="AS19">
        <v>10</v>
      </c>
      <c r="AT19">
        <v>9</v>
      </c>
      <c r="AU19">
        <v>11</v>
      </c>
      <c r="AV19" s="2"/>
      <c r="BT19" s="84"/>
      <c r="BU19" s="84"/>
      <c r="BV19" s="84"/>
    </row>
    <row r="20" spans="1:74" x14ac:dyDescent="0.25">
      <c r="A20" s="73" t="s">
        <v>897</v>
      </c>
      <c r="B20" s="73">
        <v>6</v>
      </c>
      <c r="C20" s="73" t="s">
        <v>227</v>
      </c>
      <c r="D20" s="78" t="s">
        <v>226</v>
      </c>
      <c r="E20" s="78" t="s">
        <v>119</v>
      </c>
      <c r="F20" s="73" t="s">
        <v>120</v>
      </c>
      <c r="G20" s="2">
        <f t="shared" si="0"/>
        <v>0.94402534701267349</v>
      </c>
      <c r="H20">
        <f t="shared" si="1"/>
        <v>0</v>
      </c>
      <c r="I20">
        <f t="shared" si="2"/>
        <v>0</v>
      </c>
      <c r="J20" s="79">
        <v>13256</v>
      </c>
      <c r="K20" s="76">
        <v>13046</v>
      </c>
      <c r="L20" s="76">
        <v>12514</v>
      </c>
      <c r="M20" s="73">
        <v>58</v>
      </c>
      <c r="N20" s="73">
        <v>13</v>
      </c>
      <c r="O20" s="73">
        <v>195</v>
      </c>
      <c r="P20" s="73">
        <v>266</v>
      </c>
      <c r="Q20" s="73">
        <v>50</v>
      </c>
      <c r="R20" s="73">
        <v>6</v>
      </c>
      <c r="S20" s="73">
        <v>22</v>
      </c>
      <c r="T20" s="73">
        <v>7</v>
      </c>
      <c r="U20" s="73">
        <v>20</v>
      </c>
      <c r="V20" s="73">
        <v>50</v>
      </c>
      <c r="W20" s="73">
        <v>30</v>
      </c>
      <c r="X20" s="73">
        <v>7</v>
      </c>
      <c r="Y20" s="73">
        <v>2</v>
      </c>
      <c r="Z20" s="73">
        <v>0</v>
      </c>
      <c r="AA20" s="73">
        <v>8</v>
      </c>
      <c r="AB20" s="73">
        <v>8</v>
      </c>
      <c r="AC20" s="77"/>
      <c r="AD20">
        <f t="shared" si="3"/>
        <v>742</v>
      </c>
      <c r="AE20">
        <v>76</v>
      </c>
      <c r="AF20" s="20">
        <f t="shared" si="4"/>
        <v>266</v>
      </c>
      <c r="AG20">
        <f t="shared" si="5"/>
        <v>4</v>
      </c>
      <c r="AH20" t="str">
        <f t="shared" si="6"/>
        <v xml:space="preserve">White Other </v>
      </c>
      <c r="AI20" s="2">
        <f t="shared" si="7"/>
        <v>2.0066385033192517E-2</v>
      </c>
      <c r="AJ20" s="2">
        <f t="shared" si="8"/>
        <v>0.35849056603773582</v>
      </c>
      <c r="AK20" s="20">
        <f t="shared" si="9"/>
        <v>195</v>
      </c>
      <c r="AL20">
        <f t="shared" si="10"/>
        <v>3</v>
      </c>
      <c r="AM20" t="str">
        <f t="shared" si="11"/>
        <v>White Polish</v>
      </c>
      <c r="AN20" s="2">
        <f t="shared" si="12"/>
        <v>1.4710319855159927E-2</v>
      </c>
      <c r="AO20" s="2">
        <f t="shared" si="13"/>
        <v>0.26280323450134768</v>
      </c>
      <c r="AP20">
        <f t="shared" si="14"/>
        <v>0</v>
      </c>
      <c r="AQ20">
        <v>31</v>
      </c>
      <c r="AR20">
        <v>119</v>
      </c>
      <c r="AS20">
        <v>14</v>
      </c>
      <c r="AT20">
        <v>130</v>
      </c>
      <c r="AU20">
        <v>-15</v>
      </c>
      <c r="AV20" s="2"/>
      <c r="BT20" s="84"/>
      <c r="BU20" s="84"/>
      <c r="BV20" s="84"/>
    </row>
    <row r="21" spans="1:74" x14ac:dyDescent="0.25">
      <c r="A21" s="73" t="s">
        <v>898</v>
      </c>
      <c r="B21" s="73">
        <v>7</v>
      </c>
      <c r="C21" s="73" t="s">
        <v>239</v>
      </c>
      <c r="D21" s="78" t="s">
        <v>238</v>
      </c>
      <c r="E21" s="78" t="s">
        <v>119</v>
      </c>
      <c r="F21" s="73" t="s">
        <v>120</v>
      </c>
      <c r="G21" s="2">
        <f t="shared" si="0"/>
        <v>0.94505889112324049</v>
      </c>
      <c r="H21">
        <f t="shared" si="1"/>
        <v>0</v>
      </c>
      <c r="I21">
        <f t="shared" si="2"/>
        <v>0</v>
      </c>
      <c r="J21" s="79">
        <v>13924</v>
      </c>
      <c r="K21" s="76">
        <v>13579</v>
      </c>
      <c r="L21" s="76">
        <v>13159</v>
      </c>
      <c r="M21" s="73">
        <v>73</v>
      </c>
      <c r="N21" s="73">
        <v>3</v>
      </c>
      <c r="O21" s="73">
        <v>75</v>
      </c>
      <c r="P21" s="73">
        <v>269</v>
      </c>
      <c r="Q21" s="73">
        <v>69</v>
      </c>
      <c r="R21" s="73">
        <v>19</v>
      </c>
      <c r="S21" s="73">
        <v>61</v>
      </c>
      <c r="T21" s="73">
        <v>3</v>
      </c>
      <c r="U21" s="73">
        <v>27</v>
      </c>
      <c r="V21" s="73">
        <v>74</v>
      </c>
      <c r="W21" s="73">
        <v>55</v>
      </c>
      <c r="X21" s="73">
        <v>14</v>
      </c>
      <c r="Y21" s="73">
        <v>2</v>
      </c>
      <c r="Z21" s="73">
        <v>3</v>
      </c>
      <c r="AA21" s="73">
        <v>7</v>
      </c>
      <c r="AB21" s="73">
        <v>11</v>
      </c>
      <c r="AC21" s="77"/>
      <c r="AD21">
        <f t="shared" si="3"/>
        <v>765</v>
      </c>
      <c r="AE21">
        <v>65</v>
      </c>
      <c r="AF21" s="20">
        <f t="shared" si="4"/>
        <v>269</v>
      </c>
      <c r="AG21">
        <f t="shared" si="5"/>
        <v>4</v>
      </c>
      <c r="AH21" t="str">
        <f t="shared" si="6"/>
        <v xml:space="preserve">White Other </v>
      </c>
      <c r="AI21" s="2">
        <f t="shared" si="7"/>
        <v>1.9319161160586039E-2</v>
      </c>
      <c r="AJ21" s="2">
        <f t="shared" si="8"/>
        <v>0.3516339869281046</v>
      </c>
      <c r="AK21" s="20">
        <f t="shared" si="9"/>
        <v>75</v>
      </c>
      <c r="AL21">
        <f t="shared" si="10"/>
        <v>3</v>
      </c>
      <c r="AM21" t="str">
        <f t="shared" si="11"/>
        <v>White Polish</v>
      </c>
      <c r="AN21" s="2">
        <f t="shared" si="12"/>
        <v>5.3863832232117206E-3</v>
      </c>
      <c r="AO21" s="2">
        <f t="shared" si="13"/>
        <v>9.8039215686274508E-2</v>
      </c>
      <c r="AP21">
        <f t="shared" si="14"/>
        <v>0</v>
      </c>
      <c r="AQ21">
        <v>42</v>
      </c>
      <c r="AR21">
        <v>145</v>
      </c>
      <c r="AS21">
        <v>21</v>
      </c>
      <c r="AT21">
        <v>93</v>
      </c>
      <c r="AU21">
        <v>4</v>
      </c>
      <c r="AV21" s="2"/>
      <c r="BT21" s="84"/>
      <c r="BU21" s="84"/>
      <c r="BV21" s="84"/>
    </row>
    <row r="22" spans="1:74" x14ac:dyDescent="0.25">
      <c r="A22" s="73" t="s">
        <v>899</v>
      </c>
      <c r="B22" s="73">
        <v>8</v>
      </c>
      <c r="C22" s="73" t="s">
        <v>207</v>
      </c>
      <c r="D22" s="78" t="s">
        <v>206</v>
      </c>
      <c r="E22" s="78" t="s">
        <v>119</v>
      </c>
      <c r="F22" s="73" t="s">
        <v>120</v>
      </c>
      <c r="G22" s="2">
        <f t="shared" si="0"/>
        <v>0.94967462039045558</v>
      </c>
      <c r="H22">
        <f t="shared" si="1"/>
        <v>0</v>
      </c>
      <c r="I22">
        <f t="shared" si="2"/>
        <v>0</v>
      </c>
      <c r="J22" s="79">
        <v>11525</v>
      </c>
      <c r="K22" s="76">
        <v>11397</v>
      </c>
      <c r="L22" s="76">
        <v>10945</v>
      </c>
      <c r="M22" s="73">
        <v>37</v>
      </c>
      <c r="N22" s="73">
        <v>11</v>
      </c>
      <c r="O22" s="73">
        <v>240</v>
      </c>
      <c r="P22" s="73">
        <v>164</v>
      </c>
      <c r="Q22" s="73">
        <v>24</v>
      </c>
      <c r="R22" s="73">
        <v>2</v>
      </c>
      <c r="S22" s="73">
        <v>20</v>
      </c>
      <c r="T22" s="73">
        <v>7</v>
      </c>
      <c r="U22" s="73">
        <v>24</v>
      </c>
      <c r="V22" s="73">
        <v>26</v>
      </c>
      <c r="W22" s="73">
        <v>6</v>
      </c>
      <c r="X22" s="73">
        <v>7</v>
      </c>
      <c r="Y22" s="73">
        <v>3</v>
      </c>
      <c r="Z22" s="73">
        <v>0</v>
      </c>
      <c r="AA22" s="73">
        <v>3</v>
      </c>
      <c r="AB22" s="73">
        <v>6</v>
      </c>
      <c r="AC22" s="77"/>
      <c r="AD22">
        <f t="shared" si="3"/>
        <v>580</v>
      </c>
      <c r="AE22">
        <v>56</v>
      </c>
      <c r="AF22" s="20">
        <f t="shared" si="4"/>
        <v>240</v>
      </c>
      <c r="AG22">
        <f t="shared" si="5"/>
        <v>3</v>
      </c>
      <c r="AH22" t="str">
        <f t="shared" si="6"/>
        <v>White Polish</v>
      </c>
      <c r="AI22" s="2">
        <f t="shared" si="7"/>
        <v>2.0824295010845987E-2</v>
      </c>
      <c r="AJ22" s="2">
        <f t="shared" si="8"/>
        <v>0.41379310344827586</v>
      </c>
      <c r="AK22" s="20">
        <f t="shared" si="9"/>
        <v>164</v>
      </c>
      <c r="AL22">
        <f t="shared" si="10"/>
        <v>4</v>
      </c>
      <c r="AM22" t="str">
        <f t="shared" si="11"/>
        <v xml:space="preserve">White Other </v>
      </c>
      <c r="AN22" s="2">
        <f t="shared" si="12"/>
        <v>1.4229934924078091E-2</v>
      </c>
      <c r="AO22" s="2">
        <f t="shared" si="13"/>
        <v>0.28275862068965518</v>
      </c>
      <c r="AP22">
        <f t="shared" si="14"/>
        <v>0</v>
      </c>
      <c r="AQ22">
        <v>11</v>
      </c>
      <c r="AR22">
        <v>104</v>
      </c>
      <c r="AS22">
        <v>13</v>
      </c>
      <c r="AT22">
        <v>7</v>
      </c>
      <c r="AU22">
        <v>15</v>
      </c>
      <c r="AV22" s="2"/>
      <c r="BT22" s="84"/>
      <c r="BU22" s="84"/>
      <c r="BV22" s="84"/>
    </row>
    <row r="23" spans="1:74" x14ac:dyDescent="0.25">
      <c r="A23" s="73" t="s">
        <v>900</v>
      </c>
      <c r="B23" s="73">
        <v>9</v>
      </c>
      <c r="C23" s="73" t="s">
        <v>221</v>
      </c>
      <c r="D23" s="78" t="s">
        <v>220</v>
      </c>
      <c r="E23" s="78" t="s">
        <v>119</v>
      </c>
      <c r="F23" s="73" t="s">
        <v>120</v>
      </c>
      <c r="G23" s="2">
        <f t="shared" si="0"/>
        <v>0.95061963775023828</v>
      </c>
      <c r="H23">
        <f t="shared" si="1"/>
        <v>0</v>
      </c>
      <c r="I23">
        <f t="shared" si="2"/>
        <v>0</v>
      </c>
      <c r="J23" s="79">
        <v>15735</v>
      </c>
      <c r="K23" s="76">
        <v>15433</v>
      </c>
      <c r="L23" s="76">
        <v>14958</v>
      </c>
      <c r="M23" s="73">
        <v>98</v>
      </c>
      <c r="N23" s="73">
        <v>10</v>
      </c>
      <c r="O23" s="73">
        <v>82</v>
      </c>
      <c r="P23" s="73">
        <v>285</v>
      </c>
      <c r="Q23" s="73">
        <v>70</v>
      </c>
      <c r="R23" s="73">
        <v>16</v>
      </c>
      <c r="S23" s="73">
        <v>20</v>
      </c>
      <c r="T23" s="73">
        <v>7</v>
      </c>
      <c r="U23" s="73">
        <v>31</v>
      </c>
      <c r="V23" s="73">
        <v>40</v>
      </c>
      <c r="W23" s="73">
        <v>72</v>
      </c>
      <c r="X23" s="73">
        <v>6</v>
      </c>
      <c r="Y23" s="73">
        <v>14</v>
      </c>
      <c r="Z23" s="73">
        <v>0</v>
      </c>
      <c r="AA23" s="73">
        <v>7</v>
      </c>
      <c r="AB23" s="73">
        <v>19</v>
      </c>
      <c r="AC23" s="77"/>
      <c r="AD23">
        <f t="shared" si="3"/>
        <v>777</v>
      </c>
      <c r="AE23">
        <v>80</v>
      </c>
      <c r="AF23" s="20">
        <f t="shared" si="4"/>
        <v>285</v>
      </c>
      <c r="AG23">
        <f t="shared" si="5"/>
        <v>4</v>
      </c>
      <c r="AH23" t="str">
        <f t="shared" si="6"/>
        <v xml:space="preserve">White Other </v>
      </c>
      <c r="AI23" s="2">
        <f t="shared" si="7"/>
        <v>1.8112488083889419E-2</v>
      </c>
      <c r="AJ23" s="2">
        <f t="shared" si="8"/>
        <v>0.36679536679536678</v>
      </c>
      <c r="AK23" s="20">
        <f t="shared" si="9"/>
        <v>98</v>
      </c>
      <c r="AL23">
        <f t="shared" si="10"/>
        <v>1</v>
      </c>
      <c r="AM23" t="str">
        <f t="shared" si="11"/>
        <v>White Irish</v>
      </c>
      <c r="AN23" s="2">
        <f t="shared" si="12"/>
        <v>6.2281537972672385E-3</v>
      </c>
      <c r="AO23" s="2">
        <f t="shared" si="13"/>
        <v>0.12612612612612611</v>
      </c>
      <c r="AP23">
        <f t="shared" si="14"/>
        <v>0</v>
      </c>
      <c r="AQ23">
        <v>44</v>
      </c>
      <c r="AR23">
        <v>133</v>
      </c>
      <c r="AS23">
        <v>16</v>
      </c>
      <c r="AT23">
        <v>-59</v>
      </c>
      <c r="AU23">
        <v>2</v>
      </c>
      <c r="AV23" s="2"/>
      <c r="BT23" s="84"/>
      <c r="BU23" s="84"/>
      <c r="BV23" s="84"/>
    </row>
    <row r="24" spans="1:74" x14ac:dyDescent="0.25">
      <c r="A24" s="73" t="s">
        <v>901</v>
      </c>
      <c r="B24" s="73">
        <v>10</v>
      </c>
      <c r="C24" s="73" t="s">
        <v>241</v>
      </c>
      <c r="D24" s="78" t="s">
        <v>240</v>
      </c>
      <c r="E24" s="78" t="s">
        <v>119</v>
      </c>
      <c r="F24" s="73" t="s">
        <v>120</v>
      </c>
      <c r="G24" s="2">
        <f t="shared" si="0"/>
        <v>0.95119109269808388</v>
      </c>
      <c r="H24">
        <f t="shared" si="1"/>
        <v>0</v>
      </c>
      <c r="I24">
        <f t="shared" si="2"/>
        <v>0</v>
      </c>
      <c r="J24" s="79">
        <v>15448</v>
      </c>
      <c r="K24" s="76">
        <v>15214</v>
      </c>
      <c r="L24" s="76">
        <v>14694</v>
      </c>
      <c r="M24" s="73">
        <v>107</v>
      </c>
      <c r="N24" s="73">
        <v>12</v>
      </c>
      <c r="O24" s="73">
        <v>125</v>
      </c>
      <c r="P24" s="73">
        <v>276</v>
      </c>
      <c r="Q24" s="73">
        <v>62</v>
      </c>
      <c r="R24" s="73">
        <v>19</v>
      </c>
      <c r="S24" s="73">
        <v>15</v>
      </c>
      <c r="T24" s="73">
        <v>22</v>
      </c>
      <c r="U24" s="73">
        <v>7</v>
      </c>
      <c r="V24" s="73">
        <v>48</v>
      </c>
      <c r="W24" s="73">
        <v>26</v>
      </c>
      <c r="X24" s="73">
        <v>15</v>
      </c>
      <c r="Y24" s="73">
        <v>2</v>
      </c>
      <c r="Z24" s="73">
        <v>0</v>
      </c>
      <c r="AA24" s="73">
        <v>8</v>
      </c>
      <c r="AB24" s="73">
        <v>10</v>
      </c>
      <c r="AC24" s="77"/>
      <c r="AD24">
        <f t="shared" si="3"/>
        <v>754</v>
      </c>
      <c r="AE24">
        <v>55</v>
      </c>
      <c r="AF24" s="20">
        <f t="shared" si="4"/>
        <v>276</v>
      </c>
      <c r="AG24">
        <f t="shared" si="5"/>
        <v>4</v>
      </c>
      <c r="AH24" t="str">
        <f t="shared" si="6"/>
        <v xml:space="preserve">White Other </v>
      </c>
      <c r="AI24" s="2">
        <f t="shared" si="7"/>
        <v>1.7866390471258417E-2</v>
      </c>
      <c r="AJ24" s="2">
        <f t="shared" si="8"/>
        <v>0.3660477453580902</v>
      </c>
      <c r="AK24" s="20">
        <f t="shared" si="9"/>
        <v>125</v>
      </c>
      <c r="AL24">
        <f t="shared" si="10"/>
        <v>3</v>
      </c>
      <c r="AM24" t="str">
        <f t="shared" si="11"/>
        <v>White Polish</v>
      </c>
      <c r="AN24" s="2">
        <f t="shared" si="12"/>
        <v>8.0916623511134121E-3</v>
      </c>
      <c r="AO24" s="2">
        <f t="shared" si="13"/>
        <v>0.16578249336870027</v>
      </c>
      <c r="AP24">
        <f t="shared" si="14"/>
        <v>0</v>
      </c>
      <c r="AQ24">
        <v>24</v>
      </c>
      <c r="AR24">
        <v>155</v>
      </c>
      <c r="AS24">
        <v>14</v>
      </c>
      <c r="AT24">
        <v>-18</v>
      </c>
      <c r="AU24">
        <v>-27</v>
      </c>
      <c r="AV24" s="2"/>
      <c r="BT24" s="84"/>
      <c r="BU24" s="84"/>
      <c r="BV24" s="84"/>
    </row>
    <row r="25" spans="1:74" x14ac:dyDescent="0.25">
      <c r="A25" s="73" t="s">
        <v>902</v>
      </c>
      <c r="B25" s="73">
        <v>11</v>
      </c>
      <c r="C25" s="73" t="s">
        <v>209</v>
      </c>
      <c r="D25" s="78" t="s">
        <v>208</v>
      </c>
      <c r="E25" s="78" t="s">
        <v>119</v>
      </c>
      <c r="F25" s="73" t="s">
        <v>120</v>
      </c>
      <c r="G25" s="2">
        <f t="shared" si="0"/>
        <v>0.95174183361294784</v>
      </c>
      <c r="H25">
        <f t="shared" si="1"/>
        <v>0</v>
      </c>
      <c r="I25">
        <f t="shared" si="2"/>
        <v>0</v>
      </c>
      <c r="J25" s="79">
        <v>10133</v>
      </c>
      <c r="K25" s="76">
        <v>10061</v>
      </c>
      <c r="L25" s="76">
        <v>9644</v>
      </c>
      <c r="M25" s="73">
        <v>28</v>
      </c>
      <c r="N25" s="73">
        <v>26</v>
      </c>
      <c r="O25" s="73">
        <v>200</v>
      </c>
      <c r="P25" s="73">
        <v>163</v>
      </c>
      <c r="Q25" s="73">
        <v>17</v>
      </c>
      <c r="R25" s="73">
        <v>2</v>
      </c>
      <c r="S25" s="73">
        <v>7</v>
      </c>
      <c r="T25" s="73">
        <v>0</v>
      </c>
      <c r="U25" s="73">
        <v>19</v>
      </c>
      <c r="V25" s="73">
        <v>7</v>
      </c>
      <c r="W25" s="73">
        <v>5</v>
      </c>
      <c r="X25" s="73">
        <v>5</v>
      </c>
      <c r="Y25" s="73">
        <v>4</v>
      </c>
      <c r="Z25" s="73">
        <v>0</v>
      </c>
      <c r="AA25" s="73">
        <v>2</v>
      </c>
      <c r="AB25" s="73">
        <v>4</v>
      </c>
      <c r="AC25" s="77"/>
      <c r="AD25">
        <f t="shared" si="3"/>
        <v>489</v>
      </c>
      <c r="AE25">
        <v>41</v>
      </c>
      <c r="AF25" s="20">
        <f t="shared" si="4"/>
        <v>200</v>
      </c>
      <c r="AG25">
        <f t="shared" si="5"/>
        <v>3</v>
      </c>
      <c r="AH25" t="str">
        <f t="shared" si="6"/>
        <v>White Polish</v>
      </c>
      <c r="AI25" s="2">
        <f t="shared" si="7"/>
        <v>1.9737491364847527E-2</v>
      </c>
      <c r="AJ25" s="2">
        <f t="shared" si="8"/>
        <v>0.40899795501022496</v>
      </c>
      <c r="AK25" s="20">
        <f t="shared" si="9"/>
        <v>163</v>
      </c>
      <c r="AL25">
        <f t="shared" si="10"/>
        <v>4</v>
      </c>
      <c r="AM25" t="str">
        <f t="shared" si="11"/>
        <v xml:space="preserve">White Other </v>
      </c>
      <c r="AN25" s="2">
        <f t="shared" si="12"/>
        <v>1.6086055462350736E-2</v>
      </c>
      <c r="AO25" s="2">
        <f t="shared" si="13"/>
        <v>0.33333333333333331</v>
      </c>
      <c r="AP25">
        <f t="shared" si="14"/>
        <v>0</v>
      </c>
      <c r="AQ25">
        <v>5</v>
      </c>
      <c r="AR25">
        <v>45</v>
      </c>
      <c r="AS25">
        <v>3</v>
      </c>
      <c r="AT25">
        <v>-51</v>
      </c>
      <c r="AU25">
        <v>-9</v>
      </c>
      <c r="AV25" s="2"/>
      <c r="BT25" s="84"/>
      <c r="BU25" s="84"/>
      <c r="BV25" s="84"/>
    </row>
    <row r="26" spans="1:74" x14ac:dyDescent="0.25">
      <c r="A26" s="73" t="s">
        <v>903</v>
      </c>
      <c r="B26" s="73">
        <v>12</v>
      </c>
      <c r="C26" s="73" t="s">
        <v>219</v>
      </c>
      <c r="D26" s="78" t="s">
        <v>218</v>
      </c>
      <c r="E26" s="78" t="s">
        <v>119</v>
      </c>
      <c r="F26" s="73" t="s">
        <v>120</v>
      </c>
      <c r="G26" s="2">
        <f t="shared" si="0"/>
        <v>0.95205422832107134</v>
      </c>
      <c r="H26">
        <f t="shared" si="1"/>
        <v>0</v>
      </c>
      <c r="I26">
        <f t="shared" si="2"/>
        <v>0</v>
      </c>
      <c r="J26" s="79">
        <v>12097</v>
      </c>
      <c r="K26" s="76">
        <v>11978</v>
      </c>
      <c r="L26" s="76">
        <v>11517</v>
      </c>
      <c r="M26" s="73">
        <v>35</v>
      </c>
      <c r="N26" s="73">
        <v>14</v>
      </c>
      <c r="O26" s="73">
        <v>276</v>
      </c>
      <c r="P26" s="73">
        <v>136</v>
      </c>
      <c r="Q26" s="73">
        <v>26</v>
      </c>
      <c r="R26" s="73">
        <v>2</v>
      </c>
      <c r="S26" s="73">
        <v>9</v>
      </c>
      <c r="T26" s="73">
        <v>8</v>
      </c>
      <c r="U26" s="73">
        <v>11</v>
      </c>
      <c r="V26" s="73">
        <v>24</v>
      </c>
      <c r="W26" s="73">
        <v>14</v>
      </c>
      <c r="X26" s="73">
        <v>6</v>
      </c>
      <c r="Y26" s="73">
        <v>3</v>
      </c>
      <c r="Z26" s="73">
        <v>1</v>
      </c>
      <c r="AA26" s="73">
        <v>10</v>
      </c>
      <c r="AB26" s="73">
        <v>5</v>
      </c>
      <c r="AC26" s="77"/>
      <c r="AD26">
        <f t="shared" si="3"/>
        <v>580</v>
      </c>
      <c r="AE26">
        <v>40</v>
      </c>
      <c r="AF26" s="20">
        <f t="shared" si="4"/>
        <v>276</v>
      </c>
      <c r="AG26">
        <f t="shared" si="5"/>
        <v>3</v>
      </c>
      <c r="AH26" t="str">
        <f t="shared" si="6"/>
        <v>White Polish</v>
      </c>
      <c r="AI26" s="2">
        <f t="shared" si="7"/>
        <v>2.2815574109283292E-2</v>
      </c>
      <c r="AJ26" s="2">
        <f t="shared" si="8"/>
        <v>0.47586206896551725</v>
      </c>
      <c r="AK26" s="20">
        <f t="shared" si="9"/>
        <v>136</v>
      </c>
      <c r="AL26">
        <f t="shared" si="10"/>
        <v>4</v>
      </c>
      <c r="AM26" t="str">
        <f t="shared" si="11"/>
        <v xml:space="preserve">White Other </v>
      </c>
      <c r="AN26" s="2">
        <f t="shared" si="12"/>
        <v>1.1242456807472927E-2</v>
      </c>
      <c r="AO26" s="2">
        <f t="shared" si="13"/>
        <v>0.23448275862068965</v>
      </c>
      <c r="AP26">
        <f t="shared" si="14"/>
        <v>0</v>
      </c>
      <c r="AQ26">
        <v>11</v>
      </c>
      <c r="AR26">
        <v>92</v>
      </c>
      <c r="AS26">
        <v>7</v>
      </c>
      <c r="AT26">
        <v>-65</v>
      </c>
      <c r="AU26">
        <v>-5</v>
      </c>
      <c r="AV26" s="2"/>
      <c r="BT26" s="84"/>
      <c r="BU26" s="84"/>
      <c r="BV26" s="84"/>
    </row>
    <row r="27" spans="1:74" x14ac:dyDescent="0.25">
      <c r="A27" s="73" t="s">
        <v>904</v>
      </c>
      <c r="B27" s="73">
        <v>13</v>
      </c>
      <c r="C27" s="73" t="s">
        <v>243</v>
      </c>
      <c r="D27" s="78" t="s">
        <v>242</v>
      </c>
      <c r="E27" s="78" t="s">
        <v>119</v>
      </c>
      <c r="F27" s="73" t="s">
        <v>120</v>
      </c>
      <c r="G27" s="2">
        <f t="shared" si="0"/>
        <v>0.95282465150403517</v>
      </c>
      <c r="H27">
        <f t="shared" si="1"/>
        <v>0</v>
      </c>
      <c r="I27">
        <f t="shared" si="2"/>
        <v>0</v>
      </c>
      <c r="J27" s="79">
        <v>13630</v>
      </c>
      <c r="K27" s="76">
        <v>13440</v>
      </c>
      <c r="L27" s="76">
        <v>12987</v>
      </c>
      <c r="M27" s="73">
        <v>91</v>
      </c>
      <c r="N27" s="73">
        <v>1</v>
      </c>
      <c r="O27" s="73">
        <v>92</v>
      </c>
      <c r="P27" s="73">
        <v>269</v>
      </c>
      <c r="Q27" s="73">
        <v>52</v>
      </c>
      <c r="R27" s="73">
        <v>1</v>
      </c>
      <c r="S27" s="73">
        <v>19</v>
      </c>
      <c r="T27" s="73">
        <v>9</v>
      </c>
      <c r="U27" s="73">
        <v>19</v>
      </c>
      <c r="V27" s="73">
        <v>35</v>
      </c>
      <c r="W27" s="73">
        <v>19</v>
      </c>
      <c r="X27" s="73">
        <v>12</v>
      </c>
      <c r="Y27" s="73">
        <v>8</v>
      </c>
      <c r="Z27" s="73">
        <v>1</v>
      </c>
      <c r="AA27" s="73">
        <v>4</v>
      </c>
      <c r="AB27" s="73">
        <v>11</v>
      </c>
      <c r="AC27" s="77"/>
      <c r="AD27">
        <f t="shared" si="3"/>
        <v>643</v>
      </c>
      <c r="AE27">
        <v>40</v>
      </c>
      <c r="AF27" s="20">
        <f t="shared" si="4"/>
        <v>269</v>
      </c>
      <c r="AG27">
        <f t="shared" si="5"/>
        <v>4</v>
      </c>
      <c r="AH27" t="str">
        <f t="shared" si="6"/>
        <v xml:space="preserve">White Other </v>
      </c>
      <c r="AI27" s="2">
        <f t="shared" si="7"/>
        <v>1.9735876742479824E-2</v>
      </c>
      <c r="AJ27" s="2">
        <f t="shared" si="8"/>
        <v>0.41835147744945567</v>
      </c>
      <c r="AK27" s="20">
        <f t="shared" si="9"/>
        <v>92</v>
      </c>
      <c r="AL27">
        <f t="shared" si="10"/>
        <v>3</v>
      </c>
      <c r="AM27" t="str">
        <f t="shared" si="11"/>
        <v>White Polish</v>
      </c>
      <c r="AN27" s="2">
        <f t="shared" si="12"/>
        <v>6.7498165810711665E-3</v>
      </c>
      <c r="AO27" s="2">
        <f t="shared" si="13"/>
        <v>0.14307931570762053</v>
      </c>
      <c r="AP27">
        <f t="shared" si="14"/>
        <v>0</v>
      </c>
      <c r="AQ27">
        <v>25</v>
      </c>
      <c r="AR27">
        <v>122</v>
      </c>
      <c r="AS27">
        <v>11</v>
      </c>
      <c r="AT27">
        <v>9</v>
      </c>
      <c r="AU27">
        <v>-5</v>
      </c>
      <c r="AV27" s="2"/>
      <c r="BT27" s="84"/>
      <c r="BU27" s="84"/>
      <c r="BV27" s="84"/>
    </row>
    <row r="28" spans="1:74" x14ac:dyDescent="0.25">
      <c r="A28" s="73" t="s">
        <v>905</v>
      </c>
      <c r="B28" s="73">
        <v>14</v>
      </c>
      <c r="C28" s="73" t="s">
        <v>235</v>
      </c>
      <c r="D28" s="78" t="s">
        <v>234</v>
      </c>
      <c r="E28" s="78" t="s">
        <v>119</v>
      </c>
      <c r="F28" s="73" t="s">
        <v>120</v>
      </c>
      <c r="G28" s="2">
        <f t="shared" si="0"/>
        <v>0.95425724637681164</v>
      </c>
      <c r="H28">
        <f t="shared" si="1"/>
        <v>0</v>
      </c>
      <c r="I28">
        <f t="shared" si="2"/>
        <v>0</v>
      </c>
      <c r="J28" s="79">
        <v>11040</v>
      </c>
      <c r="K28" s="76">
        <v>10934</v>
      </c>
      <c r="L28" s="76">
        <v>10535</v>
      </c>
      <c r="M28" s="73">
        <v>49</v>
      </c>
      <c r="N28" s="73">
        <v>10</v>
      </c>
      <c r="O28" s="73">
        <v>104</v>
      </c>
      <c r="P28" s="73">
        <v>236</v>
      </c>
      <c r="Q28" s="73">
        <v>18</v>
      </c>
      <c r="R28" s="73">
        <v>7</v>
      </c>
      <c r="S28" s="73">
        <v>16</v>
      </c>
      <c r="T28" s="73">
        <v>3</v>
      </c>
      <c r="U28" s="73">
        <v>8</v>
      </c>
      <c r="V28" s="73">
        <v>21</v>
      </c>
      <c r="W28" s="73">
        <v>17</v>
      </c>
      <c r="X28" s="73">
        <v>4</v>
      </c>
      <c r="Y28" s="73">
        <v>1</v>
      </c>
      <c r="Z28" s="73">
        <v>5</v>
      </c>
      <c r="AA28" s="73">
        <v>4</v>
      </c>
      <c r="AB28" s="73">
        <v>2</v>
      </c>
      <c r="AC28" s="77"/>
      <c r="AD28">
        <f t="shared" si="3"/>
        <v>505</v>
      </c>
      <c r="AE28">
        <v>34</v>
      </c>
      <c r="AF28" s="20">
        <f t="shared" si="4"/>
        <v>236</v>
      </c>
      <c r="AG28">
        <f t="shared" si="5"/>
        <v>4</v>
      </c>
      <c r="AH28" t="str">
        <f t="shared" si="6"/>
        <v xml:space="preserve">White Other </v>
      </c>
      <c r="AI28" s="2">
        <f t="shared" si="7"/>
        <v>2.1376811594202898E-2</v>
      </c>
      <c r="AJ28" s="2">
        <f t="shared" si="8"/>
        <v>0.46732673267326735</v>
      </c>
      <c r="AK28" s="20">
        <f t="shared" si="9"/>
        <v>104</v>
      </c>
      <c r="AL28">
        <f t="shared" si="10"/>
        <v>3</v>
      </c>
      <c r="AM28" t="str">
        <f t="shared" si="11"/>
        <v>White Polish</v>
      </c>
      <c r="AN28" s="2">
        <f t="shared" si="12"/>
        <v>9.4202898550724643E-3</v>
      </c>
      <c r="AO28" s="2">
        <f t="shared" si="13"/>
        <v>0.20594059405940593</v>
      </c>
      <c r="AP28">
        <f t="shared" si="14"/>
        <v>0</v>
      </c>
      <c r="AQ28">
        <v>11</v>
      </c>
      <c r="AR28">
        <v>104</v>
      </c>
      <c r="AS28">
        <v>1</v>
      </c>
      <c r="AT28">
        <v>-88</v>
      </c>
      <c r="AU28">
        <v>17</v>
      </c>
      <c r="AV28" s="2"/>
      <c r="BT28" s="84"/>
      <c r="BU28" s="84"/>
      <c r="BV28" s="84"/>
    </row>
    <row r="29" spans="1:74" x14ac:dyDescent="0.25">
      <c r="A29" s="73" t="s">
        <v>906</v>
      </c>
      <c r="B29" s="73">
        <v>15</v>
      </c>
      <c r="C29" s="73" t="s">
        <v>225</v>
      </c>
      <c r="D29" s="78" t="s">
        <v>224</v>
      </c>
      <c r="E29" s="78" t="s">
        <v>119</v>
      </c>
      <c r="F29" s="73" t="s">
        <v>120</v>
      </c>
      <c r="G29" s="2">
        <f t="shared" si="0"/>
        <v>0.95709916994320665</v>
      </c>
      <c r="H29">
        <f t="shared" si="1"/>
        <v>0</v>
      </c>
      <c r="I29">
        <f t="shared" si="2"/>
        <v>0</v>
      </c>
      <c r="J29" s="79">
        <v>11445</v>
      </c>
      <c r="K29" s="76">
        <v>11305</v>
      </c>
      <c r="L29" s="76">
        <v>10954</v>
      </c>
      <c r="M29" s="73">
        <v>65</v>
      </c>
      <c r="N29" s="73">
        <v>8</v>
      </c>
      <c r="O29" s="73">
        <v>67</v>
      </c>
      <c r="P29" s="73">
        <v>211</v>
      </c>
      <c r="Q29" s="73">
        <v>40</v>
      </c>
      <c r="R29" s="73">
        <v>6</v>
      </c>
      <c r="S29" s="73">
        <v>16</v>
      </c>
      <c r="T29" s="73">
        <v>1</v>
      </c>
      <c r="U29" s="73">
        <v>19</v>
      </c>
      <c r="V29" s="73">
        <v>28</v>
      </c>
      <c r="W29" s="73">
        <v>10</v>
      </c>
      <c r="X29" s="73">
        <v>4</v>
      </c>
      <c r="Y29" s="73">
        <v>3</v>
      </c>
      <c r="Z29" s="73">
        <v>1</v>
      </c>
      <c r="AA29" s="73">
        <v>8</v>
      </c>
      <c r="AB29" s="73">
        <v>4</v>
      </c>
      <c r="AC29" s="77"/>
      <c r="AD29">
        <f t="shared" si="3"/>
        <v>491</v>
      </c>
      <c r="AE29">
        <v>40</v>
      </c>
      <c r="AF29" s="20">
        <f t="shared" si="4"/>
        <v>211</v>
      </c>
      <c r="AG29">
        <f t="shared" si="5"/>
        <v>4</v>
      </c>
      <c r="AH29" t="str">
        <f t="shared" si="6"/>
        <v xml:space="preserve">White Other </v>
      </c>
      <c r="AI29" s="2">
        <f t="shared" si="7"/>
        <v>1.8435998252512013E-2</v>
      </c>
      <c r="AJ29" s="2">
        <f t="shared" si="8"/>
        <v>0.42973523421588594</v>
      </c>
      <c r="AK29" s="20">
        <f t="shared" si="9"/>
        <v>67</v>
      </c>
      <c r="AL29">
        <f t="shared" si="10"/>
        <v>3</v>
      </c>
      <c r="AM29" t="str">
        <f t="shared" si="11"/>
        <v>White Polish</v>
      </c>
      <c r="AN29" s="2">
        <f t="shared" si="12"/>
        <v>5.8540847531673218E-3</v>
      </c>
      <c r="AO29" s="2">
        <f t="shared" si="13"/>
        <v>0.13645621181262729</v>
      </c>
      <c r="AP29">
        <f t="shared" si="14"/>
        <v>0</v>
      </c>
      <c r="AQ29">
        <v>17</v>
      </c>
      <c r="AR29">
        <v>71</v>
      </c>
      <c r="AS29">
        <v>8</v>
      </c>
      <c r="AT29">
        <v>-3</v>
      </c>
      <c r="AU29">
        <v>6</v>
      </c>
      <c r="AV29" s="2"/>
      <c r="BT29" s="84"/>
      <c r="BU29" s="84"/>
      <c r="BV29" s="84"/>
    </row>
    <row r="30" spans="1:74" x14ac:dyDescent="0.25">
      <c r="A30" s="73" t="s">
        <v>907</v>
      </c>
      <c r="B30" s="73">
        <v>16</v>
      </c>
      <c r="C30" s="73" t="s">
        <v>217</v>
      </c>
      <c r="D30" s="78" t="s">
        <v>216</v>
      </c>
      <c r="E30" s="78" t="s">
        <v>119</v>
      </c>
      <c r="F30" s="73" t="s">
        <v>120</v>
      </c>
      <c r="G30" s="2">
        <f t="shared" si="0"/>
        <v>0.96107554417413577</v>
      </c>
      <c r="H30">
        <f t="shared" si="1"/>
        <v>0</v>
      </c>
      <c r="I30">
        <f t="shared" si="2"/>
        <v>0</v>
      </c>
      <c r="J30" s="79">
        <v>11715</v>
      </c>
      <c r="K30" s="76">
        <v>11603</v>
      </c>
      <c r="L30" s="76">
        <v>11259</v>
      </c>
      <c r="M30" s="73">
        <v>46</v>
      </c>
      <c r="N30" s="73">
        <v>5</v>
      </c>
      <c r="O30" s="73">
        <v>64</v>
      </c>
      <c r="P30" s="73">
        <v>229</v>
      </c>
      <c r="Q30" s="73">
        <v>21</v>
      </c>
      <c r="R30" s="73">
        <v>7</v>
      </c>
      <c r="S30" s="73">
        <v>12</v>
      </c>
      <c r="T30" s="73">
        <v>3</v>
      </c>
      <c r="U30" s="73">
        <v>17</v>
      </c>
      <c r="V30" s="73">
        <v>27</v>
      </c>
      <c r="W30" s="73">
        <v>12</v>
      </c>
      <c r="X30" s="73">
        <v>3</v>
      </c>
      <c r="Y30" s="73">
        <v>2</v>
      </c>
      <c r="Z30" s="73">
        <v>2</v>
      </c>
      <c r="AA30" s="73">
        <v>2</v>
      </c>
      <c r="AB30" s="73">
        <v>4</v>
      </c>
      <c r="AC30" s="77"/>
      <c r="AD30">
        <f t="shared" si="3"/>
        <v>456</v>
      </c>
      <c r="AE30">
        <v>29</v>
      </c>
      <c r="AF30" s="20">
        <f t="shared" si="4"/>
        <v>229</v>
      </c>
      <c r="AG30">
        <f t="shared" si="5"/>
        <v>4</v>
      </c>
      <c r="AH30" t="str">
        <f t="shared" si="6"/>
        <v xml:space="preserve">White Other </v>
      </c>
      <c r="AI30" s="2">
        <f t="shared" si="7"/>
        <v>1.954758856167307E-2</v>
      </c>
      <c r="AJ30" s="2">
        <f t="shared" si="8"/>
        <v>0.5021929824561403</v>
      </c>
      <c r="AK30" s="20">
        <f t="shared" si="9"/>
        <v>64</v>
      </c>
      <c r="AL30">
        <f t="shared" si="10"/>
        <v>3</v>
      </c>
      <c r="AM30" t="str">
        <f t="shared" si="11"/>
        <v>White Polish</v>
      </c>
      <c r="AN30" s="2">
        <f t="shared" si="12"/>
        <v>5.463081519419548E-3</v>
      </c>
      <c r="AO30" s="2">
        <f t="shared" si="13"/>
        <v>0.14035087719298245</v>
      </c>
      <c r="AP30">
        <f t="shared" si="14"/>
        <v>0</v>
      </c>
      <c r="AQ30">
        <v>12</v>
      </c>
      <c r="AR30">
        <v>91</v>
      </c>
      <c r="AS30">
        <v>7</v>
      </c>
      <c r="AT30">
        <v>-154</v>
      </c>
      <c r="AU30">
        <v>13</v>
      </c>
      <c r="AV30" s="2"/>
      <c r="BT30" s="84"/>
      <c r="BU30" s="84"/>
      <c r="BV30" s="84"/>
    </row>
    <row r="31" spans="1:74" x14ac:dyDescent="0.25">
      <c r="A31" s="73" t="s">
        <v>908</v>
      </c>
      <c r="B31" s="73">
        <v>17</v>
      </c>
      <c r="C31" s="73" t="s">
        <v>223</v>
      </c>
      <c r="D31" s="78" t="s">
        <v>222</v>
      </c>
      <c r="E31" s="78" t="s">
        <v>119</v>
      </c>
      <c r="F31" s="73" t="s">
        <v>120</v>
      </c>
      <c r="G31" s="2">
        <f t="shared" si="0"/>
        <v>0.96299342105263153</v>
      </c>
      <c r="H31">
        <f t="shared" si="1"/>
        <v>0</v>
      </c>
      <c r="I31">
        <f t="shared" si="2"/>
        <v>0</v>
      </c>
      <c r="J31" s="79">
        <v>14592</v>
      </c>
      <c r="K31" s="76">
        <v>14380</v>
      </c>
      <c r="L31" s="76">
        <v>14052</v>
      </c>
      <c r="M31" s="73">
        <v>67</v>
      </c>
      <c r="N31" s="73">
        <v>5</v>
      </c>
      <c r="O31" s="73">
        <v>70</v>
      </c>
      <c r="P31" s="73">
        <v>186</v>
      </c>
      <c r="Q31" s="73">
        <v>50</v>
      </c>
      <c r="R31" s="73">
        <v>15</v>
      </c>
      <c r="S31" s="73">
        <v>29</v>
      </c>
      <c r="T31" s="73">
        <v>9</v>
      </c>
      <c r="U31" s="73">
        <v>32</v>
      </c>
      <c r="V31" s="73">
        <v>29</v>
      </c>
      <c r="W31" s="73">
        <v>13</v>
      </c>
      <c r="X31" s="73">
        <v>5</v>
      </c>
      <c r="Y31" s="73">
        <v>7</v>
      </c>
      <c r="Z31" s="73">
        <v>0</v>
      </c>
      <c r="AA31" s="73">
        <v>18</v>
      </c>
      <c r="AB31" s="73">
        <v>5</v>
      </c>
      <c r="AC31" s="77"/>
      <c r="AD31">
        <f t="shared" si="3"/>
        <v>540</v>
      </c>
      <c r="AE31">
        <v>33</v>
      </c>
      <c r="AF31" s="20">
        <f t="shared" si="4"/>
        <v>186</v>
      </c>
      <c r="AG31">
        <f t="shared" si="5"/>
        <v>4</v>
      </c>
      <c r="AH31" t="str">
        <f t="shared" si="6"/>
        <v xml:space="preserve">White Other </v>
      </c>
      <c r="AI31" s="2">
        <f t="shared" si="7"/>
        <v>1.2746710526315789E-2</v>
      </c>
      <c r="AJ31" s="2">
        <f t="shared" si="8"/>
        <v>0.34444444444444444</v>
      </c>
      <c r="AK31" s="20">
        <f t="shared" si="9"/>
        <v>70</v>
      </c>
      <c r="AL31">
        <f t="shared" si="10"/>
        <v>3</v>
      </c>
      <c r="AM31" t="str">
        <f t="shared" si="11"/>
        <v>White Polish</v>
      </c>
      <c r="AN31" s="2">
        <f t="shared" si="12"/>
        <v>4.7971491228070177E-3</v>
      </c>
      <c r="AO31" s="2">
        <f t="shared" si="13"/>
        <v>0.12962962962962962</v>
      </c>
      <c r="AP31">
        <f t="shared" si="14"/>
        <v>0</v>
      </c>
      <c r="AQ31">
        <v>21</v>
      </c>
      <c r="AR31">
        <v>103</v>
      </c>
      <c r="AS31">
        <v>13</v>
      </c>
      <c r="AT31">
        <v>-60</v>
      </c>
      <c r="AU31">
        <v>-2</v>
      </c>
      <c r="AV31" s="2"/>
      <c r="BT31" s="84"/>
      <c r="BU31" s="84"/>
      <c r="BV31" s="84"/>
    </row>
    <row r="32" spans="1:74" x14ac:dyDescent="0.25">
      <c r="A32" s="73" t="s">
        <v>909</v>
      </c>
      <c r="B32" s="73">
        <v>18</v>
      </c>
      <c r="C32" s="73" t="s">
        <v>233</v>
      </c>
      <c r="D32" s="78" t="s">
        <v>232</v>
      </c>
      <c r="E32" s="78" t="s">
        <v>119</v>
      </c>
      <c r="F32" s="73" t="s">
        <v>120</v>
      </c>
      <c r="G32" s="2">
        <f t="shared" si="0"/>
        <v>0.96483414212590579</v>
      </c>
      <c r="H32">
        <f t="shared" si="1"/>
        <v>0</v>
      </c>
      <c r="I32">
        <f t="shared" si="2"/>
        <v>0</v>
      </c>
      <c r="J32" s="79">
        <v>15043</v>
      </c>
      <c r="K32" s="76">
        <v>14881</v>
      </c>
      <c r="L32" s="76">
        <v>14514</v>
      </c>
      <c r="M32" s="73">
        <v>63</v>
      </c>
      <c r="N32" s="73">
        <v>10</v>
      </c>
      <c r="O32" s="73">
        <v>34</v>
      </c>
      <c r="P32" s="73">
        <v>260</v>
      </c>
      <c r="Q32" s="73">
        <v>30</v>
      </c>
      <c r="R32" s="73">
        <v>21</v>
      </c>
      <c r="S32" s="73">
        <v>17</v>
      </c>
      <c r="T32" s="73">
        <v>16</v>
      </c>
      <c r="U32" s="73">
        <v>8</v>
      </c>
      <c r="V32" s="73">
        <v>38</v>
      </c>
      <c r="W32" s="73">
        <v>11</v>
      </c>
      <c r="X32" s="73">
        <v>7</v>
      </c>
      <c r="Y32" s="73">
        <v>2</v>
      </c>
      <c r="Z32" s="73">
        <v>0</v>
      </c>
      <c r="AA32" s="73">
        <v>1</v>
      </c>
      <c r="AB32" s="73">
        <v>11</v>
      </c>
      <c r="AC32" s="77"/>
      <c r="AD32">
        <f t="shared" si="3"/>
        <v>529</v>
      </c>
      <c r="AE32">
        <v>37</v>
      </c>
      <c r="AF32" s="20">
        <f t="shared" si="4"/>
        <v>260</v>
      </c>
      <c r="AG32">
        <f t="shared" si="5"/>
        <v>4</v>
      </c>
      <c r="AH32" t="str">
        <f t="shared" si="6"/>
        <v xml:space="preserve">White Other </v>
      </c>
      <c r="AI32" s="2">
        <f t="shared" si="7"/>
        <v>1.7283786478760884E-2</v>
      </c>
      <c r="AJ32" s="2">
        <f t="shared" si="8"/>
        <v>0.49149338374291113</v>
      </c>
      <c r="AK32" s="20">
        <f t="shared" si="9"/>
        <v>63</v>
      </c>
      <c r="AL32">
        <f t="shared" si="10"/>
        <v>1</v>
      </c>
      <c r="AM32" t="str">
        <f t="shared" si="11"/>
        <v>White Irish</v>
      </c>
      <c r="AN32" s="2">
        <f t="shared" si="12"/>
        <v>4.1879944160074451E-3</v>
      </c>
      <c r="AO32" s="2">
        <f t="shared" si="13"/>
        <v>0.11909262759924386</v>
      </c>
      <c r="AP32">
        <f t="shared" si="14"/>
        <v>0</v>
      </c>
      <c r="AQ32">
        <v>14</v>
      </c>
      <c r="AR32">
        <v>82</v>
      </c>
      <c r="AS32">
        <v>9</v>
      </c>
      <c r="AT32">
        <v>-58</v>
      </c>
      <c r="AU32">
        <v>7</v>
      </c>
      <c r="AV32" s="2"/>
      <c r="BT32" s="84"/>
      <c r="BU32" s="84"/>
      <c r="BV32" s="84"/>
    </row>
    <row r="33" spans="1:74" x14ac:dyDescent="0.25">
      <c r="A33" s="73" t="s">
        <v>910</v>
      </c>
      <c r="B33" s="73">
        <v>19</v>
      </c>
      <c r="C33" s="73" t="s">
        <v>213</v>
      </c>
      <c r="D33" s="78" t="s">
        <v>212</v>
      </c>
      <c r="E33" s="78" t="s">
        <v>119</v>
      </c>
      <c r="F33" s="73" t="s">
        <v>120</v>
      </c>
      <c r="G33" s="2">
        <f t="shared" si="0"/>
        <v>0.97029629076796775</v>
      </c>
      <c r="H33">
        <f t="shared" si="1"/>
        <v>0</v>
      </c>
      <c r="I33">
        <f t="shared" si="2"/>
        <v>0</v>
      </c>
      <c r="J33" s="79">
        <v>13399</v>
      </c>
      <c r="K33" s="76">
        <v>13263</v>
      </c>
      <c r="L33" s="76">
        <v>13001</v>
      </c>
      <c r="M33" s="73">
        <v>50</v>
      </c>
      <c r="N33" s="73">
        <v>9</v>
      </c>
      <c r="O33" s="73">
        <v>67</v>
      </c>
      <c r="P33" s="73">
        <v>136</v>
      </c>
      <c r="Q33" s="73">
        <v>22</v>
      </c>
      <c r="R33" s="73">
        <v>24</v>
      </c>
      <c r="S33" s="73">
        <v>12</v>
      </c>
      <c r="T33" s="73">
        <v>7</v>
      </c>
      <c r="U33" s="73">
        <v>13</v>
      </c>
      <c r="V33" s="73">
        <v>25</v>
      </c>
      <c r="W33" s="73">
        <v>3</v>
      </c>
      <c r="X33" s="73">
        <v>7</v>
      </c>
      <c r="Y33" s="73">
        <v>8</v>
      </c>
      <c r="Z33" s="73">
        <v>0</v>
      </c>
      <c r="AA33" s="73">
        <v>11</v>
      </c>
      <c r="AB33" s="73">
        <v>4</v>
      </c>
      <c r="AC33" s="77"/>
      <c r="AD33">
        <f t="shared" si="3"/>
        <v>398</v>
      </c>
      <c r="AE33">
        <v>30</v>
      </c>
      <c r="AF33" s="20">
        <f t="shared" si="4"/>
        <v>136</v>
      </c>
      <c r="AG33">
        <f t="shared" si="5"/>
        <v>4</v>
      </c>
      <c r="AH33" t="str">
        <f t="shared" si="6"/>
        <v xml:space="preserve">White Other </v>
      </c>
      <c r="AI33" s="2">
        <f t="shared" si="7"/>
        <v>1.0150011194865289E-2</v>
      </c>
      <c r="AJ33" s="2">
        <f t="shared" si="8"/>
        <v>0.34170854271356782</v>
      </c>
      <c r="AK33" s="20">
        <f t="shared" si="9"/>
        <v>67</v>
      </c>
      <c r="AL33">
        <f t="shared" si="10"/>
        <v>3</v>
      </c>
      <c r="AM33" t="str">
        <f t="shared" si="11"/>
        <v>White Polish</v>
      </c>
      <c r="AN33" s="2">
        <f t="shared" si="12"/>
        <v>5.0003731621762817E-3</v>
      </c>
      <c r="AO33" s="2">
        <f t="shared" si="13"/>
        <v>0.16834170854271358</v>
      </c>
      <c r="AP33">
        <f t="shared" si="14"/>
        <v>0</v>
      </c>
      <c r="AQ33">
        <v>18</v>
      </c>
      <c r="AR33">
        <v>30</v>
      </c>
      <c r="AS33">
        <v>4</v>
      </c>
      <c r="AT33">
        <v>-23</v>
      </c>
      <c r="AU33">
        <v>-7</v>
      </c>
      <c r="AV33" s="2"/>
      <c r="BT33" s="84"/>
      <c r="BU33" s="84"/>
      <c r="BV33" s="84"/>
    </row>
    <row r="34" spans="1:74" x14ac:dyDescent="0.25">
      <c r="A34" s="73" t="s">
        <v>911</v>
      </c>
      <c r="B34" s="73">
        <v>1</v>
      </c>
      <c r="C34" s="73" t="s">
        <v>247</v>
      </c>
      <c r="D34" s="78" t="s">
        <v>246</v>
      </c>
      <c r="E34" s="78" t="s">
        <v>121</v>
      </c>
      <c r="F34" s="73" t="s">
        <v>122</v>
      </c>
      <c r="G34" s="2">
        <f t="shared" si="0"/>
        <v>0.94943435035995882</v>
      </c>
      <c r="H34">
        <f t="shared" si="1"/>
        <v>0</v>
      </c>
      <c r="I34">
        <f t="shared" si="2"/>
        <v>0</v>
      </c>
      <c r="J34" s="79">
        <v>11668</v>
      </c>
      <c r="K34" s="76">
        <v>11539</v>
      </c>
      <c r="L34" s="76">
        <v>11078</v>
      </c>
      <c r="M34" s="73">
        <v>49</v>
      </c>
      <c r="N34" s="73">
        <v>10</v>
      </c>
      <c r="O34" s="73">
        <v>222</v>
      </c>
      <c r="P34" s="73">
        <v>180</v>
      </c>
      <c r="Q34" s="73">
        <v>21</v>
      </c>
      <c r="R34" s="73">
        <v>25</v>
      </c>
      <c r="S34" s="73">
        <v>13</v>
      </c>
      <c r="T34" s="73">
        <v>0</v>
      </c>
      <c r="U34" s="73">
        <v>10</v>
      </c>
      <c r="V34" s="73">
        <v>27</v>
      </c>
      <c r="W34" s="73">
        <v>13</v>
      </c>
      <c r="X34" s="73">
        <v>6</v>
      </c>
      <c r="Y34" s="73">
        <v>5</v>
      </c>
      <c r="Z34" s="73">
        <v>1</v>
      </c>
      <c r="AA34" s="73">
        <v>5</v>
      </c>
      <c r="AB34" s="73">
        <v>3</v>
      </c>
      <c r="AC34" s="77"/>
      <c r="AD34">
        <f t="shared" si="3"/>
        <v>590</v>
      </c>
      <c r="AE34">
        <v>48</v>
      </c>
      <c r="AF34" s="20">
        <f t="shared" si="4"/>
        <v>222</v>
      </c>
      <c r="AG34">
        <f t="shared" si="5"/>
        <v>3</v>
      </c>
      <c r="AH34" t="str">
        <f t="shared" si="6"/>
        <v>White Polish</v>
      </c>
      <c r="AI34" s="2">
        <f t="shared" si="7"/>
        <v>1.902639698320192E-2</v>
      </c>
      <c r="AJ34" s="2">
        <f t="shared" si="8"/>
        <v>0.37627118644067797</v>
      </c>
      <c r="AK34" s="20">
        <f t="shared" si="9"/>
        <v>180</v>
      </c>
      <c r="AL34">
        <f t="shared" si="10"/>
        <v>4</v>
      </c>
      <c r="AM34" t="str">
        <f t="shared" si="11"/>
        <v xml:space="preserve">White Other </v>
      </c>
      <c r="AN34" s="2">
        <f t="shared" si="12"/>
        <v>1.5426808364758314E-2</v>
      </c>
      <c r="AO34" s="2">
        <f t="shared" si="13"/>
        <v>0.30508474576271188</v>
      </c>
      <c r="AP34">
        <f t="shared" si="14"/>
        <v>0</v>
      </c>
      <c r="AQ34">
        <v>15</v>
      </c>
      <c r="AR34">
        <v>71</v>
      </c>
      <c r="AS34">
        <v>5</v>
      </c>
      <c r="AT34">
        <v>-104</v>
      </c>
      <c r="AU34">
        <v>-11</v>
      </c>
      <c r="AV34" s="2"/>
      <c r="BT34" s="84"/>
      <c r="BU34" s="84"/>
      <c r="BV34" s="84"/>
    </row>
    <row r="35" spans="1:74" x14ac:dyDescent="0.25">
      <c r="A35" s="73" t="s">
        <v>912</v>
      </c>
      <c r="B35" s="73">
        <v>2</v>
      </c>
      <c r="C35" s="73" t="s">
        <v>255</v>
      </c>
      <c r="D35" s="78" t="s">
        <v>254</v>
      </c>
      <c r="E35" s="78" t="s">
        <v>121</v>
      </c>
      <c r="F35" s="73" t="s">
        <v>122</v>
      </c>
      <c r="G35" s="2">
        <f t="shared" si="0"/>
        <v>0.95099183197199533</v>
      </c>
      <c r="H35">
        <f t="shared" si="1"/>
        <v>0</v>
      </c>
      <c r="I35">
        <f t="shared" si="2"/>
        <v>0</v>
      </c>
      <c r="J35" s="79">
        <v>16283</v>
      </c>
      <c r="K35" s="76">
        <v>16089</v>
      </c>
      <c r="L35" s="76">
        <v>15485</v>
      </c>
      <c r="M35" s="73">
        <v>61</v>
      </c>
      <c r="N35" s="73">
        <v>24</v>
      </c>
      <c r="O35" s="73">
        <v>203</v>
      </c>
      <c r="P35" s="73">
        <v>316</v>
      </c>
      <c r="Q35" s="73">
        <v>40</v>
      </c>
      <c r="R35" s="73">
        <v>43</v>
      </c>
      <c r="S35" s="73">
        <v>23</v>
      </c>
      <c r="T35" s="73">
        <v>1</v>
      </c>
      <c r="U35" s="73">
        <v>37</v>
      </c>
      <c r="V35" s="73">
        <v>24</v>
      </c>
      <c r="W35" s="73">
        <v>12</v>
      </c>
      <c r="X35" s="73">
        <v>6</v>
      </c>
      <c r="Y35" s="73">
        <v>1</v>
      </c>
      <c r="Z35" s="73">
        <v>0</v>
      </c>
      <c r="AA35" s="73">
        <v>2</v>
      </c>
      <c r="AB35" s="73">
        <v>5</v>
      </c>
      <c r="AC35" s="77"/>
      <c r="AD35">
        <f t="shared" si="3"/>
        <v>798</v>
      </c>
      <c r="AE35">
        <v>71</v>
      </c>
      <c r="AF35" s="20">
        <f t="shared" si="4"/>
        <v>316</v>
      </c>
      <c r="AG35">
        <f t="shared" si="5"/>
        <v>4</v>
      </c>
      <c r="AH35" t="str">
        <f t="shared" si="6"/>
        <v xml:space="preserve">White Other </v>
      </c>
      <c r="AI35" s="2">
        <f t="shared" si="7"/>
        <v>1.9406743229134681E-2</v>
      </c>
      <c r="AJ35" s="2">
        <f t="shared" si="8"/>
        <v>0.39598997493734334</v>
      </c>
      <c r="AK35" s="20">
        <f t="shared" si="9"/>
        <v>203</v>
      </c>
      <c r="AL35">
        <f t="shared" si="10"/>
        <v>3</v>
      </c>
      <c r="AM35" t="str">
        <f t="shared" si="11"/>
        <v>White Polish</v>
      </c>
      <c r="AN35" s="2">
        <f t="shared" si="12"/>
        <v>1.2466990112387152E-2</v>
      </c>
      <c r="AO35" s="2">
        <f t="shared" si="13"/>
        <v>0.25438596491228072</v>
      </c>
      <c r="AP35">
        <f t="shared" si="14"/>
        <v>0</v>
      </c>
      <c r="AQ35">
        <v>22</v>
      </c>
      <c r="AR35">
        <v>118</v>
      </c>
      <c r="AS35">
        <v>14</v>
      </c>
      <c r="AT35">
        <v>16</v>
      </c>
      <c r="AU35">
        <v>1</v>
      </c>
      <c r="AV35" s="2"/>
      <c r="BT35" s="84"/>
      <c r="BU35" s="84"/>
      <c r="BV35" s="84"/>
    </row>
    <row r="36" spans="1:74" x14ac:dyDescent="0.25">
      <c r="A36" s="73" t="s">
        <v>913</v>
      </c>
      <c r="B36" s="73">
        <v>3</v>
      </c>
      <c r="C36" s="73" t="s">
        <v>257</v>
      </c>
      <c r="D36" s="78" t="s">
        <v>256</v>
      </c>
      <c r="E36" s="78" t="s">
        <v>121</v>
      </c>
      <c r="F36" s="73" t="s">
        <v>122</v>
      </c>
      <c r="G36" s="2">
        <f t="shared" si="0"/>
        <v>0.95159163684309667</v>
      </c>
      <c r="H36">
        <f t="shared" si="1"/>
        <v>0</v>
      </c>
      <c r="I36">
        <f t="shared" si="2"/>
        <v>0</v>
      </c>
      <c r="J36" s="79">
        <v>15927</v>
      </c>
      <c r="K36" s="76">
        <v>15674</v>
      </c>
      <c r="L36" s="76">
        <v>15156</v>
      </c>
      <c r="M36" s="73">
        <v>72</v>
      </c>
      <c r="N36" s="73">
        <v>71</v>
      </c>
      <c r="O36" s="73">
        <v>172</v>
      </c>
      <c r="P36" s="73">
        <v>203</v>
      </c>
      <c r="Q36" s="73">
        <v>56</v>
      </c>
      <c r="R36" s="73">
        <v>10</v>
      </c>
      <c r="S36" s="73">
        <v>37</v>
      </c>
      <c r="T36" s="73">
        <v>3</v>
      </c>
      <c r="U36" s="73">
        <v>45</v>
      </c>
      <c r="V36" s="73">
        <v>47</v>
      </c>
      <c r="W36" s="73">
        <v>24</v>
      </c>
      <c r="X36" s="73">
        <v>4</v>
      </c>
      <c r="Y36" s="73">
        <v>5</v>
      </c>
      <c r="Z36" s="73">
        <v>0</v>
      </c>
      <c r="AA36" s="73">
        <v>17</v>
      </c>
      <c r="AB36" s="73">
        <v>5</v>
      </c>
      <c r="AC36" s="77"/>
      <c r="AD36">
        <f t="shared" si="3"/>
        <v>771</v>
      </c>
      <c r="AE36">
        <v>59</v>
      </c>
      <c r="AF36" s="20">
        <f t="shared" si="4"/>
        <v>203</v>
      </c>
      <c r="AG36">
        <f t="shared" si="5"/>
        <v>4</v>
      </c>
      <c r="AH36" t="str">
        <f t="shared" si="6"/>
        <v xml:space="preserve">White Other </v>
      </c>
      <c r="AI36" s="2">
        <f t="shared" si="7"/>
        <v>1.2745652037420733E-2</v>
      </c>
      <c r="AJ36" s="2">
        <f t="shared" si="8"/>
        <v>0.26329442282749677</v>
      </c>
      <c r="AK36" s="20">
        <f t="shared" si="9"/>
        <v>172</v>
      </c>
      <c r="AL36">
        <f t="shared" si="10"/>
        <v>3</v>
      </c>
      <c r="AM36" t="str">
        <f t="shared" si="11"/>
        <v>White Polish</v>
      </c>
      <c r="AN36" s="2">
        <f t="shared" si="12"/>
        <v>1.0799271677026432E-2</v>
      </c>
      <c r="AO36" s="2">
        <f t="shared" si="13"/>
        <v>0.2230869001297017</v>
      </c>
      <c r="AP36">
        <f t="shared" si="14"/>
        <v>0</v>
      </c>
      <c r="AQ36">
        <v>34</v>
      </c>
      <c r="AR36">
        <v>86</v>
      </c>
      <c r="AS36">
        <v>11</v>
      </c>
      <c r="AT36">
        <v>3</v>
      </c>
      <c r="AU36">
        <v>-5</v>
      </c>
      <c r="AV36" s="2"/>
      <c r="BT36" s="84"/>
      <c r="BU36" s="84"/>
      <c r="BV36" s="84"/>
    </row>
    <row r="37" spans="1:74" x14ac:dyDescent="0.25">
      <c r="A37" s="73" t="s">
        <v>914</v>
      </c>
      <c r="B37" s="73">
        <v>4</v>
      </c>
      <c r="C37" s="73" t="s">
        <v>870</v>
      </c>
      <c r="D37" s="78" t="s">
        <v>869</v>
      </c>
      <c r="E37" s="78" t="s">
        <v>121</v>
      </c>
      <c r="F37" s="73" t="s">
        <v>122</v>
      </c>
      <c r="G37" s="2">
        <f t="shared" si="0"/>
        <v>0.95713766799854705</v>
      </c>
      <c r="H37">
        <f t="shared" si="1"/>
        <v>0</v>
      </c>
      <c r="I37">
        <f t="shared" si="2"/>
        <v>0</v>
      </c>
      <c r="J37" s="79">
        <v>16518</v>
      </c>
      <c r="K37" s="76">
        <v>16128</v>
      </c>
      <c r="L37" s="76">
        <v>15810</v>
      </c>
      <c r="M37" s="73">
        <v>105</v>
      </c>
      <c r="N37" s="73">
        <v>13</v>
      </c>
      <c r="O37" s="73">
        <v>43</v>
      </c>
      <c r="P37" s="73">
        <v>157</v>
      </c>
      <c r="Q37" s="73">
        <v>50</v>
      </c>
      <c r="R37" s="73">
        <v>89</v>
      </c>
      <c r="S37" s="73">
        <v>46</v>
      </c>
      <c r="T37" s="73">
        <v>3</v>
      </c>
      <c r="U37" s="73">
        <v>77</v>
      </c>
      <c r="V37" s="73">
        <v>60</v>
      </c>
      <c r="W37" s="73">
        <v>27</v>
      </c>
      <c r="X37" s="73">
        <v>9</v>
      </c>
      <c r="Y37" s="73">
        <v>0</v>
      </c>
      <c r="Z37" s="73">
        <v>0</v>
      </c>
      <c r="AA37" s="73">
        <v>23</v>
      </c>
      <c r="AB37" s="73">
        <v>6</v>
      </c>
      <c r="AC37" s="77"/>
      <c r="AD37">
        <f t="shared" si="3"/>
        <v>708</v>
      </c>
      <c r="AE37">
        <v>49</v>
      </c>
      <c r="AF37" s="20">
        <f t="shared" si="4"/>
        <v>157</v>
      </c>
      <c r="AG37">
        <f t="shared" si="5"/>
        <v>4</v>
      </c>
      <c r="AH37" t="str">
        <f t="shared" si="6"/>
        <v xml:space="preserve">White Other </v>
      </c>
      <c r="AI37" s="2">
        <f t="shared" si="7"/>
        <v>9.5047826613391447E-3</v>
      </c>
      <c r="AJ37" s="2">
        <f t="shared" si="8"/>
        <v>0.22175141242937854</v>
      </c>
      <c r="AK37" s="20">
        <f t="shared" si="9"/>
        <v>105</v>
      </c>
      <c r="AL37">
        <f t="shared" si="10"/>
        <v>1</v>
      </c>
      <c r="AM37" t="str">
        <f t="shared" si="11"/>
        <v>White Irish</v>
      </c>
      <c r="AN37" s="2">
        <f t="shared" si="12"/>
        <v>6.3567017798764986E-3</v>
      </c>
      <c r="AO37" s="2">
        <f t="shared" si="13"/>
        <v>0.14830508474576271</v>
      </c>
      <c r="AP37">
        <f t="shared" si="14"/>
        <v>0</v>
      </c>
      <c r="AQ37">
        <v>37</v>
      </c>
      <c r="AR37">
        <v>47</v>
      </c>
      <c r="AS37">
        <v>8</v>
      </c>
      <c r="AT37">
        <v>-171</v>
      </c>
      <c r="AU37">
        <v>6</v>
      </c>
      <c r="AV37" s="2"/>
      <c r="BT37" s="84"/>
      <c r="BU37" s="84"/>
      <c r="BV37" s="84"/>
    </row>
    <row r="38" spans="1:74" x14ac:dyDescent="0.25">
      <c r="A38" s="73" t="s">
        <v>915</v>
      </c>
      <c r="B38" s="73">
        <v>5</v>
      </c>
      <c r="C38" s="73" t="s">
        <v>249</v>
      </c>
      <c r="D38" s="78" t="s">
        <v>248</v>
      </c>
      <c r="E38" s="78" t="s">
        <v>121</v>
      </c>
      <c r="F38" s="73" t="s">
        <v>122</v>
      </c>
      <c r="G38" s="2">
        <f t="shared" si="0"/>
        <v>0.95794363191262322</v>
      </c>
      <c r="H38">
        <f t="shared" si="1"/>
        <v>0</v>
      </c>
      <c r="I38">
        <f t="shared" si="2"/>
        <v>0</v>
      </c>
      <c r="J38" s="79">
        <v>15931</v>
      </c>
      <c r="K38" s="76">
        <v>15739</v>
      </c>
      <c r="L38" s="76">
        <v>15261</v>
      </c>
      <c r="M38" s="73">
        <v>73</v>
      </c>
      <c r="N38" s="73">
        <v>28</v>
      </c>
      <c r="O38" s="73">
        <v>174</v>
      </c>
      <c r="P38" s="73">
        <v>203</v>
      </c>
      <c r="Q38" s="73">
        <v>35</v>
      </c>
      <c r="R38" s="73">
        <v>55</v>
      </c>
      <c r="S38" s="73">
        <v>10</v>
      </c>
      <c r="T38" s="73">
        <v>3</v>
      </c>
      <c r="U38" s="73">
        <v>30</v>
      </c>
      <c r="V38" s="73">
        <v>10</v>
      </c>
      <c r="W38" s="73">
        <v>24</v>
      </c>
      <c r="X38" s="73">
        <v>7</v>
      </c>
      <c r="Y38" s="73">
        <v>0</v>
      </c>
      <c r="Z38" s="73">
        <v>0</v>
      </c>
      <c r="AA38" s="73">
        <v>15</v>
      </c>
      <c r="AB38" s="73">
        <v>3</v>
      </c>
      <c r="AC38" s="77"/>
      <c r="AD38">
        <f t="shared" si="3"/>
        <v>670</v>
      </c>
      <c r="AE38">
        <v>66</v>
      </c>
      <c r="AF38" s="20">
        <f t="shared" si="4"/>
        <v>203</v>
      </c>
      <c r="AG38">
        <f t="shared" si="5"/>
        <v>4</v>
      </c>
      <c r="AH38" t="str">
        <f t="shared" si="6"/>
        <v xml:space="preserve">White Other </v>
      </c>
      <c r="AI38" s="2">
        <f t="shared" si="7"/>
        <v>1.2742451823488795E-2</v>
      </c>
      <c r="AJ38" s="2">
        <f t="shared" si="8"/>
        <v>0.30298507462686569</v>
      </c>
      <c r="AK38" s="20">
        <f t="shared" si="9"/>
        <v>174</v>
      </c>
      <c r="AL38">
        <f t="shared" si="10"/>
        <v>3</v>
      </c>
      <c r="AM38" t="str">
        <f t="shared" si="11"/>
        <v>White Polish</v>
      </c>
      <c r="AN38" s="2">
        <f t="shared" si="12"/>
        <v>1.0922101562990396E-2</v>
      </c>
      <c r="AO38" s="2">
        <f t="shared" si="13"/>
        <v>0.25970149253731345</v>
      </c>
      <c r="AP38">
        <f t="shared" si="14"/>
        <v>0</v>
      </c>
      <c r="AQ38">
        <v>30</v>
      </c>
      <c r="AR38">
        <v>94</v>
      </c>
      <c r="AS38">
        <v>15</v>
      </c>
      <c r="AT38">
        <v>10</v>
      </c>
      <c r="AU38">
        <v>-2</v>
      </c>
      <c r="AV38" s="2"/>
      <c r="BT38" s="84"/>
      <c r="BU38" s="84"/>
      <c r="BV38" s="84"/>
    </row>
    <row r="39" spans="1:74" x14ac:dyDescent="0.25">
      <c r="A39" s="73" t="s">
        <v>916</v>
      </c>
      <c r="B39" s="73">
        <v>6</v>
      </c>
      <c r="C39" s="73" t="s">
        <v>253</v>
      </c>
      <c r="D39" s="78" t="s">
        <v>252</v>
      </c>
      <c r="E39" s="78" t="s">
        <v>121</v>
      </c>
      <c r="F39" s="73" t="s">
        <v>122</v>
      </c>
      <c r="G39" s="2">
        <f t="shared" si="0"/>
        <v>0.9670512820512821</v>
      </c>
      <c r="H39">
        <f t="shared" si="1"/>
        <v>0</v>
      </c>
      <c r="I39">
        <f t="shared" si="2"/>
        <v>0</v>
      </c>
      <c r="J39" s="79">
        <v>15600</v>
      </c>
      <c r="K39" s="76">
        <v>15506</v>
      </c>
      <c r="L39" s="76">
        <v>15086</v>
      </c>
      <c r="M39" s="73">
        <v>59</v>
      </c>
      <c r="N39" s="73">
        <v>13</v>
      </c>
      <c r="O39" s="73">
        <v>133</v>
      </c>
      <c r="P39" s="73">
        <v>215</v>
      </c>
      <c r="Q39" s="73">
        <v>10</v>
      </c>
      <c r="R39" s="73">
        <v>12</v>
      </c>
      <c r="S39" s="73">
        <v>7</v>
      </c>
      <c r="T39" s="73">
        <v>1</v>
      </c>
      <c r="U39" s="73">
        <v>34</v>
      </c>
      <c r="V39" s="73">
        <v>13</v>
      </c>
      <c r="W39" s="73">
        <v>7</v>
      </c>
      <c r="X39" s="73">
        <v>2</v>
      </c>
      <c r="Y39" s="73">
        <v>0</v>
      </c>
      <c r="Z39" s="73">
        <v>2</v>
      </c>
      <c r="AA39" s="73">
        <v>4</v>
      </c>
      <c r="AB39" s="73">
        <v>2</v>
      </c>
      <c r="AC39" s="77"/>
      <c r="AD39">
        <f t="shared" si="3"/>
        <v>514</v>
      </c>
      <c r="AE39">
        <v>46</v>
      </c>
      <c r="AF39" s="20">
        <f t="shared" si="4"/>
        <v>215</v>
      </c>
      <c r="AG39">
        <f t="shared" si="5"/>
        <v>4</v>
      </c>
      <c r="AH39" t="str">
        <f t="shared" si="6"/>
        <v xml:space="preserve">White Other </v>
      </c>
      <c r="AI39" s="2">
        <f t="shared" si="7"/>
        <v>1.3782051282051282E-2</v>
      </c>
      <c r="AJ39" s="2">
        <f t="shared" si="8"/>
        <v>0.41828793774319067</v>
      </c>
      <c r="AK39" s="20">
        <f t="shared" si="9"/>
        <v>133</v>
      </c>
      <c r="AL39">
        <f t="shared" si="10"/>
        <v>3</v>
      </c>
      <c r="AM39" t="str">
        <f t="shared" si="11"/>
        <v>White Polish</v>
      </c>
      <c r="AN39" s="2">
        <f t="shared" si="12"/>
        <v>8.5256410256410262E-3</v>
      </c>
      <c r="AO39" s="2">
        <f t="shared" si="13"/>
        <v>0.2587548638132296</v>
      </c>
      <c r="AP39">
        <f t="shared" si="14"/>
        <v>0</v>
      </c>
      <c r="AQ39">
        <v>10</v>
      </c>
      <c r="AR39">
        <v>87</v>
      </c>
      <c r="AS39">
        <v>3</v>
      </c>
      <c r="AT39">
        <v>-60</v>
      </c>
      <c r="AU39">
        <v>-10</v>
      </c>
      <c r="AV39" s="2"/>
      <c r="BT39" s="84"/>
      <c r="BU39" s="84"/>
      <c r="BV39" s="84"/>
    </row>
    <row r="40" spans="1:74" x14ac:dyDescent="0.25">
      <c r="A40" s="73" t="s">
        <v>917</v>
      </c>
      <c r="B40" s="73">
        <v>7</v>
      </c>
      <c r="C40" s="73" t="s">
        <v>251</v>
      </c>
      <c r="D40" s="78" t="s">
        <v>250</v>
      </c>
      <c r="E40" s="78" t="s">
        <v>121</v>
      </c>
      <c r="F40" s="73" t="s">
        <v>122</v>
      </c>
      <c r="G40" s="2">
        <f t="shared" si="0"/>
        <v>0.96857615396181029</v>
      </c>
      <c r="H40">
        <f t="shared" si="1"/>
        <v>0</v>
      </c>
      <c r="I40">
        <f t="shared" si="2"/>
        <v>0</v>
      </c>
      <c r="J40" s="79">
        <v>13302</v>
      </c>
      <c r="K40" s="76">
        <v>13156</v>
      </c>
      <c r="L40" s="76">
        <v>12884</v>
      </c>
      <c r="M40" s="73">
        <v>75</v>
      </c>
      <c r="N40" s="73">
        <v>18</v>
      </c>
      <c r="O40" s="73">
        <v>37</v>
      </c>
      <c r="P40" s="73">
        <v>142</v>
      </c>
      <c r="Q40" s="73">
        <v>32</v>
      </c>
      <c r="R40" s="73">
        <v>22</v>
      </c>
      <c r="S40" s="73">
        <v>13</v>
      </c>
      <c r="T40" s="73">
        <v>1</v>
      </c>
      <c r="U40" s="73">
        <v>19</v>
      </c>
      <c r="V40" s="73">
        <v>16</v>
      </c>
      <c r="W40" s="73">
        <v>8</v>
      </c>
      <c r="X40" s="73">
        <v>12</v>
      </c>
      <c r="Y40" s="73">
        <v>1</v>
      </c>
      <c r="Z40" s="73">
        <v>1</v>
      </c>
      <c r="AA40" s="73">
        <v>19</v>
      </c>
      <c r="AB40" s="73">
        <v>2</v>
      </c>
      <c r="AC40" s="77"/>
      <c r="AD40">
        <f t="shared" si="3"/>
        <v>418</v>
      </c>
      <c r="AE40">
        <v>27</v>
      </c>
      <c r="AF40" s="20">
        <f t="shared" si="4"/>
        <v>142</v>
      </c>
      <c r="AG40">
        <f t="shared" si="5"/>
        <v>4</v>
      </c>
      <c r="AH40" t="str">
        <f t="shared" si="6"/>
        <v xml:space="preserve">White Other </v>
      </c>
      <c r="AI40" s="2">
        <f t="shared" si="7"/>
        <v>1.0675086453164938E-2</v>
      </c>
      <c r="AJ40" s="2">
        <f t="shared" si="8"/>
        <v>0.33971291866028708</v>
      </c>
      <c r="AK40" s="20">
        <f t="shared" si="9"/>
        <v>75</v>
      </c>
      <c r="AL40">
        <f t="shared" si="10"/>
        <v>1</v>
      </c>
      <c r="AM40" t="str">
        <f t="shared" si="11"/>
        <v>White Irish</v>
      </c>
      <c r="AN40" s="2">
        <f t="shared" si="12"/>
        <v>5.6382498872350022E-3</v>
      </c>
      <c r="AO40" s="2">
        <f t="shared" si="13"/>
        <v>0.17942583732057416</v>
      </c>
      <c r="AP40">
        <f t="shared" si="14"/>
        <v>0</v>
      </c>
      <c r="AQ40">
        <v>17</v>
      </c>
      <c r="AR40">
        <v>63</v>
      </c>
      <c r="AS40">
        <v>7</v>
      </c>
      <c r="AT40">
        <v>-51</v>
      </c>
      <c r="AU40">
        <v>-11</v>
      </c>
      <c r="AV40" s="2"/>
      <c r="BT40" s="84"/>
      <c r="BU40" s="84"/>
      <c r="BV40" s="84"/>
    </row>
    <row r="41" spans="1:74" x14ac:dyDescent="0.25">
      <c r="A41" s="73" t="s">
        <v>1241</v>
      </c>
      <c r="B41" s="73">
        <v>8</v>
      </c>
      <c r="C41" s="73" t="s">
        <v>245</v>
      </c>
      <c r="D41" s="78" t="s">
        <v>244</v>
      </c>
      <c r="E41" s="78" t="s">
        <v>121</v>
      </c>
      <c r="F41" s="73" t="s">
        <v>122</v>
      </c>
      <c r="G41" s="2">
        <f t="shared" si="0"/>
        <v>0.9712531398269606</v>
      </c>
      <c r="H41">
        <f t="shared" si="1"/>
        <v>0</v>
      </c>
      <c r="I41">
        <f t="shared" si="2"/>
        <v>0</v>
      </c>
      <c r="J41" s="79">
        <v>10749</v>
      </c>
      <c r="K41" s="76">
        <v>10637</v>
      </c>
      <c r="L41" s="76">
        <v>10440</v>
      </c>
      <c r="M41" s="73">
        <v>36</v>
      </c>
      <c r="N41" s="73">
        <v>12</v>
      </c>
      <c r="O41" s="73">
        <v>30</v>
      </c>
      <c r="P41" s="73">
        <v>119</v>
      </c>
      <c r="Q41" s="73">
        <v>20</v>
      </c>
      <c r="R41" s="73">
        <v>10</v>
      </c>
      <c r="S41" s="73">
        <v>14</v>
      </c>
      <c r="T41" s="73">
        <v>5</v>
      </c>
      <c r="U41" s="73">
        <v>12</v>
      </c>
      <c r="V41" s="73">
        <v>14</v>
      </c>
      <c r="W41" s="73">
        <v>10</v>
      </c>
      <c r="X41" s="73">
        <v>6</v>
      </c>
      <c r="Y41" s="73">
        <v>6</v>
      </c>
      <c r="Z41" s="73">
        <v>1</v>
      </c>
      <c r="AA41" s="73">
        <v>11</v>
      </c>
      <c r="AB41" s="73">
        <v>3</v>
      </c>
      <c r="AC41" s="77"/>
      <c r="AD41">
        <f t="shared" si="3"/>
        <v>309</v>
      </c>
      <c r="AE41">
        <v>25</v>
      </c>
      <c r="AF41" s="20">
        <f t="shared" si="4"/>
        <v>119</v>
      </c>
      <c r="AG41">
        <f t="shared" si="5"/>
        <v>4</v>
      </c>
      <c r="AH41" t="str">
        <f t="shared" si="6"/>
        <v xml:space="preserve">White Other </v>
      </c>
      <c r="AI41" s="2">
        <f t="shared" si="7"/>
        <v>1.107079728346823E-2</v>
      </c>
      <c r="AJ41" s="2">
        <f t="shared" si="8"/>
        <v>0.38511326860841422</v>
      </c>
      <c r="AK41" s="20">
        <f t="shared" si="9"/>
        <v>36</v>
      </c>
      <c r="AL41">
        <f t="shared" si="10"/>
        <v>1</v>
      </c>
      <c r="AM41" t="str">
        <f t="shared" si="11"/>
        <v>White Irish</v>
      </c>
      <c r="AN41" s="2">
        <f t="shared" si="12"/>
        <v>3.3491487580240022E-3</v>
      </c>
      <c r="AO41" s="2">
        <f t="shared" si="13"/>
        <v>0.11650485436893204</v>
      </c>
      <c r="AP41">
        <f t="shared" si="14"/>
        <v>0</v>
      </c>
      <c r="AQ41">
        <v>15</v>
      </c>
      <c r="AR41">
        <v>56</v>
      </c>
      <c r="AS41">
        <v>8</v>
      </c>
      <c r="AT41">
        <v>24</v>
      </c>
      <c r="AU41">
        <v>11</v>
      </c>
      <c r="AV41" s="2"/>
      <c r="BT41" s="84"/>
      <c r="BU41" s="84"/>
      <c r="BV41" s="84"/>
    </row>
    <row r="42" spans="1:74" x14ac:dyDescent="0.25">
      <c r="A42" s="73" t="s">
        <v>918</v>
      </c>
      <c r="B42" s="73">
        <v>1</v>
      </c>
      <c r="C42" s="73" t="s">
        <v>267</v>
      </c>
      <c r="D42" s="78" t="s">
        <v>266</v>
      </c>
      <c r="E42" s="78" t="s">
        <v>123</v>
      </c>
      <c r="F42" s="73" t="s">
        <v>124</v>
      </c>
      <c r="G42" s="2">
        <f t="shared" si="0"/>
        <v>0.93493431855500819</v>
      </c>
      <c r="H42">
        <f t="shared" si="1"/>
        <v>0</v>
      </c>
      <c r="I42">
        <f t="shared" si="2"/>
        <v>0</v>
      </c>
      <c r="J42" s="79">
        <v>9744</v>
      </c>
      <c r="K42" s="76">
        <v>9637</v>
      </c>
      <c r="L42" s="76">
        <v>9110</v>
      </c>
      <c r="M42" s="73">
        <v>92</v>
      </c>
      <c r="N42" s="73">
        <v>12</v>
      </c>
      <c r="O42" s="73">
        <v>134</v>
      </c>
      <c r="P42" s="73">
        <v>289</v>
      </c>
      <c r="Q42" s="73">
        <v>32</v>
      </c>
      <c r="R42" s="73">
        <v>6</v>
      </c>
      <c r="S42" s="73">
        <v>16</v>
      </c>
      <c r="T42" s="73">
        <v>0</v>
      </c>
      <c r="U42" s="73">
        <v>12</v>
      </c>
      <c r="V42" s="73">
        <v>10</v>
      </c>
      <c r="W42" s="73">
        <v>15</v>
      </c>
      <c r="X42" s="73">
        <v>4</v>
      </c>
      <c r="Y42" s="73">
        <v>1</v>
      </c>
      <c r="Z42" s="73">
        <v>0</v>
      </c>
      <c r="AA42" s="73">
        <v>4</v>
      </c>
      <c r="AB42" s="73">
        <v>7</v>
      </c>
      <c r="AC42" s="77"/>
      <c r="AD42">
        <f t="shared" si="3"/>
        <v>634</v>
      </c>
      <c r="AE42">
        <v>46</v>
      </c>
      <c r="AF42" s="20">
        <f t="shared" si="4"/>
        <v>289</v>
      </c>
      <c r="AG42">
        <f t="shared" si="5"/>
        <v>4</v>
      </c>
      <c r="AH42" t="str">
        <f t="shared" si="6"/>
        <v xml:space="preserve">White Other </v>
      </c>
      <c r="AI42" s="2">
        <f t="shared" si="7"/>
        <v>2.9659277504105089E-2</v>
      </c>
      <c r="AJ42" s="2">
        <f t="shared" si="8"/>
        <v>0.45583596214511041</v>
      </c>
      <c r="AK42" s="20">
        <f t="shared" si="9"/>
        <v>134</v>
      </c>
      <c r="AL42">
        <f t="shared" si="10"/>
        <v>3</v>
      </c>
      <c r="AM42" t="str">
        <f t="shared" si="11"/>
        <v>White Polish</v>
      </c>
      <c r="AN42" s="2">
        <f t="shared" si="12"/>
        <v>1.3752052545155994E-2</v>
      </c>
      <c r="AO42" s="2">
        <f t="shared" si="13"/>
        <v>0.2113564668769716</v>
      </c>
      <c r="AP42">
        <f t="shared" si="14"/>
        <v>0</v>
      </c>
      <c r="AQ42">
        <v>17</v>
      </c>
      <c r="AR42">
        <v>113</v>
      </c>
      <c r="AS42">
        <v>3</v>
      </c>
      <c r="AT42">
        <v>51</v>
      </c>
      <c r="AU42">
        <v>-8</v>
      </c>
      <c r="AV42" s="2"/>
      <c r="BT42" s="84"/>
      <c r="BU42" s="84"/>
      <c r="BV42" s="84"/>
    </row>
    <row r="43" spans="1:74" x14ac:dyDescent="0.25">
      <c r="A43" s="73" t="s">
        <v>919</v>
      </c>
      <c r="B43" s="73">
        <v>2</v>
      </c>
      <c r="C43" s="73" t="s">
        <v>277</v>
      </c>
      <c r="D43" s="78" t="s">
        <v>276</v>
      </c>
      <c r="E43" s="78" t="s">
        <v>123</v>
      </c>
      <c r="F43" s="73" t="s">
        <v>124</v>
      </c>
      <c r="G43" s="2">
        <f t="shared" si="0"/>
        <v>0.94586746863009441</v>
      </c>
      <c r="H43">
        <f t="shared" si="1"/>
        <v>0</v>
      </c>
      <c r="I43">
        <f t="shared" si="2"/>
        <v>0</v>
      </c>
      <c r="J43" s="79">
        <v>9643</v>
      </c>
      <c r="K43" s="76">
        <v>9424</v>
      </c>
      <c r="L43" s="76">
        <v>9121</v>
      </c>
      <c r="M43" s="73">
        <v>119</v>
      </c>
      <c r="N43" s="73">
        <v>4</v>
      </c>
      <c r="O43" s="73">
        <v>5</v>
      </c>
      <c r="P43" s="73">
        <v>175</v>
      </c>
      <c r="Q43" s="73">
        <v>40</v>
      </c>
      <c r="R43" s="73">
        <v>36</v>
      </c>
      <c r="S43" s="73">
        <v>23</v>
      </c>
      <c r="T43" s="73">
        <v>1</v>
      </c>
      <c r="U43" s="73">
        <v>42</v>
      </c>
      <c r="V43" s="73">
        <v>44</v>
      </c>
      <c r="W43" s="73">
        <v>7</v>
      </c>
      <c r="X43" s="73">
        <v>6</v>
      </c>
      <c r="Y43" s="73">
        <v>1</v>
      </c>
      <c r="Z43" s="73">
        <v>7</v>
      </c>
      <c r="AA43" s="73">
        <v>7</v>
      </c>
      <c r="AB43" s="73">
        <v>5</v>
      </c>
      <c r="AC43" s="77"/>
      <c r="AD43">
        <f t="shared" si="3"/>
        <v>522</v>
      </c>
      <c r="AE43">
        <v>29</v>
      </c>
      <c r="AF43" s="20">
        <f t="shared" si="4"/>
        <v>175</v>
      </c>
      <c r="AG43">
        <f t="shared" si="5"/>
        <v>4</v>
      </c>
      <c r="AH43" t="str">
        <f t="shared" si="6"/>
        <v xml:space="preserve">White Other </v>
      </c>
      <c r="AI43" s="2">
        <f t="shared" si="7"/>
        <v>1.8147879290677175E-2</v>
      </c>
      <c r="AJ43" s="2">
        <f t="shared" si="8"/>
        <v>0.33524904214559387</v>
      </c>
      <c r="AK43" s="20">
        <f t="shared" si="9"/>
        <v>119</v>
      </c>
      <c r="AL43">
        <f t="shared" si="10"/>
        <v>1</v>
      </c>
      <c r="AM43" t="str">
        <f t="shared" si="11"/>
        <v>White Irish</v>
      </c>
      <c r="AN43" s="2">
        <f t="shared" si="12"/>
        <v>1.2340557917660479E-2</v>
      </c>
      <c r="AO43" s="2">
        <f t="shared" si="13"/>
        <v>0.22796934865900384</v>
      </c>
      <c r="AP43">
        <f t="shared" si="14"/>
        <v>0</v>
      </c>
      <c r="AQ43">
        <v>19</v>
      </c>
      <c r="AR43">
        <v>69</v>
      </c>
      <c r="AS43">
        <v>14</v>
      </c>
      <c r="AT43">
        <v>9</v>
      </c>
      <c r="AU43">
        <v>22</v>
      </c>
      <c r="AV43" s="2"/>
      <c r="BT43" s="84"/>
      <c r="BU43" s="84"/>
      <c r="BV43" s="84"/>
    </row>
    <row r="44" spans="1:74" x14ac:dyDescent="0.25">
      <c r="A44" s="73" t="s">
        <v>920</v>
      </c>
      <c r="B44" s="73">
        <v>3</v>
      </c>
      <c r="C44" s="73" t="s">
        <v>265</v>
      </c>
      <c r="D44" s="78" t="s">
        <v>264</v>
      </c>
      <c r="E44" s="78" t="s">
        <v>123</v>
      </c>
      <c r="F44" s="73" t="s">
        <v>124</v>
      </c>
      <c r="G44" s="2">
        <f t="shared" si="0"/>
        <v>0.95081967213114749</v>
      </c>
      <c r="H44">
        <f t="shared" si="1"/>
        <v>0</v>
      </c>
      <c r="I44">
        <f t="shared" si="2"/>
        <v>0</v>
      </c>
      <c r="J44" s="79">
        <v>10248</v>
      </c>
      <c r="K44" s="76">
        <v>10112</v>
      </c>
      <c r="L44" s="76">
        <v>9744</v>
      </c>
      <c r="M44" s="73">
        <v>45</v>
      </c>
      <c r="N44" s="73">
        <v>21</v>
      </c>
      <c r="O44" s="73">
        <v>119</v>
      </c>
      <c r="P44" s="73">
        <v>183</v>
      </c>
      <c r="Q44" s="73">
        <v>29</v>
      </c>
      <c r="R44" s="73">
        <v>5</v>
      </c>
      <c r="S44" s="73">
        <v>18</v>
      </c>
      <c r="T44" s="73">
        <v>8</v>
      </c>
      <c r="U44" s="73">
        <v>11</v>
      </c>
      <c r="V44" s="73">
        <v>27</v>
      </c>
      <c r="W44" s="73">
        <v>20</v>
      </c>
      <c r="X44" s="73">
        <v>10</v>
      </c>
      <c r="Y44" s="73">
        <v>1</v>
      </c>
      <c r="Z44" s="73">
        <v>0</v>
      </c>
      <c r="AA44" s="73">
        <v>5</v>
      </c>
      <c r="AB44" s="73">
        <v>2</v>
      </c>
      <c r="AC44" s="77"/>
      <c r="AD44">
        <f t="shared" si="3"/>
        <v>504</v>
      </c>
      <c r="AE44">
        <v>33</v>
      </c>
      <c r="AF44" s="20">
        <f t="shared" si="4"/>
        <v>183</v>
      </c>
      <c r="AG44">
        <f t="shared" si="5"/>
        <v>4</v>
      </c>
      <c r="AH44" t="str">
        <f t="shared" si="6"/>
        <v xml:space="preserve">White Other </v>
      </c>
      <c r="AI44" s="2">
        <f t="shared" si="7"/>
        <v>1.7857142857142856E-2</v>
      </c>
      <c r="AJ44" s="2">
        <f t="shared" si="8"/>
        <v>0.36309523809523808</v>
      </c>
      <c r="AK44" s="20">
        <f t="shared" si="9"/>
        <v>119</v>
      </c>
      <c r="AL44">
        <f t="shared" si="10"/>
        <v>3</v>
      </c>
      <c r="AM44" t="str">
        <f t="shared" si="11"/>
        <v>White Polish</v>
      </c>
      <c r="AN44" s="2">
        <f t="shared" si="12"/>
        <v>1.1612021857923498E-2</v>
      </c>
      <c r="AO44" s="2">
        <f t="shared" si="13"/>
        <v>0.2361111111111111</v>
      </c>
      <c r="AP44">
        <f t="shared" si="14"/>
        <v>0</v>
      </c>
      <c r="AQ44">
        <v>17</v>
      </c>
      <c r="AR44">
        <v>74</v>
      </c>
      <c r="AS44">
        <v>6</v>
      </c>
      <c r="AT44">
        <v>-74</v>
      </c>
      <c r="AU44">
        <v>-22</v>
      </c>
      <c r="AV44" s="2"/>
      <c r="BT44" s="84"/>
      <c r="BU44" s="84"/>
      <c r="BV44" s="84"/>
    </row>
    <row r="45" spans="1:74" x14ac:dyDescent="0.25">
      <c r="A45" s="73" t="s">
        <v>921</v>
      </c>
      <c r="B45" s="73">
        <v>4</v>
      </c>
      <c r="C45" s="73" t="s">
        <v>271</v>
      </c>
      <c r="D45" s="78" t="s">
        <v>270</v>
      </c>
      <c r="E45" s="78" t="s">
        <v>123</v>
      </c>
      <c r="F45" s="73" t="s">
        <v>124</v>
      </c>
      <c r="G45" s="2">
        <f t="shared" si="0"/>
        <v>0.95120691880728026</v>
      </c>
      <c r="H45">
        <f t="shared" si="1"/>
        <v>0</v>
      </c>
      <c r="I45">
        <f t="shared" si="2"/>
        <v>0</v>
      </c>
      <c r="J45" s="79">
        <v>7747</v>
      </c>
      <c r="K45" s="76">
        <v>7652</v>
      </c>
      <c r="L45" s="76">
        <v>7369</v>
      </c>
      <c r="M45" s="73">
        <v>78</v>
      </c>
      <c r="N45" s="73">
        <v>8</v>
      </c>
      <c r="O45" s="73">
        <v>57</v>
      </c>
      <c r="P45" s="73">
        <v>140</v>
      </c>
      <c r="Q45" s="73">
        <v>36</v>
      </c>
      <c r="R45" s="73">
        <v>3</v>
      </c>
      <c r="S45" s="73">
        <v>9</v>
      </c>
      <c r="T45" s="73">
        <v>10</v>
      </c>
      <c r="U45" s="73">
        <v>7</v>
      </c>
      <c r="V45" s="73">
        <v>10</v>
      </c>
      <c r="W45" s="73">
        <v>8</v>
      </c>
      <c r="X45" s="73">
        <v>2</v>
      </c>
      <c r="Y45" s="73">
        <v>2</v>
      </c>
      <c r="Z45" s="73">
        <v>3</v>
      </c>
      <c r="AA45" s="73">
        <v>3</v>
      </c>
      <c r="AB45" s="73">
        <v>2</v>
      </c>
      <c r="AC45" s="77"/>
      <c r="AD45">
        <f t="shared" si="3"/>
        <v>378</v>
      </c>
      <c r="AE45">
        <v>17</v>
      </c>
      <c r="AF45" s="20">
        <f t="shared" si="4"/>
        <v>140</v>
      </c>
      <c r="AG45">
        <f t="shared" si="5"/>
        <v>4</v>
      </c>
      <c r="AH45" t="str">
        <f t="shared" si="6"/>
        <v xml:space="preserve">White Other </v>
      </c>
      <c r="AI45" s="2">
        <f t="shared" si="7"/>
        <v>1.807151155285917E-2</v>
      </c>
      <c r="AJ45" s="2">
        <f t="shared" si="8"/>
        <v>0.37037037037037035</v>
      </c>
      <c r="AK45" s="20">
        <f t="shared" si="9"/>
        <v>78</v>
      </c>
      <c r="AL45">
        <f t="shared" si="10"/>
        <v>1</v>
      </c>
      <c r="AM45" t="str">
        <f t="shared" si="11"/>
        <v>White Irish</v>
      </c>
      <c r="AN45" s="2">
        <f t="shared" si="12"/>
        <v>1.0068413579450109E-2</v>
      </c>
      <c r="AO45" s="2">
        <f t="shared" si="13"/>
        <v>0.20634920634920634</v>
      </c>
      <c r="AP45">
        <f t="shared" si="14"/>
        <v>0</v>
      </c>
      <c r="AQ45">
        <v>7</v>
      </c>
      <c r="AR45">
        <v>46</v>
      </c>
      <c r="AS45">
        <v>3</v>
      </c>
      <c r="AT45">
        <v>63</v>
      </c>
      <c r="AU45">
        <v>4</v>
      </c>
      <c r="AV45" s="2"/>
      <c r="BT45" s="84"/>
      <c r="BU45" s="84"/>
      <c r="BV45" s="84"/>
    </row>
    <row r="46" spans="1:74" x14ac:dyDescent="0.25">
      <c r="A46" s="73" t="s">
        <v>922</v>
      </c>
      <c r="B46" s="73">
        <v>5</v>
      </c>
      <c r="C46" s="73" t="s">
        <v>269</v>
      </c>
      <c r="D46" s="78" t="s">
        <v>268</v>
      </c>
      <c r="E46" s="78" t="s">
        <v>123</v>
      </c>
      <c r="F46" s="73" t="s">
        <v>124</v>
      </c>
      <c r="G46" s="2">
        <f t="shared" si="0"/>
        <v>0.95413854840931001</v>
      </c>
      <c r="H46">
        <f t="shared" si="1"/>
        <v>0</v>
      </c>
      <c r="I46">
        <f t="shared" si="2"/>
        <v>0</v>
      </c>
      <c r="J46" s="79">
        <v>7261</v>
      </c>
      <c r="K46" s="76">
        <v>7186</v>
      </c>
      <c r="L46" s="76">
        <v>6928</v>
      </c>
      <c r="M46" s="73">
        <v>50</v>
      </c>
      <c r="N46" s="73">
        <v>11</v>
      </c>
      <c r="O46" s="73">
        <v>46</v>
      </c>
      <c r="P46" s="73">
        <v>151</v>
      </c>
      <c r="Q46" s="73">
        <v>21</v>
      </c>
      <c r="R46" s="73">
        <v>0</v>
      </c>
      <c r="S46" s="73">
        <v>5</v>
      </c>
      <c r="T46" s="73">
        <v>0</v>
      </c>
      <c r="U46" s="73">
        <v>15</v>
      </c>
      <c r="V46" s="73">
        <v>15</v>
      </c>
      <c r="W46" s="73">
        <v>9</v>
      </c>
      <c r="X46" s="73">
        <v>2</v>
      </c>
      <c r="Y46" s="73">
        <v>2</v>
      </c>
      <c r="Z46" s="73">
        <v>1</v>
      </c>
      <c r="AA46" s="73">
        <v>1</v>
      </c>
      <c r="AB46" s="73">
        <v>4</v>
      </c>
      <c r="AC46" s="77"/>
      <c r="AD46">
        <f t="shared" si="3"/>
        <v>333</v>
      </c>
      <c r="AE46">
        <v>13</v>
      </c>
      <c r="AF46" s="20">
        <f t="shared" si="4"/>
        <v>151</v>
      </c>
      <c r="AG46">
        <f t="shared" si="5"/>
        <v>4</v>
      </c>
      <c r="AH46" t="str">
        <f t="shared" si="6"/>
        <v xml:space="preserve">White Other </v>
      </c>
      <c r="AI46" s="2">
        <f t="shared" si="7"/>
        <v>2.0796033604186751E-2</v>
      </c>
      <c r="AJ46" s="2">
        <f t="shared" si="8"/>
        <v>0.45345345345345345</v>
      </c>
      <c r="AK46" s="20">
        <f t="shared" si="9"/>
        <v>50</v>
      </c>
      <c r="AL46">
        <f t="shared" si="10"/>
        <v>1</v>
      </c>
      <c r="AM46" t="str">
        <f t="shared" si="11"/>
        <v>White Irish</v>
      </c>
      <c r="AN46" s="2">
        <f t="shared" si="12"/>
        <v>6.8861038424459439E-3</v>
      </c>
      <c r="AO46" s="2">
        <f t="shared" si="13"/>
        <v>0.15015015015015015</v>
      </c>
      <c r="AP46">
        <f t="shared" si="14"/>
        <v>0</v>
      </c>
      <c r="AQ46">
        <v>10</v>
      </c>
      <c r="AR46">
        <v>45</v>
      </c>
      <c r="AS46">
        <v>4</v>
      </c>
      <c r="AT46">
        <v>-53</v>
      </c>
      <c r="AU46">
        <v>-19</v>
      </c>
      <c r="AV46" s="2"/>
      <c r="BT46" s="84"/>
      <c r="BU46" s="84"/>
      <c r="BV46" s="84"/>
    </row>
    <row r="47" spans="1:74" x14ac:dyDescent="0.25">
      <c r="A47" s="73" t="s">
        <v>923</v>
      </c>
      <c r="B47" s="73">
        <v>6</v>
      </c>
      <c r="C47" s="73" t="s">
        <v>263</v>
      </c>
      <c r="D47" s="78" t="s">
        <v>262</v>
      </c>
      <c r="E47" s="78" t="s">
        <v>123</v>
      </c>
      <c r="F47" s="73" t="s">
        <v>124</v>
      </c>
      <c r="G47" s="2">
        <f t="shared" si="0"/>
        <v>0.95529930033687482</v>
      </c>
      <c r="H47">
        <f t="shared" si="1"/>
        <v>0</v>
      </c>
      <c r="I47">
        <f t="shared" si="2"/>
        <v>0</v>
      </c>
      <c r="J47" s="79">
        <v>7718</v>
      </c>
      <c r="K47" s="76">
        <v>7627</v>
      </c>
      <c r="L47" s="76">
        <v>7373</v>
      </c>
      <c r="M47" s="73">
        <v>45</v>
      </c>
      <c r="N47" s="73">
        <v>16</v>
      </c>
      <c r="O47" s="73">
        <v>62</v>
      </c>
      <c r="P47" s="73">
        <v>131</v>
      </c>
      <c r="Q47" s="73">
        <v>28</v>
      </c>
      <c r="R47" s="73">
        <v>5</v>
      </c>
      <c r="S47" s="73">
        <v>12</v>
      </c>
      <c r="T47" s="73">
        <v>3</v>
      </c>
      <c r="U47" s="73">
        <v>5</v>
      </c>
      <c r="V47" s="73">
        <v>17</v>
      </c>
      <c r="W47" s="73">
        <v>10</v>
      </c>
      <c r="X47" s="73">
        <v>4</v>
      </c>
      <c r="Y47" s="73">
        <v>0</v>
      </c>
      <c r="Z47" s="73">
        <v>1</v>
      </c>
      <c r="AA47" s="73">
        <v>1</v>
      </c>
      <c r="AB47" s="73">
        <v>5</v>
      </c>
      <c r="AC47" s="77"/>
      <c r="AD47">
        <f t="shared" si="3"/>
        <v>345</v>
      </c>
      <c r="AE47">
        <v>18</v>
      </c>
      <c r="AF47" s="20">
        <f t="shared" si="4"/>
        <v>131</v>
      </c>
      <c r="AG47">
        <f t="shared" si="5"/>
        <v>4</v>
      </c>
      <c r="AH47" t="str">
        <f t="shared" si="6"/>
        <v xml:space="preserve">White Other </v>
      </c>
      <c r="AI47" s="2">
        <f t="shared" si="7"/>
        <v>1.6973309147447525E-2</v>
      </c>
      <c r="AJ47" s="2">
        <f t="shared" si="8"/>
        <v>0.37971014492753624</v>
      </c>
      <c r="AK47" s="20">
        <f t="shared" si="9"/>
        <v>62</v>
      </c>
      <c r="AL47">
        <f t="shared" si="10"/>
        <v>3</v>
      </c>
      <c r="AM47" t="str">
        <f t="shared" si="11"/>
        <v>White Polish</v>
      </c>
      <c r="AN47" s="2">
        <f t="shared" si="12"/>
        <v>8.0331692148224929E-3</v>
      </c>
      <c r="AO47" s="2">
        <f t="shared" si="13"/>
        <v>0.17971014492753623</v>
      </c>
      <c r="AP47">
        <f t="shared" si="14"/>
        <v>0</v>
      </c>
      <c r="AQ47">
        <v>6</v>
      </c>
      <c r="AR47">
        <v>46</v>
      </c>
      <c r="AS47">
        <v>4</v>
      </c>
      <c r="AT47">
        <v>-74</v>
      </c>
      <c r="AU47">
        <v>-1</v>
      </c>
      <c r="AV47" s="2"/>
      <c r="BT47" s="84"/>
      <c r="BU47" s="84"/>
      <c r="BV47" s="84"/>
    </row>
    <row r="48" spans="1:74" x14ac:dyDescent="0.25">
      <c r="A48" s="73" t="s">
        <v>924</v>
      </c>
      <c r="B48" s="73">
        <v>7</v>
      </c>
      <c r="C48" s="73" t="s">
        <v>279</v>
      </c>
      <c r="D48" s="78" t="s">
        <v>278</v>
      </c>
      <c r="E48" s="78" t="s">
        <v>123</v>
      </c>
      <c r="F48" s="73" t="s">
        <v>124</v>
      </c>
      <c r="G48" s="2">
        <f t="shared" si="0"/>
        <v>0.95939017808958449</v>
      </c>
      <c r="H48">
        <f t="shared" si="1"/>
        <v>0</v>
      </c>
      <c r="I48">
        <f t="shared" si="2"/>
        <v>0</v>
      </c>
      <c r="J48" s="79">
        <v>7412</v>
      </c>
      <c r="K48" s="76">
        <v>7278</v>
      </c>
      <c r="L48" s="76">
        <v>7111</v>
      </c>
      <c r="M48" s="73">
        <v>74</v>
      </c>
      <c r="N48" s="73">
        <v>3</v>
      </c>
      <c r="O48" s="73">
        <v>12</v>
      </c>
      <c r="P48" s="73">
        <v>78</v>
      </c>
      <c r="Q48" s="73">
        <v>30</v>
      </c>
      <c r="R48" s="73">
        <v>29</v>
      </c>
      <c r="S48" s="73">
        <v>10</v>
      </c>
      <c r="T48" s="73">
        <v>7</v>
      </c>
      <c r="U48" s="73">
        <v>18</v>
      </c>
      <c r="V48" s="73">
        <v>11</v>
      </c>
      <c r="W48" s="73">
        <v>14</v>
      </c>
      <c r="X48" s="73">
        <v>6</v>
      </c>
      <c r="Y48" s="73">
        <v>5</v>
      </c>
      <c r="Z48" s="73">
        <v>0</v>
      </c>
      <c r="AA48" s="73">
        <v>0</v>
      </c>
      <c r="AB48" s="73">
        <v>4</v>
      </c>
      <c r="AC48" s="77"/>
      <c r="AD48">
        <f t="shared" si="3"/>
        <v>301</v>
      </c>
      <c r="AE48">
        <v>20</v>
      </c>
      <c r="AF48" s="20">
        <f t="shared" si="4"/>
        <v>78</v>
      </c>
      <c r="AG48">
        <f t="shared" si="5"/>
        <v>4</v>
      </c>
      <c r="AH48" t="str">
        <f t="shared" si="6"/>
        <v xml:space="preserve">White Other </v>
      </c>
      <c r="AI48" s="2">
        <f t="shared" si="7"/>
        <v>1.0523475445223961E-2</v>
      </c>
      <c r="AJ48" s="2">
        <f t="shared" si="8"/>
        <v>0.25913621262458469</v>
      </c>
      <c r="AK48" s="20">
        <f t="shared" si="9"/>
        <v>74</v>
      </c>
      <c r="AL48">
        <f t="shared" si="10"/>
        <v>1</v>
      </c>
      <c r="AM48" t="str">
        <f t="shared" si="11"/>
        <v>White Irish</v>
      </c>
      <c r="AN48" s="2">
        <f t="shared" si="12"/>
        <v>9.983810037776578E-3</v>
      </c>
      <c r="AO48" s="2">
        <f t="shared" si="13"/>
        <v>0.24584717607973422</v>
      </c>
      <c r="AP48">
        <f t="shared" si="14"/>
        <v>0</v>
      </c>
      <c r="AQ48">
        <v>12</v>
      </c>
      <c r="AR48">
        <v>68</v>
      </c>
      <c r="AS48">
        <v>7</v>
      </c>
      <c r="AT48">
        <v>-43</v>
      </c>
      <c r="AU48">
        <v>-5</v>
      </c>
      <c r="AV48" s="2"/>
      <c r="BT48" s="84"/>
      <c r="BU48" s="84"/>
      <c r="BV48" s="84"/>
    </row>
    <row r="49" spans="1:74" x14ac:dyDescent="0.25">
      <c r="A49" s="73" t="s">
        <v>925</v>
      </c>
      <c r="B49" s="73">
        <v>8</v>
      </c>
      <c r="C49" s="73" t="s">
        <v>275</v>
      </c>
      <c r="D49" s="78" t="s">
        <v>274</v>
      </c>
      <c r="E49" s="78" t="s">
        <v>123</v>
      </c>
      <c r="F49" s="73" t="s">
        <v>124</v>
      </c>
      <c r="G49" s="2">
        <f t="shared" si="0"/>
        <v>0.96155622258138995</v>
      </c>
      <c r="H49">
        <f t="shared" si="1"/>
        <v>0</v>
      </c>
      <c r="I49">
        <f t="shared" si="2"/>
        <v>0</v>
      </c>
      <c r="J49" s="79">
        <v>8662</v>
      </c>
      <c r="K49" s="76">
        <v>8584</v>
      </c>
      <c r="L49" s="76">
        <v>8329</v>
      </c>
      <c r="M49" s="73">
        <v>75</v>
      </c>
      <c r="N49" s="73">
        <v>2</v>
      </c>
      <c r="O49" s="73">
        <v>9</v>
      </c>
      <c r="P49" s="73">
        <v>169</v>
      </c>
      <c r="Q49" s="73">
        <v>29</v>
      </c>
      <c r="R49" s="73">
        <v>1</v>
      </c>
      <c r="S49" s="73">
        <v>5</v>
      </c>
      <c r="T49" s="73">
        <v>1</v>
      </c>
      <c r="U49" s="73">
        <v>14</v>
      </c>
      <c r="V49" s="73">
        <v>9</v>
      </c>
      <c r="W49" s="73">
        <v>7</v>
      </c>
      <c r="X49" s="73">
        <v>6</v>
      </c>
      <c r="Y49" s="73">
        <v>0</v>
      </c>
      <c r="Z49" s="73">
        <v>0</v>
      </c>
      <c r="AA49" s="73">
        <v>3</v>
      </c>
      <c r="AB49" s="73">
        <v>3</v>
      </c>
      <c r="AC49" s="77"/>
      <c r="AD49">
        <f t="shared" si="3"/>
        <v>333</v>
      </c>
      <c r="AE49">
        <v>10</v>
      </c>
      <c r="AF49" s="20">
        <f t="shared" si="4"/>
        <v>169</v>
      </c>
      <c r="AG49">
        <f t="shared" si="5"/>
        <v>4</v>
      </c>
      <c r="AH49" t="str">
        <f t="shared" si="6"/>
        <v xml:space="preserve">White Other </v>
      </c>
      <c r="AI49" s="2">
        <f t="shared" si="7"/>
        <v>1.9510505656892174E-2</v>
      </c>
      <c r="AJ49" s="2">
        <f t="shared" si="8"/>
        <v>0.5075075075075075</v>
      </c>
      <c r="AK49" s="20">
        <f t="shared" si="9"/>
        <v>75</v>
      </c>
      <c r="AL49">
        <f t="shared" si="10"/>
        <v>1</v>
      </c>
      <c r="AM49" t="str">
        <f t="shared" si="11"/>
        <v>White Irish</v>
      </c>
      <c r="AN49" s="2">
        <f t="shared" si="12"/>
        <v>8.6585084276148694E-3</v>
      </c>
      <c r="AO49" s="2">
        <f t="shared" si="13"/>
        <v>0.22522522522522523</v>
      </c>
      <c r="AP49">
        <f t="shared" si="14"/>
        <v>0</v>
      </c>
      <c r="AQ49">
        <v>7</v>
      </c>
      <c r="AR49">
        <v>59</v>
      </c>
      <c r="AS49">
        <v>3</v>
      </c>
      <c r="AT49">
        <v>179</v>
      </c>
      <c r="AU49">
        <v>-1</v>
      </c>
      <c r="AV49" s="2"/>
      <c r="BT49" s="84"/>
      <c r="BU49" s="84"/>
      <c r="BV49" s="84"/>
    </row>
    <row r="50" spans="1:74" x14ac:dyDescent="0.25">
      <c r="A50" s="73" t="s">
        <v>926</v>
      </c>
      <c r="B50" s="73">
        <v>9</v>
      </c>
      <c r="C50" s="73" t="s">
        <v>261</v>
      </c>
      <c r="D50" s="78" t="s">
        <v>260</v>
      </c>
      <c r="E50" s="78" t="s">
        <v>123</v>
      </c>
      <c r="F50" s="73" t="s">
        <v>124</v>
      </c>
      <c r="G50" s="2">
        <f t="shared" si="0"/>
        <v>0.96183336173112965</v>
      </c>
      <c r="H50">
        <f t="shared" si="1"/>
        <v>0</v>
      </c>
      <c r="I50">
        <f t="shared" si="2"/>
        <v>0</v>
      </c>
      <c r="J50" s="79">
        <v>5869</v>
      </c>
      <c r="K50" s="76">
        <v>5830</v>
      </c>
      <c r="L50" s="76">
        <v>5645</v>
      </c>
      <c r="M50" s="73">
        <v>48</v>
      </c>
      <c r="N50" s="73">
        <v>14</v>
      </c>
      <c r="O50" s="73">
        <v>26</v>
      </c>
      <c r="P50" s="73">
        <v>97</v>
      </c>
      <c r="Q50" s="73">
        <v>8</v>
      </c>
      <c r="R50" s="73">
        <v>1</v>
      </c>
      <c r="S50" s="73">
        <v>10</v>
      </c>
      <c r="T50" s="73">
        <v>0</v>
      </c>
      <c r="U50" s="73">
        <v>6</v>
      </c>
      <c r="V50" s="73">
        <v>3</v>
      </c>
      <c r="W50" s="73">
        <v>4</v>
      </c>
      <c r="X50" s="73">
        <v>4</v>
      </c>
      <c r="Y50" s="73">
        <v>0</v>
      </c>
      <c r="Z50" s="73">
        <v>0</v>
      </c>
      <c r="AA50" s="73">
        <v>1</v>
      </c>
      <c r="AB50" s="73">
        <v>2</v>
      </c>
      <c r="AC50" s="77"/>
      <c r="AD50">
        <f t="shared" si="3"/>
        <v>224</v>
      </c>
      <c r="AE50">
        <v>11</v>
      </c>
      <c r="AF50" s="20">
        <f t="shared" si="4"/>
        <v>97</v>
      </c>
      <c r="AG50">
        <f t="shared" si="5"/>
        <v>4</v>
      </c>
      <c r="AH50" t="str">
        <f t="shared" si="6"/>
        <v xml:space="preserve">White Other </v>
      </c>
      <c r="AI50" s="2">
        <f t="shared" si="7"/>
        <v>1.6527517464644745E-2</v>
      </c>
      <c r="AJ50" s="2">
        <f t="shared" si="8"/>
        <v>0.4330357142857143</v>
      </c>
      <c r="AK50" s="20">
        <f t="shared" si="9"/>
        <v>48</v>
      </c>
      <c r="AL50">
        <f t="shared" si="10"/>
        <v>1</v>
      </c>
      <c r="AM50" t="str">
        <f t="shared" si="11"/>
        <v>White Irish</v>
      </c>
      <c r="AN50" s="2">
        <f t="shared" si="12"/>
        <v>8.1785653433293585E-3</v>
      </c>
      <c r="AO50" s="2">
        <f t="shared" si="13"/>
        <v>0.21428571428571427</v>
      </c>
      <c r="AP50">
        <f t="shared" si="14"/>
        <v>0</v>
      </c>
      <c r="AQ50">
        <v>4</v>
      </c>
      <c r="AR50">
        <v>37</v>
      </c>
      <c r="AS50">
        <v>2</v>
      </c>
      <c r="AT50">
        <v>-58</v>
      </c>
      <c r="AU50">
        <v>-9</v>
      </c>
      <c r="AV50" s="2"/>
      <c r="BT50" s="84"/>
      <c r="BU50" s="84"/>
      <c r="BV50" s="84"/>
    </row>
    <row r="51" spans="1:74" x14ac:dyDescent="0.25">
      <c r="A51" s="73" t="s">
        <v>927</v>
      </c>
      <c r="B51" s="73">
        <v>10</v>
      </c>
      <c r="C51" s="73" t="s">
        <v>273</v>
      </c>
      <c r="D51" s="78" t="s">
        <v>272</v>
      </c>
      <c r="E51" s="78" t="s">
        <v>123</v>
      </c>
      <c r="F51" s="73" t="s">
        <v>124</v>
      </c>
      <c r="G51" s="2">
        <f t="shared" si="0"/>
        <v>0.96952908587257614</v>
      </c>
      <c r="H51">
        <f t="shared" si="1"/>
        <v>0</v>
      </c>
      <c r="I51">
        <f t="shared" si="2"/>
        <v>0</v>
      </c>
      <c r="J51" s="79">
        <v>6498</v>
      </c>
      <c r="K51" s="76">
        <v>6454</v>
      </c>
      <c r="L51" s="76">
        <v>6300</v>
      </c>
      <c r="M51" s="73">
        <v>50</v>
      </c>
      <c r="N51" s="73">
        <v>0</v>
      </c>
      <c r="O51" s="73">
        <v>21</v>
      </c>
      <c r="P51" s="73">
        <v>83</v>
      </c>
      <c r="Q51" s="73">
        <v>9</v>
      </c>
      <c r="R51" s="73">
        <v>4</v>
      </c>
      <c r="S51" s="73">
        <v>6</v>
      </c>
      <c r="T51" s="73">
        <v>3</v>
      </c>
      <c r="U51" s="73">
        <v>6</v>
      </c>
      <c r="V51" s="73">
        <v>2</v>
      </c>
      <c r="W51" s="73">
        <v>5</v>
      </c>
      <c r="X51" s="73">
        <v>4</v>
      </c>
      <c r="Y51" s="73">
        <v>1</v>
      </c>
      <c r="Z51" s="73">
        <v>0</v>
      </c>
      <c r="AA51" s="73">
        <v>4</v>
      </c>
      <c r="AB51" s="73">
        <v>0</v>
      </c>
      <c r="AC51" s="77"/>
      <c r="AD51">
        <f t="shared" si="3"/>
        <v>198</v>
      </c>
      <c r="AE51">
        <v>9</v>
      </c>
      <c r="AF51" s="20">
        <f t="shared" si="4"/>
        <v>83</v>
      </c>
      <c r="AG51">
        <f t="shared" si="5"/>
        <v>4</v>
      </c>
      <c r="AH51" t="str">
        <f t="shared" si="6"/>
        <v xml:space="preserve">White Other </v>
      </c>
      <c r="AI51" s="2">
        <f t="shared" si="7"/>
        <v>1.2773160972606955E-2</v>
      </c>
      <c r="AJ51" s="2">
        <f t="shared" si="8"/>
        <v>0.41919191919191917</v>
      </c>
      <c r="AK51" s="20">
        <f t="shared" si="9"/>
        <v>50</v>
      </c>
      <c r="AL51">
        <f t="shared" si="10"/>
        <v>1</v>
      </c>
      <c r="AM51" t="str">
        <f t="shared" si="11"/>
        <v>White Irish</v>
      </c>
      <c r="AN51" s="2">
        <f t="shared" si="12"/>
        <v>7.6946752847029858E-3</v>
      </c>
      <c r="AO51" s="2">
        <f t="shared" si="13"/>
        <v>0.25252525252525254</v>
      </c>
      <c r="AP51">
        <f t="shared" si="14"/>
        <v>0</v>
      </c>
      <c r="AQ51">
        <v>6</v>
      </c>
      <c r="AR51">
        <v>31</v>
      </c>
      <c r="AS51">
        <v>0</v>
      </c>
      <c r="AT51">
        <v>-42</v>
      </c>
      <c r="AU51">
        <v>-4</v>
      </c>
      <c r="AV51" s="2"/>
      <c r="BT51" s="84"/>
      <c r="BU51" s="84"/>
      <c r="BV51" s="84"/>
    </row>
    <row r="52" spans="1:74" x14ac:dyDescent="0.25">
      <c r="A52" s="73" t="s">
        <v>928</v>
      </c>
      <c r="B52" s="73">
        <v>11</v>
      </c>
      <c r="C52" s="73" t="s">
        <v>259</v>
      </c>
      <c r="D52" s="78" t="s">
        <v>258</v>
      </c>
      <c r="E52" s="78" t="s">
        <v>123</v>
      </c>
      <c r="F52" s="73" t="s">
        <v>124</v>
      </c>
      <c r="G52" s="2">
        <f t="shared" si="0"/>
        <v>0.96985334057577399</v>
      </c>
      <c r="H52">
        <f t="shared" si="1"/>
        <v>0</v>
      </c>
      <c r="I52">
        <f t="shared" si="2"/>
        <v>0</v>
      </c>
      <c r="J52" s="79">
        <v>7364</v>
      </c>
      <c r="K52" s="76">
        <v>7283</v>
      </c>
      <c r="L52" s="76">
        <v>7142</v>
      </c>
      <c r="M52" s="73">
        <v>45</v>
      </c>
      <c r="N52" s="73">
        <v>5</v>
      </c>
      <c r="O52" s="73">
        <v>24</v>
      </c>
      <c r="P52" s="73">
        <v>67</v>
      </c>
      <c r="Q52" s="73">
        <v>15</v>
      </c>
      <c r="R52" s="73">
        <v>12</v>
      </c>
      <c r="S52" s="73">
        <v>1</v>
      </c>
      <c r="T52" s="73">
        <v>8</v>
      </c>
      <c r="U52" s="73">
        <v>10</v>
      </c>
      <c r="V52" s="73">
        <v>13</v>
      </c>
      <c r="W52" s="73">
        <v>14</v>
      </c>
      <c r="X52" s="73">
        <v>4</v>
      </c>
      <c r="Y52" s="73">
        <v>0</v>
      </c>
      <c r="Z52" s="73">
        <v>1</v>
      </c>
      <c r="AA52" s="73">
        <v>3</v>
      </c>
      <c r="AB52" s="73">
        <v>0</v>
      </c>
      <c r="AC52" s="77"/>
      <c r="AD52">
        <f t="shared" si="3"/>
        <v>222</v>
      </c>
      <c r="AE52">
        <v>12</v>
      </c>
      <c r="AF52" s="20">
        <f t="shared" si="4"/>
        <v>67</v>
      </c>
      <c r="AG52">
        <f t="shared" si="5"/>
        <v>4</v>
      </c>
      <c r="AH52" t="str">
        <f t="shared" si="6"/>
        <v xml:space="preserve">White Other </v>
      </c>
      <c r="AI52" s="2">
        <f t="shared" si="7"/>
        <v>9.0983161325366643E-3</v>
      </c>
      <c r="AJ52" s="2">
        <f t="shared" si="8"/>
        <v>0.30180180180180183</v>
      </c>
      <c r="AK52" s="20">
        <f t="shared" si="9"/>
        <v>45</v>
      </c>
      <c r="AL52">
        <f t="shared" si="10"/>
        <v>1</v>
      </c>
      <c r="AM52" t="str">
        <f t="shared" si="11"/>
        <v>White Irish</v>
      </c>
      <c r="AN52" s="2">
        <f t="shared" si="12"/>
        <v>6.1108093427485058E-3</v>
      </c>
      <c r="AO52" s="2">
        <f t="shared" si="13"/>
        <v>0.20270270270270271</v>
      </c>
      <c r="AP52">
        <f t="shared" si="14"/>
        <v>0</v>
      </c>
      <c r="AQ52">
        <v>7</v>
      </c>
      <c r="AR52">
        <v>18</v>
      </c>
      <c r="AS52">
        <v>0</v>
      </c>
      <c r="AT52">
        <v>-43</v>
      </c>
      <c r="AU52">
        <v>-8</v>
      </c>
      <c r="AV52" s="2"/>
      <c r="BT52" s="84"/>
      <c r="BU52" s="84"/>
      <c r="BV52" s="84"/>
    </row>
    <row r="53" spans="1:74" x14ac:dyDescent="0.25">
      <c r="A53" s="73" t="s">
        <v>983</v>
      </c>
      <c r="B53" s="73">
        <v>1</v>
      </c>
      <c r="C53" s="73" t="s">
        <v>1</v>
      </c>
      <c r="D53" s="78" t="s">
        <v>406</v>
      </c>
      <c r="E53" s="78" t="s">
        <v>143</v>
      </c>
      <c r="F53" s="73" t="s">
        <v>144</v>
      </c>
      <c r="G53" s="2">
        <f t="shared" si="0"/>
        <v>0.69908902691511388</v>
      </c>
      <c r="H53">
        <f t="shared" si="1"/>
        <v>1</v>
      </c>
      <c r="I53">
        <f t="shared" si="2"/>
        <v>1</v>
      </c>
      <c r="J53" s="79">
        <v>24150</v>
      </c>
      <c r="K53" s="76">
        <v>21687</v>
      </c>
      <c r="L53" s="76">
        <v>16883</v>
      </c>
      <c r="M53" s="73">
        <v>872</v>
      </c>
      <c r="N53" s="73">
        <v>39</v>
      </c>
      <c r="O53" s="73">
        <v>529</v>
      </c>
      <c r="P53" s="80">
        <v>3364</v>
      </c>
      <c r="Q53" s="73">
        <v>352</v>
      </c>
      <c r="R53" s="73">
        <v>166</v>
      </c>
      <c r="S53" s="73">
        <v>379</v>
      </c>
      <c r="T53" s="73">
        <v>34</v>
      </c>
      <c r="U53" s="73">
        <v>710</v>
      </c>
      <c r="V53" s="73">
        <v>381</v>
      </c>
      <c r="W53" s="73">
        <v>169</v>
      </c>
      <c r="X53" s="73">
        <v>24</v>
      </c>
      <c r="Y53" s="73">
        <v>22</v>
      </c>
      <c r="Z53" s="73">
        <v>11</v>
      </c>
      <c r="AA53" s="73">
        <v>134</v>
      </c>
      <c r="AB53" s="73">
        <v>81</v>
      </c>
      <c r="AC53" s="77"/>
      <c r="AD53">
        <f t="shared" si="3"/>
        <v>7267</v>
      </c>
      <c r="AE53">
        <v>210</v>
      </c>
      <c r="AF53" s="20">
        <f t="shared" si="4"/>
        <v>3364</v>
      </c>
      <c r="AG53">
        <f t="shared" si="5"/>
        <v>4</v>
      </c>
      <c r="AH53" t="str">
        <f t="shared" si="6"/>
        <v xml:space="preserve">White Other </v>
      </c>
      <c r="AI53" s="2">
        <f t="shared" si="7"/>
        <v>0.139296066252588</v>
      </c>
      <c r="AJ53" s="2">
        <f t="shared" si="8"/>
        <v>0.46291454520434844</v>
      </c>
      <c r="AK53" s="20">
        <f t="shared" si="9"/>
        <v>872</v>
      </c>
      <c r="AL53">
        <f t="shared" si="10"/>
        <v>1</v>
      </c>
      <c r="AM53" t="str">
        <f t="shared" si="11"/>
        <v>White Irish</v>
      </c>
      <c r="AN53" s="2">
        <f t="shared" si="12"/>
        <v>3.6107660455486544E-2</v>
      </c>
      <c r="AO53" s="2">
        <f t="shared" si="13"/>
        <v>0.11999449566533646</v>
      </c>
      <c r="AP53">
        <f t="shared" si="14"/>
        <v>1</v>
      </c>
      <c r="AQ53">
        <v>115</v>
      </c>
      <c r="AR53">
        <v>2553</v>
      </c>
      <c r="AS53">
        <v>629</v>
      </c>
      <c r="AT53">
        <v>527</v>
      </c>
      <c r="AU53">
        <v>-16</v>
      </c>
      <c r="AV53" s="2"/>
      <c r="BT53" s="84"/>
      <c r="BU53" s="84"/>
      <c r="BV53" s="84"/>
    </row>
    <row r="54" spans="1:74" x14ac:dyDescent="0.25">
      <c r="A54" s="73" t="s">
        <v>984</v>
      </c>
      <c r="B54" s="73">
        <v>2</v>
      </c>
      <c r="C54" s="73" t="s">
        <v>408</v>
      </c>
      <c r="D54" s="78" t="s">
        <v>407</v>
      </c>
      <c r="E54" s="78" t="s">
        <v>143</v>
      </c>
      <c r="F54" s="73" t="s">
        <v>144</v>
      </c>
      <c r="G54" s="2">
        <f t="shared" si="0"/>
        <v>0.70756582044120875</v>
      </c>
      <c r="H54">
        <f t="shared" si="1"/>
        <v>1</v>
      </c>
      <c r="I54">
        <f t="shared" si="2"/>
        <v>1</v>
      </c>
      <c r="J54" s="79">
        <v>31867</v>
      </c>
      <c r="K54" s="76">
        <v>28408</v>
      </c>
      <c r="L54" s="76">
        <v>22548</v>
      </c>
      <c r="M54" s="73">
        <v>932</v>
      </c>
      <c r="N54" s="73">
        <v>24</v>
      </c>
      <c r="O54" s="80">
        <v>2293</v>
      </c>
      <c r="P54" s="80">
        <v>2611</v>
      </c>
      <c r="Q54" s="73">
        <v>371</v>
      </c>
      <c r="R54" s="73">
        <v>714</v>
      </c>
      <c r="S54" s="73">
        <v>857</v>
      </c>
      <c r="T54" s="73">
        <v>157</v>
      </c>
      <c r="U54" s="73">
        <v>405</v>
      </c>
      <c r="V54" s="73">
        <v>439</v>
      </c>
      <c r="W54" s="73">
        <v>275</v>
      </c>
      <c r="X54" s="73">
        <v>36</v>
      </c>
      <c r="Y54" s="73">
        <v>33</v>
      </c>
      <c r="Z54" s="73">
        <v>3</v>
      </c>
      <c r="AA54" s="73">
        <v>103</v>
      </c>
      <c r="AB54" s="73">
        <v>66</v>
      </c>
      <c r="AC54" s="77"/>
      <c r="AD54">
        <f t="shared" si="3"/>
        <v>9319</v>
      </c>
      <c r="AE54">
        <v>577</v>
      </c>
      <c r="AF54" s="20">
        <f t="shared" si="4"/>
        <v>2611</v>
      </c>
      <c r="AG54">
        <f t="shared" si="5"/>
        <v>4</v>
      </c>
      <c r="AH54" t="str">
        <f t="shared" si="6"/>
        <v xml:space="preserve">White Other </v>
      </c>
      <c r="AI54" s="2">
        <f t="shared" si="7"/>
        <v>8.1934289390278345E-2</v>
      </c>
      <c r="AJ54" s="2">
        <f t="shared" si="8"/>
        <v>0.2801802768537397</v>
      </c>
      <c r="AK54" s="20">
        <f t="shared" si="9"/>
        <v>2293</v>
      </c>
      <c r="AL54">
        <f t="shared" si="10"/>
        <v>3</v>
      </c>
      <c r="AM54" t="str">
        <f t="shared" si="11"/>
        <v>White Polish</v>
      </c>
      <c r="AN54" s="2">
        <f t="shared" si="12"/>
        <v>7.1955314274955287E-2</v>
      </c>
      <c r="AO54" s="2">
        <f t="shared" si="13"/>
        <v>0.24605644382444469</v>
      </c>
      <c r="AP54">
        <f t="shared" si="14"/>
        <v>0</v>
      </c>
      <c r="AQ54">
        <v>319</v>
      </c>
      <c r="AR54">
        <v>1541</v>
      </c>
      <c r="AS54">
        <v>461</v>
      </c>
      <c r="AT54">
        <v>385</v>
      </c>
      <c r="AU54">
        <v>-49</v>
      </c>
      <c r="AV54" s="2"/>
      <c r="BT54" s="84"/>
      <c r="BU54" s="84"/>
      <c r="BV54" s="84"/>
    </row>
    <row r="55" spans="1:74" x14ac:dyDescent="0.25">
      <c r="A55" s="73" t="s">
        <v>985</v>
      </c>
      <c r="B55" s="73">
        <v>3</v>
      </c>
      <c r="C55" s="73" t="s">
        <v>414</v>
      </c>
      <c r="D55" s="78" t="s">
        <v>413</v>
      </c>
      <c r="E55" s="78" t="s">
        <v>143</v>
      </c>
      <c r="F55" s="73" t="s">
        <v>144</v>
      </c>
      <c r="G55" s="2">
        <f t="shared" si="0"/>
        <v>0.72829064202510307</v>
      </c>
      <c r="H55">
        <f t="shared" si="1"/>
        <v>1</v>
      </c>
      <c r="I55">
        <f t="shared" si="2"/>
        <v>1</v>
      </c>
      <c r="J55" s="79">
        <v>33223</v>
      </c>
      <c r="K55" s="76">
        <v>28779</v>
      </c>
      <c r="L55" s="76">
        <v>24196</v>
      </c>
      <c r="M55" s="73">
        <v>743</v>
      </c>
      <c r="N55" s="73">
        <v>35</v>
      </c>
      <c r="O55" s="73">
        <v>489</v>
      </c>
      <c r="P55" s="80">
        <v>3316</v>
      </c>
      <c r="Q55" s="73">
        <v>458</v>
      </c>
      <c r="R55" s="73">
        <v>587</v>
      </c>
      <c r="S55" s="73">
        <v>592</v>
      </c>
      <c r="T55" s="73">
        <v>80</v>
      </c>
      <c r="U55" s="80">
        <v>1390</v>
      </c>
      <c r="V55" s="73">
        <v>651</v>
      </c>
      <c r="W55" s="73">
        <v>235</v>
      </c>
      <c r="X55" s="73">
        <v>48</v>
      </c>
      <c r="Y55" s="73">
        <v>15</v>
      </c>
      <c r="Z55" s="73">
        <v>6</v>
      </c>
      <c r="AA55" s="73">
        <v>274</v>
      </c>
      <c r="AB55" s="73">
        <v>108</v>
      </c>
      <c r="AC55" s="77"/>
      <c r="AD55">
        <f t="shared" si="3"/>
        <v>9027</v>
      </c>
      <c r="AE55">
        <v>377</v>
      </c>
      <c r="AF55" s="20">
        <f t="shared" si="4"/>
        <v>3316</v>
      </c>
      <c r="AG55">
        <f t="shared" si="5"/>
        <v>4</v>
      </c>
      <c r="AH55" t="str">
        <f t="shared" si="6"/>
        <v xml:space="preserve">White Other </v>
      </c>
      <c r="AI55" s="2">
        <f t="shared" si="7"/>
        <v>9.9810372332420308E-2</v>
      </c>
      <c r="AJ55" s="2">
        <f t="shared" si="8"/>
        <v>0.36734241719286587</v>
      </c>
      <c r="AK55" s="20">
        <f t="shared" si="9"/>
        <v>1390</v>
      </c>
      <c r="AL55">
        <f t="shared" si="10"/>
        <v>9</v>
      </c>
      <c r="AM55" t="str">
        <f t="shared" si="11"/>
        <v>Chinese</v>
      </c>
      <c r="AN55" s="2">
        <f t="shared" si="12"/>
        <v>4.1838485386629744E-2</v>
      </c>
      <c r="AO55" s="2">
        <f t="shared" si="13"/>
        <v>0.15398249695358368</v>
      </c>
      <c r="AP55">
        <f t="shared" si="14"/>
        <v>0</v>
      </c>
      <c r="AQ55">
        <v>255</v>
      </c>
      <c r="AR55">
        <v>2924</v>
      </c>
      <c r="AS55">
        <v>1174</v>
      </c>
      <c r="AT55">
        <v>-212</v>
      </c>
      <c r="AU55">
        <v>-192</v>
      </c>
      <c r="AV55" s="2"/>
      <c r="BT55" s="84"/>
      <c r="BU55" s="84"/>
      <c r="BV55" s="84"/>
    </row>
    <row r="56" spans="1:74" x14ac:dyDescent="0.25">
      <c r="A56" s="73" t="s">
        <v>986</v>
      </c>
      <c r="B56" s="73">
        <v>4</v>
      </c>
      <c r="C56" s="73" t="s">
        <v>405</v>
      </c>
      <c r="D56" s="78" t="s">
        <v>404</v>
      </c>
      <c r="E56" s="78" t="s">
        <v>143</v>
      </c>
      <c r="F56" s="73" t="s">
        <v>144</v>
      </c>
      <c r="G56" s="2">
        <f t="shared" si="0"/>
        <v>0.77992097175471975</v>
      </c>
      <c r="H56">
        <f t="shared" si="1"/>
        <v>1</v>
      </c>
      <c r="I56">
        <f t="shared" si="2"/>
        <v>0</v>
      </c>
      <c r="J56" s="79">
        <v>34165</v>
      </c>
      <c r="K56" s="76">
        <v>31342</v>
      </c>
      <c r="L56" s="76">
        <v>26646</v>
      </c>
      <c r="M56" s="80">
        <v>1224</v>
      </c>
      <c r="N56" s="73">
        <v>40</v>
      </c>
      <c r="O56" s="73">
        <v>371</v>
      </c>
      <c r="P56" s="80">
        <v>3061</v>
      </c>
      <c r="Q56" s="73">
        <v>493</v>
      </c>
      <c r="R56" s="73">
        <v>262</v>
      </c>
      <c r="S56" s="73">
        <v>369</v>
      </c>
      <c r="T56" s="73">
        <v>77</v>
      </c>
      <c r="U56" s="73">
        <v>780</v>
      </c>
      <c r="V56" s="73">
        <v>388</v>
      </c>
      <c r="W56" s="73">
        <v>182</v>
      </c>
      <c r="X56" s="73">
        <v>37</v>
      </c>
      <c r="Y56" s="73">
        <v>11</v>
      </c>
      <c r="Z56" s="73">
        <v>6</v>
      </c>
      <c r="AA56" s="73">
        <v>99</v>
      </c>
      <c r="AB56" s="73">
        <v>119</v>
      </c>
      <c r="AC56" s="77"/>
      <c r="AD56">
        <f t="shared" si="3"/>
        <v>7519</v>
      </c>
      <c r="AE56">
        <v>287</v>
      </c>
      <c r="AF56" s="20">
        <f t="shared" si="4"/>
        <v>3061</v>
      </c>
      <c r="AG56">
        <f t="shared" si="5"/>
        <v>4</v>
      </c>
      <c r="AH56" t="str">
        <f t="shared" si="6"/>
        <v xml:space="preserve">White Other </v>
      </c>
      <c r="AI56" s="2">
        <f t="shared" si="7"/>
        <v>8.9594614371432749E-2</v>
      </c>
      <c r="AJ56" s="2">
        <f t="shared" si="8"/>
        <v>0.40710200824577736</v>
      </c>
      <c r="AK56" s="20">
        <f t="shared" si="9"/>
        <v>1224</v>
      </c>
      <c r="AL56">
        <f t="shared" si="10"/>
        <v>1</v>
      </c>
      <c r="AM56" t="str">
        <f t="shared" si="11"/>
        <v>White Irish</v>
      </c>
      <c r="AN56" s="2">
        <f t="shared" si="12"/>
        <v>3.5826137860383432E-2</v>
      </c>
      <c r="AO56" s="2">
        <f t="shared" si="13"/>
        <v>0.16278760473467216</v>
      </c>
      <c r="AP56">
        <f t="shared" si="14"/>
        <v>0</v>
      </c>
      <c r="AQ56">
        <v>177</v>
      </c>
      <c r="AR56">
        <v>1935</v>
      </c>
      <c r="AS56">
        <v>437</v>
      </c>
      <c r="AT56">
        <v>380</v>
      </c>
      <c r="AU56">
        <v>158</v>
      </c>
      <c r="AV56" s="2"/>
      <c r="BT56" s="84"/>
      <c r="BU56" s="84"/>
      <c r="BV56" s="84"/>
    </row>
    <row r="57" spans="1:74" x14ac:dyDescent="0.25">
      <c r="A57" s="73" t="s">
        <v>987</v>
      </c>
      <c r="B57" s="73">
        <v>5</v>
      </c>
      <c r="C57" s="73" t="s">
        <v>399</v>
      </c>
      <c r="D57" s="78" t="s">
        <v>398</v>
      </c>
      <c r="E57" s="78" t="s">
        <v>143</v>
      </c>
      <c r="F57" s="73" t="s">
        <v>144</v>
      </c>
      <c r="G57" s="2">
        <f t="shared" si="0"/>
        <v>0.79060539439112021</v>
      </c>
      <c r="H57">
        <f t="shared" si="1"/>
        <v>1</v>
      </c>
      <c r="I57">
        <f t="shared" si="2"/>
        <v>0</v>
      </c>
      <c r="J57" s="79">
        <v>37298</v>
      </c>
      <c r="K57" s="76">
        <v>33134</v>
      </c>
      <c r="L57" s="76">
        <v>29488</v>
      </c>
      <c r="M57" s="73">
        <v>567</v>
      </c>
      <c r="N57" s="73">
        <v>24</v>
      </c>
      <c r="O57" s="80">
        <v>1673</v>
      </c>
      <c r="P57" s="80">
        <v>1382</v>
      </c>
      <c r="Q57" s="73">
        <v>227</v>
      </c>
      <c r="R57" s="73">
        <v>331</v>
      </c>
      <c r="S57" s="73">
        <v>939</v>
      </c>
      <c r="T57" s="73">
        <v>181</v>
      </c>
      <c r="U57" s="73">
        <v>776</v>
      </c>
      <c r="V57" s="73">
        <v>381</v>
      </c>
      <c r="W57" s="73">
        <v>691</v>
      </c>
      <c r="X57" s="73">
        <v>44</v>
      </c>
      <c r="Y57" s="73">
        <v>59</v>
      </c>
      <c r="Z57" s="73">
        <v>17</v>
      </c>
      <c r="AA57" s="73">
        <v>387</v>
      </c>
      <c r="AB57" s="73">
        <v>131</v>
      </c>
      <c r="AC57" s="77"/>
      <c r="AD57">
        <f t="shared" si="3"/>
        <v>7810</v>
      </c>
      <c r="AE57">
        <v>643</v>
      </c>
      <c r="AF57" s="20">
        <f t="shared" si="4"/>
        <v>1673</v>
      </c>
      <c r="AG57">
        <f t="shared" si="5"/>
        <v>3</v>
      </c>
      <c r="AH57" t="str">
        <f t="shared" si="6"/>
        <v>White Polish</v>
      </c>
      <c r="AI57" s="2">
        <f t="shared" si="7"/>
        <v>4.4854952008150574E-2</v>
      </c>
      <c r="AJ57" s="2">
        <f t="shared" si="8"/>
        <v>0.21421254801536491</v>
      </c>
      <c r="AK57" s="20">
        <f t="shared" si="9"/>
        <v>1382</v>
      </c>
      <c r="AL57">
        <f t="shared" si="10"/>
        <v>4</v>
      </c>
      <c r="AM57" t="str">
        <f t="shared" si="11"/>
        <v xml:space="preserve">White Other </v>
      </c>
      <c r="AN57" s="2">
        <f t="shared" si="12"/>
        <v>3.7052925089817147E-2</v>
      </c>
      <c r="AO57" s="2">
        <f t="shared" si="13"/>
        <v>0.17695262483994878</v>
      </c>
      <c r="AP57">
        <f t="shared" si="14"/>
        <v>0</v>
      </c>
      <c r="AQ57">
        <v>432</v>
      </c>
      <c r="AR57">
        <v>1437</v>
      </c>
      <c r="AS57">
        <v>872</v>
      </c>
      <c r="AT57">
        <v>-88</v>
      </c>
      <c r="AU57">
        <v>-38</v>
      </c>
      <c r="AV57" s="2"/>
      <c r="BT57" s="84"/>
      <c r="BU57" s="84"/>
      <c r="BV57" s="84"/>
    </row>
    <row r="58" spans="1:74" x14ac:dyDescent="0.25">
      <c r="A58" s="73" t="s">
        <v>988</v>
      </c>
      <c r="B58" s="73">
        <v>6</v>
      </c>
      <c r="C58" s="73" t="s">
        <v>403</v>
      </c>
      <c r="D58" s="78" t="s">
        <v>402</v>
      </c>
      <c r="E58" s="78" t="s">
        <v>143</v>
      </c>
      <c r="F58" s="73" t="s">
        <v>144</v>
      </c>
      <c r="G58" s="2">
        <f t="shared" si="0"/>
        <v>0.79794948737184301</v>
      </c>
      <c r="H58">
        <f t="shared" si="1"/>
        <v>1</v>
      </c>
      <c r="I58">
        <f t="shared" si="2"/>
        <v>0</v>
      </c>
      <c r="J58" s="79">
        <v>23994</v>
      </c>
      <c r="K58" s="76">
        <v>21830</v>
      </c>
      <c r="L58" s="76">
        <v>19146</v>
      </c>
      <c r="M58" s="73">
        <v>650</v>
      </c>
      <c r="N58" s="73">
        <v>13</v>
      </c>
      <c r="O58" s="73">
        <v>561</v>
      </c>
      <c r="P58" s="80">
        <v>1460</v>
      </c>
      <c r="Q58" s="73">
        <v>226</v>
      </c>
      <c r="R58" s="73">
        <v>257</v>
      </c>
      <c r="S58" s="73">
        <v>307</v>
      </c>
      <c r="T58" s="73">
        <v>67</v>
      </c>
      <c r="U58" s="73">
        <v>587</v>
      </c>
      <c r="V58" s="73">
        <v>221</v>
      </c>
      <c r="W58" s="73">
        <v>196</v>
      </c>
      <c r="X58" s="73">
        <v>33</v>
      </c>
      <c r="Y58" s="73">
        <v>12</v>
      </c>
      <c r="Z58" s="73">
        <v>9</v>
      </c>
      <c r="AA58" s="73">
        <v>215</v>
      </c>
      <c r="AB58" s="73">
        <v>34</v>
      </c>
      <c r="AC58" s="77"/>
      <c r="AD58">
        <f t="shared" si="3"/>
        <v>4848</v>
      </c>
      <c r="AE58">
        <v>235</v>
      </c>
      <c r="AF58" s="20">
        <f t="shared" si="4"/>
        <v>1460</v>
      </c>
      <c r="AG58">
        <f t="shared" si="5"/>
        <v>4</v>
      </c>
      <c r="AH58" t="str">
        <f t="shared" si="6"/>
        <v xml:space="preserve">White Other </v>
      </c>
      <c r="AI58" s="2">
        <f t="shared" si="7"/>
        <v>6.0848545469700761E-2</v>
      </c>
      <c r="AJ58" s="2">
        <f t="shared" si="8"/>
        <v>0.30115511551155116</v>
      </c>
      <c r="AK58" s="20">
        <f t="shared" si="9"/>
        <v>650</v>
      </c>
      <c r="AL58">
        <f t="shared" si="10"/>
        <v>1</v>
      </c>
      <c r="AM58" t="str">
        <f t="shared" si="11"/>
        <v>White Irish</v>
      </c>
      <c r="AN58" s="2">
        <f t="shared" si="12"/>
        <v>2.7090105859798284E-2</v>
      </c>
      <c r="AO58" s="2">
        <f t="shared" si="13"/>
        <v>0.13407590759075907</v>
      </c>
      <c r="AP58">
        <f t="shared" si="14"/>
        <v>0</v>
      </c>
      <c r="AQ58">
        <v>158</v>
      </c>
      <c r="AR58">
        <v>1033</v>
      </c>
      <c r="AS58">
        <v>320</v>
      </c>
      <c r="AT58">
        <v>558</v>
      </c>
      <c r="AU58">
        <v>14</v>
      </c>
      <c r="AV58" s="2"/>
      <c r="BT58" s="84"/>
      <c r="BU58" s="84"/>
      <c r="BV58" s="84"/>
    </row>
    <row r="59" spans="1:74" x14ac:dyDescent="0.25">
      <c r="A59" s="73" t="s">
        <v>989</v>
      </c>
      <c r="B59" s="73">
        <v>7</v>
      </c>
      <c r="C59" s="73" t="s">
        <v>410</v>
      </c>
      <c r="D59" s="78" t="s">
        <v>409</v>
      </c>
      <c r="E59" s="78" t="s">
        <v>143</v>
      </c>
      <c r="F59" s="73" t="s">
        <v>144</v>
      </c>
      <c r="G59" s="2">
        <f t="shared" si="0"/>
        <v>0.80056957201877177</v>
      </c>
      <c r="H59">
        <f t="shared" si="1"/>
        <v>1</v>
      </c>
      <c r="I59">
        <f t="shared" si="2"/>
        <v>0</v>
      </c>
      <c r="J59" s="79">
        <v>24931</v>
      </c>
      <c r="K59" s="76">
        <v>22977</v>
      </c>
      <c r="L59" s="76">
        <v>19959</v>
      </c>
      <c r="M59" s="73">
        <v>511</v>
      </c>
      <c r="N59" s="73">
        <v>17</v>
      </c>
      <c r="O59" s="80">
        <v>1238</v>
      </c>
      <c r="P59" s="80">
        <v>1252</v>
      </c>
      <c r="Q59" s="73">
        <v>255</v>
      </c>
      <c r="R59" s="73">
        <v>265</v>
      </c>
      <c r="S59" s="73">
        <v>379</v>
      </c>
      <c r="T59" s="73">
        <v>55</v>
      </c>
      <c r="U59" s="73">
        <v>242</v>
      </c>
      <c r="V59" s="73">
        <v>205</v>
      </c>
      <c r="W59" s="73">
        <v>272</v>
      </c>
      <c r="X59" s="73">
        <v>35</v>
      </c>
      <c r="Y59" s="73">
        <v>41</v>
      </c>
      <c r="Z59" s="73">
        <v>2</v>
      </c>
      <c r="AA59" s="73">
        <v>155</v>
      </c>
      <c r="AB59" s="73">
        <v>48</v>
      </c>
      <c r="AC59" s="77"/>
      <c r="AD59">
        <f t="shared" si="3"/>
        <v>4972</v>
      </c>
      <c r="AE59">
        <v>413</v>
      </c>
      <c r="AF59" s="20">
        <f t="shared" si="4"/>
        <v>1252</v>
      </c>
      <c r="AG59">
        <f t="shared" si="5"/>
        <v>4</v>
      </c>
      <c r="AH59" t="str">
        <f t="shared" si="6"/>
        <v xml:space="preserve">White Other </v>
      </c>
      <c r="AI59" s="2">
        <f t="shared" si="7"/>
        <v>5.0218603345232843E-2</v>
      </c>
      <c r="AJ59" s="2">
        <f t="shared" si="8"/>
        <v>0.25181013676588898</v>
      </c>
      <c r="AK59" s="20">
        <f t="shared" si="9"/>
        <v>1238</v>
      </c>
      <c r="AL59">
        <f t="shared" si="10"/>
        <v>3</v>
      </c>
      <c r="AM59" t="str">
        <f t="shared" si="11"/>
        <v>White Polish</v>
      </c>
      <c r="AN59" s="2">
        <f t="shared" si="12"/>
        <v>4.9657053467570496E-2</v>
      </c>
      <c r="AO59" s="2">
        <f t="shared" si="13"/>
        <v>0.24899436846339501</v>
      </c>
      <c r="AP59">
        <f t="shared" si="14"/>
        <v>0</v>
      </c>
      <c r="AQ59">
        <v>217</v>
      </c>
      <c r="AR59">
        <v>587</v>
      </c>
      <c r="AS59">
        <v>158</v>
      </c>
      <c r="AT59">
        <v>190</v>
      </c>
      <c r="AU59">
        <v>74</v>
      </c>
      <c r="AV59" s="2"/>
      <c r="BT59" s="84"/>
      <c r="BU59" s="84"/>
      <c r="BV59" s="84"/>
    </row>
    <row r="60" spans="1:74" x14ac:dyDescent="0.25">
      <c r="A60" s="73" t="s">
        <v>990</v>
      </c>
      <c r="B60" s="73">
        <v>8</v>
      </c>
      <c r="C60" s="73" t="s">
        <v>393</v>
      </c>
      <c r="D60" s="78" t="s">
        <v>392</v>
      </c>
      <c r="E60" s="78" t="s">
        <v>143</v>
      </c>
      <c r="F60" s="73" t="s">
        <v>144</v>
      </c>
      <c r="G60" s="2">
        <f t="shared" si="0"/>
        <v>0.8239438740176448</v>
      </c>
      <c r="H60">
        <f t="shared" si="1"/>
        <v>1</v>
      </c>
      <c r="I60">
        <f t="shared" si="2"/>
        <v>0</v>
      </c>
      <c r="J60" s="79">
        <v>33211</v>
      </c>
      <c r="K60" s="76">
        <v>30485</v>
      </c>
      <c r="L60" s="76">
        <v>27364</v>
      </c>
      <c r="M60" s="73">
        <v>347</v>
      </c>
      <c r="N60" s="73">
        <v>14</v>
      </c>
      <c r="O60" s="80">
        <v>1647</v>
      </c>
      <c r="P60" s="80">
        <v>1113</v>
      </c>
      <c r="Q60" s="73">
        <v>274</v>
      </c>
      <c r="R60" s="73">
        <v>254</v>
      </c>
      <c r="S60" s="73">
        <v>291</v>
      </c>
      <c r="T60" s="73">
        <v>120</v>
      </c>
      <c r="U60" s="73">
        <v>509</v>
      </c>
      <c r="V60" s="73">
        <v>293</v>
      </c>
      <c r="W60" s="73">
        <v>653</v>
      </c>
      <c r="X60" s="73">
        <v>40</v>
      </c>
      <c r="Y60" s="73">
        <v>45</v>
      </c>
      <c r="Z60" s="73">
        <v>16</v>
      </c>
      <c r="AA60" s="73">
        <v>142</v>
      </c>
      <c r="AB60" s="73">
        <v>89</v>
      </c>
      <c r="AC60" s="77"/>
      <c r="AD60">
        <f t="shared" si="3"/>
        <v>5847</v>
      </c>
      <c r="AE60">
        <v>655</v>
      </c>
      <c r="AF60" s="20">
        <f t="shared" si="4"/>
        <v>1647</v>
      </c>
      <c r="AG60">
        <f t="shared" si="5"/>
        <v>3</v>
      </c>
      <c r="AH60" t="str">
        <f t="shared" si="6"/>
        <v>White Polish</v>
      </c>
      <c r="AI60" s="2">
        <f t="shared" si="7"/>
        <v>4.9592002649724486E-2</v>
      </c>
      <c r="AJ60" s="2">
        <f t="shared" si="8"/>
        <v>0.28168291431503334</v>
      </c>
      <c r="AK60" s="20">
        <f t="shared" si="9"/>
        <v>1113</v>
      </c>
      <c r="AL60">
        <f t="shared" si="10"/>
        <v>4</v>
      </c>
      <c r="AM60" t="str">
        <f t="shared" si="11"/>
        <v xml:space="preserve">White Other </v>
      </c>
      <c r="AN60" s="2">
        <f t="shared" si="12"/>
        <v>3.3512992683147148E-2</v>
      </c>
      <c r="AO60" s="2">
        <f t="shared" si="13"/>
        <v>0.19035402770651616</v>
      </c>
      <c r="AP60">
        <f t="shared" si="14"/>
        <v>0</v>
      </c>
      <c r="AQ60">
        <v>375</v>
      </c>
      <c r="AR60">
        <v>508</v>
      </c>
      <c r="AS60">
        <v>219</v>
      </c>
      <c r="AT60">
        <v>87</v>
      </c>
      <c r="AU60">
        <v>2</v>
      </c>
      <c r="AV60" s="2"/>
      <c r="BT60" s="84"/>
      <c r="BU60" s="84"/>
      <c r="BV60" s="84"/>
    </row>
    <row r="61" spans="1:74" x14ac:dyDescent="0.25">
      <c r="A61" s="73" t="s">
        <v>991</v>
      </c>
      <c r="B61" s="73">
        <v>9</v>
      </c>
      <c r="C61" s="73" t="s">
        <v>416</v>
      </c>
      <c r="D61" s="78" t="s">
        <v>415</v>
      </c>
      <c r="E61" s="78" t="s">
        <v>143</v>
      </c>
      <c r="F61" s="73" t="s">
        <v>144</v>
      </c>
      <c r="G61" s="2">
        <f t="shared" si="0"/>
        <v>0.84229755630091041</v>
      </c>
      <c r="H61">
        <f t="shared" si="1"/>
        <v>1</v>
      </c>
      <c r="I61">
        <f t="shared" si="2"/>
        <v>0</v>
      </c>
      <c r="J61" s="79">
        <v>33392</v>
      </c>
      <c r="K61" s="76">
        <v>29962</v>
      </c>
      <c r="L61" s="76">
        <v>28126</v>
      </c>
      <c r="M61" s="73">
        <v>311</v>
      </c>
      <c r="N61" s="73">
        <v>58</v>
      </c>
      <c r="O61" s="73">
        <v>670</v>
      </c>
      <c r="P61" s="73">
        <v>797</v>
      </c>
      <c r="Q61" s="73">
        <v>193</v>
      </c>
      <c r="R61" s="73">
        <v>618</v>
      </c>
      <c r="S61" s="73">
        <v>501</v>
      </c>
      <c r="T61" s="73">
        <v>98</v>
      </c>
      <c r="U61" s="73">
        <v>752</v>
      </c>
      <c r="V61" s="73">
        <v>465</v>
      </c>
      <c r="W61" s="73">
        <v>306</v>
      </c>
      <c r="X61" s="73">
        <v>40</v>
      </c>
      <c r="Y61" s="73">
        <v>20</v>
      </c>
      <c r="Z61" s="73">
        <v>6</v>
      </c>
      <c r="AA61" s="73">
        <v>388</v>
      </c>
      <c r="AB61" s="73">
        <v>43</v>
      </c>
      <c r="AC61" s="77"/>
      <c r="AD61">
        <f t="shared" si="3"/>
        <v>5266</v>
      </c>
      <c r="AE61">
        <v>575</v>
      </c>
      <c r="AF61" s="20">
        <f t="shared" si="4"/>
        <v>797</v>
      </c>
      <c r="AG61">
        <f t="shared" si="5"/>
        <v>4</v>
      </c>
      <c r="AH61" t="str">
        <f t="shared" si="6"/>
        <v xml:space="preserve">White Other </v>
      </c>
      <c r="AI61" s="2">
        <f t="shared" si="7"/>
        <v>2.3867992333493054E-2</v>
      </c>
      <c r="AJ61" s="2">
        <f t="shared" si="8"/>
        <v>0.15134827193315609</v>
      </c>
      <c r="AK61" s="20">
        <f t="shared" si="9"/>
        <v>752</v>
      </c>
      <c r="AL61">
        <f t="shared" si="10"/>
        <v>9</v>
      </c>
      <c r="AM61" t="str">
        <f t="shared" si="11"/>
        <v>Chinese</v>
      </c>
      <c r="AN61" s="2">
        <f t="shared" si="12"/>
        <v>2.2520364159080018E-2</v>
      </c>
      <c r="AO61" s="2">
        <f t="shared" si="13"/>
        <v>0.14280288644132169</v>
      </c>
      <c r="AP61">
        <f t="shared" si="14"/>
        <v>0</v>
      </c>
      <c r="AQ61">
        <v>427</v>
      </c>
      <c r="AR61">
        <v>373</v>
      </c>
      <c r="AS61">
        <v>180</v>
      </c>
      <c r="AT61">
        <v>-174</v>
      </c>
      <c r="AU61">
        <v>-7</v>
      </c>
      <c r="AV61" s="2"/>
      <c r="BT61" s="84"/>
      <c r="BU61" s="84"/>
      <c r="BV61" s="84"/>
    </row>
    <row r="62" spans="1:74" x14ac:dyDescent="0.25">
      <c r="A62" s="73" t="s">
        <v>992</v>
      </c>
      <c r="B62" s="73">
        <v>10</v>
      </c>
      <c r="C62" s="73" t="s">
        <v>395</v>
      </c>
      <c r="D62" s="78" t="s">
        <v>394</v>
      </c>
      <c r="E62" s="78" t="s">
        <v>143</v>
      </c>
      <c r="F62" s="73" t="s">
        <v>144</v>
      </c>
      <c r="G62" s="2">
        <f t="shared" si="0"/>
        <v>0.8467793777320648</v>
      </c>
      <c r="H62">
        <f t="shared" si="1"/>
        <v>1</v>
      </c>
      <c r="I62">
        <f t="shared" si="2"/>
        <v>0</v>
      </c>
      <c r="J62" s="79">
        <v>31112</v>
      </c>
      <c r="K62" s="76">
        <v>29013</v>
      </c>
      <c r="L62" s="76">
        <v>26345</v>
      </c>
      <c r="M62" s="73">
        <v>620</v>
      </c>
      <c r="N62" s="73">
        <v>11</v>
      </c>
      <c r="O62" s="73">
        <v>377</v>
      </c>
      <c r="P62" s="80">
        <v>1660</v>
      </c>
      <c r="Q62" s="73">
        <v>288</v>
      </c>
      <c r="R62" s="73">
        <v>323</v>
      </c>
      <c r="S62" s="73">
        <v>418</v>
      </c>
      <c r="T62" s="73">
        <v>55</v>
      </c>
      <c r="U62" s="73">
        <v>400</v>
      </c>
      <c r="V62" s="73">
        <v>251</v>
      </c>
      <c r="W62" s="73">
        <v>169</v>
      </c>
      <c r="X62" s="73">
        <v>18</v>
      </c>
      <c r="Y62" s="73">
        <v>23</v>
      </c>
      <c r="Z62" s="73">
        <v>6</v>
      </c>
      <c r="AA62" s="73">
        <v>80</v>
      </c>
      <c r="AB62" s="73">
        <v>68</v>
      </c>
      <c r="AC62" s="77"/>
      <c r="AD62">
        <f t="shared" si="3"/>
        <v>4767</v>
      </c>
      <c r="AE62">
        <v>306</v>
      </c>
      <c r="AF62" s="20">
        <f t="shared" si="4"/>
        <v>1660</v>
      </c>
      <c r="AG62">
        <f t="shared" si="5"/>
        <v>4</v>
      </c>
      <c r="AH62" t="str">
        <f t="shared" si="6"/>
        <v xml:space="preserve">White Other </v>
      </c>
      <c r="AI62" s="2">
        <f t="shared" si="7"/>
        <v>5.3355618410902549E-2</v>
      </c>
      <c r="AJ62" s="2">
        <f t="shared" si="8"/>
        <v>0.34822739668554648</v>
      </c>
      <c r="AK62" s="20">
        <f t="shared" si="9"/>
        <v>620</v>
      </c>
      <c r="AL62">
        <f t="shared" si="10"/>
        <v>1</v>
      </c>
      <c r="AM62" t="str">
        <f t="shared" si="11"/>
        <v>White Irish</v>
      </c>
      <c r="AN62" s="2">
        <f t="shared" si="12"/>
        <v>1.9928002057084084E-2</v>
      </c>
      <c r="AO62" s="2">
        <f t="shared" si="13"/>
        <v>0.13006083490664988</v>
      </c>
      <c r="AP62">
        <f t="shared" si="14"/>
        <v>0</v>
      </c>
      <c r="AQ62">
        <v>177</v>
      </c>
      <c r="AR62">
        <v>778</v>
      </c>
      <c r="AS62">
        <v>206</v>
      </c>
      <c r="AT62">
        <v>51</v>
      </c>
      <c r="AU62">
        <v>77</v>
      </c>
      <c r="AV62" s="2"/>
      <c r="BT62" s="84"/>
      <c r="BU62" s="84"/>
      <c r="BV62" s="84"/>
    </row>
    <row r="63" spans="1:74" x14ac:dyDescent="0.25">
      <c r="A63" s="73" t="s">
        <v>993</v>
      </c>
      <c r="B63" s="73">
        <v>11</v>
      </c>
      <c r="C63" s="73" t="s">
        <v>412</v>
      </c>
      <c r="D63" s="78" t="s">
        <v>411</v>
      </c>
      <c r="E63" s="78" t="s">
        <v>143</v>
      </c>
      <c r="F63" s="73" t="s">
        <v>144</v>
      </c>
      <c r="G63" s="2">
        <f t="shared" si="0"/>
        <v>0.85252077992697894</v>
      </c>
      <c r="H63">
        <f t="shared" si="1"/>
        <v>1</v>
      </c>
      <c r="I63">
        <f t="shared" si="2"/>
        <v>0</v>
      </c>
      <c r="J63" s="79">
        <v>25746</v>
      </c>
      <c r="K63" s="76">
        <v>24065</v>
      </c>
      <c r="L63" s="76">
        <v>21949</v>
      </c>
      <c r="M63" s="73">
        <v>306</v>
      </c>
      <c r="N63" s="73">
        <v>20</v>
      </c>
      <c r="O63" s="73">
        <v>888</v>
      </c>
      <c r="P63" s="73">
        <v>902</v>
      </c>
      <c r="Q63" s="73">
        <v>216</v>
      </c>
      <c r="R63" s="73">
        <v>491</v>
      </c>
      <c r="S63" s="73">
        <v>249</v>
      </c>
      <c r="T63" s="73">
        <v>74</v>
      </c>
      <c r="U63" s="73">
        <v>144</v>
      </c>
      <c r="V63" s="73">
        <v>143</v>
      </c>
      <c r="W63" s="73">
        <v>192</v>
      </c>
      <c r="X63" s="73">
        <v>29</v>
      </c>
      <c r="Y63" s="73">
        <v>16</v>
      </c>
      <c r="Z63" s="73">
        <v>5</v>
      </c>
      <c r="AA63" s="73">
        <v>84</v>
      </c>
      <c r="AB63" s="73">
        <v>38</v>
      </c>
      <c r="AC63" s="77"/>
      <c r="AD63">
        <f t="shared" si="3"/>
        <v>3797</v>
      </c>
      <c r="AE63">
        <v>291</v>
      </c>
      <c r="AF63" s="20">
        <f t="shared" si="4"/>
        <v>902</v>
      </c>
      <c r="AG63">
        <f t="shared" si="5"/>
        <v>4</v>
      </c>
      <c r="AH63" t="str">
        <f t="shared" si="6"/>
        <v xml:space="preserve">White Other </v>
      </c>
      <c r="AI63" s="2">
        <f t="shared" si="7"/>
        <v>3.503456847665657E-2</v>
      </c>
      <c r="AJ63" s="2">
        <f t="shared" si="8"/>
        <v>0.2375559652357124</v>
      </c>
      <c r="AK63" s="20">
        <f t="shared" si="9"/>
        <v>888</v>
      </c>
      <c r="AL63">
        <f t="shared" si="10"/>
        <v>3</v>
      </c>
      <c r="AM63" t="str">
        <f t="shared" si="11"/>
        <v>White Polish</v>
      </c>
      <c r="AN63" s="2">
        <f t="shared" si="12"/>
        <v>3.449079468655325E-2</v>
      </c>
      <c r="AO63" s="2">
        <f t="shared" si="13"/>
        <v>0.23386884382407164</v>
      </c>
      <c r="AP63">
        <f t="shared" si="14"/>
        <v>0</v>
      </c>
      <c r="AQ63">
        <v>173</v>
      </c>
      <c r="AR63">
        <v>419</v>
      </c>
      <c r="AS63">
        <v>132</v>
      </c>
      <c r="AT63">
        <v>-63</v>
      </c>
      <c r="AU63">
        <v>12</v>
      </c>
      <c r="AV63" s="2"/>
      <c r="BT63" s="84"/>
      <c r="BU63" s="84"/>
      <c r="BV63" s="84"/>
    </row>
    <row r="64" spans="1:74" x14ac:dyDescent="0.25">
      <c r="A64" s="73" t="s">
        <v>994</v>
      </c>
      <c r="B64" s="73">
        <v>12</v>
      </c>
      <c r="C64" s="73" t="s">
        <v>418</v>
      </c>
      <c r="D64" s="78" t="s">
        <v>417</v>
      </c>
      <c r="E64" s="78" t="s">
        <v>143</v>
      </c>
      <c r="F64" s="73" t="s">
        <v>144</v>
      </c>
      <c r="G64" s="2">
        <f t="shared" si="0"/>
        <v>0.86020488573680065</v>
      </c>
      <c r="H64">
        <f t="shared" si="1"/>
        <v>1</v>
      </c>
      <c r="I64">
        <f t="shared" si="2"/>
        <v>0</v>
      </c>
      <c r="J64" s="79">
        <v>25380</v>
      </c>
      <c r="K64" s="76">
        <v>23512</v>
      </c>
      <c r="L64" s="76">
        <v>21832</v>
      </c>
      <c r="M64" s="73">
        <v>265</v>
      </c>
      <c r="N64" s="73">
        <v>50</v>
      </c>
      <c r="O64" s="73">
        <v>683</v>
      </c>
      <c r="P64" s="73">
        <v>682</v>
      </c>
      <c r="Q64" s="73">
        <v>168</v>
      </c>
      <c r="R64" s="73">
        <v>513</v>
      </c>
      <c r="S64" s="73">
        <v>192</v>
      </c>
      <c r="T64" s="73">
        <v>50</v>
      </c>
      <c r="U64" s="73">
        <v>236</v>
      </c>
      <c r="V64" s="73">
        <v>223</v>
      </c>
      <c r="W64" s="73">
        <v>292</v>
      </c>
      <c r="X64" s="73">
        <v>31</v>
      </c>
      <c r="Y64" s="73">
        <v>23</v>
      </c>
      <c r="Z64" s="73">
        <v>6</v>
      </c>
      <c r="AA64" s="73">
        <v>74</v>
      </c>
      <c r="AB64" s="73">
        <v>60</v>
      </c>
      <c r="AC64" s="77"/>
      <c r="AD64">
        <f t="shared" si="3"/>
        <v>3548</v>
      </c>
      <c r="AE64">
        <v>392</v>
      </c>
      <c r="AF64" s="20">
        <f t="shared" si="4"/>
        <v>683</v>
      </c>
      <c r="AG64">
        <f t="shared" si="5"/>
        <v>3</v>
      </c>
      <c r="AH64" t="str">
        <f t="shared" si="6"/>
        <v>White Polish</v>
      </c>
      <c r="AI64" s="2">
        <f t="shared" si="7"/>
        <v>2.6910953506698188E-2</v>
      </c>
      <c r="AJ64" s="2">
        <f t="shared" si="8"/>
        <v>0.19250281848928974</v>
      </c>
      <c r="AK64" s="20">
        <f t="shared" si="9"/>
        <v>682</v>
      </c>
      <c r="AL64">
        <f t="shared" si="10"/>
        <v>4</v>
      </c>
      <c r="AM64" t="str">
        <f t="shared" si="11"/>
        <v xml:space="preserve">White Other </v>
      </c>
      <c r="AN64" s="2">
        <f t="shared" si="12"/>
        <v>2.6871552403467298E-2</v>
      </c>
      <c r="AO64" s="2">
        <f t="shared" si="13"/>
        <v>0.19222096956031567</v>
      </c>
      <c r="AP64">
        <f t="shared" si="14"/>
        <v>0</v>
      </c>
      <c r="AQ64">
        <v>242</v>
      </c>
      <c r="AR64">
        <v>261</v>
      </c>
      <c r="AS64">
        <v>123</v>
      </c>
      <c r="AT64">
        <v>83</v>
      </c>
      <c r="AU64">
        <v>16</v>
      </c>
      <c r="AV64" s="2"/>
      <c r="BT64" s="84"/>
      <c r="BU64" s="84"/>
      <c r="BV64" s="84"/>
    </row>
    <row r="65" spans="1:74" x14ac:dyDescent="0.25">
      <c r="A65" s="73" t="s">
        <v>995</v>
      </c>
      <c r="B65" s="73">
        <v>13</v>
      </c>
      <c r="C65" s="73" t="s">
        <v>389</v>
      </c>
      <c r="D65" s="78" t="s">
        <v>388</v>
      </c>
      <c r="E65" s="78" t="s">
        <v>143</v>
      </c>
      <c r="F65" s="73" t="s">
        <v>144</v>
      </c>
      <c r="G65" s="2">
        <f t="shared" si="0"/>
        <v>0.87450980392156863</v>
      </c>
      <c r="H65">
        <f t="shared" si="1"/>
        <v>1</v>
      </c>
      <c r="I65">
        <f t="shared" si="2"/>
        <v>0</v>
      </c>
      <c r="J65" s="79">
        <v>23715</v>
      </c>
      <c r="K65" s="76">
        <v>21955</v>
      </c>
      <c r="L65" s="76">
        <v>20739</v>
      </c>
      <c r="M65" s="73">
        <v>219</v>
      </c>
      <c r="N65" s="73">
        <v>4</v>
      </c>
      <c r="O65" s="73">
        <v>364</v>
      </c>
      <c r="P65" s="73">
        <v>629</v>
      </c>
      <c r="Q65" s="73">
        <v>115</v>
      </c>
      <c r="R65" s="73">
        <v>241</v>
      </c>
      <c r="S65" s="73">
        <v>141</v>
      </c>
      <c r="T65" s="73">
        <v>21</v>
      </c>
      <c r="U65" s="73">
        <v>380</v>
      </c>
      <c r="V65" s="73">
        <v>127</v>
      </c>
      <c r="W65" s="73">
        <v>481</v>
      </c>
      <c r="X65" s="73">
        <v>21</v>
      </c>
      <c r="Y65" s="73">
        <v>29</v>
      </c>
      <c r="Z65" s="73">
        <v>9</v>
      </c>
      <c r="AA65" s="73">
        <v>164</v>
      </c>
      <c r="AB65" s="73">
        <v>31</v>
      </c>
      <c r="AC65" s="77"/>
      <c r="AD65">
        <f t="shared" si="3"/>
        <v>2976</v>
      </c>
      <c r="AE65">
        <v>199</v>
      </c>
      <c r="AF65" s="20">
        <f t="shared" si="4"/>
        <v>629</v>
      </c>
      <c r="AG65">
        <f t="shared" si="5"/>
        <v>4</v>
      </c>
      <c r="AH65" t="str">
        <f t="shared" si="6"/>
        <v xml:space="preserve">White Other </v>
      </c>
      <c r="AI65" s="2">
        <f t="shared" si="7"/>
        <v>2.6523297491039426E-2</v>
      </c>
      <c r="AJ65" s="2">
        <f t="shared" si="8"/>
        <v>0.21135752688172044</v>
      </c>
      <c r="AK65" s="20">
        <f t="shared" si="9"/>
        <v>481</v>
      </c>
      <c r="AL65">
        <f t="shared" si="10"/>
        <v>11</v>
      </c>
      <c r="AM65" t="str">
        <f t="shared" si="11"/>
        <v>African</v>
      </c>
      <c r="AN65" s="2">
        <f t="shared" si="12"/>
        <v>2.0282521610794857E-2</v>
      </c>
      <c r="AO65" s="2">
        <f t="shared" si="13"/>
        <v>0.1616263440860215</v>
      </c>
      <c r="AP65">
        <f t="shared" si="14"/>
        <v>0</v>
      </c>
      <c r="AQ65">
        <v>143</v>
      </c>
      <c r="AR65">
        <v>872</v>
      </c>
      <c r="AS65">
        <v>458</v>
      </c>
      <c r="AT65">
        <v>-296</v>
      </c>
      <c r="AU65">
        <v>-107</v>
      </c>
      <c r="AV65" s="2"/>
      <c r="BT65" s="84"/>
      <c r="BU65" s="84"/>
      <c r="BV65" s="84"/>
    </row>
    <row r="66" spans="1:74" x14ac:dyDescent="0.25">
      <c r="A66" s="73" t="s">
        <v>996</v>
      </c>
      <c r="B66" s="73">
        <v>14</v>
      </c>
      <c r="C66" s="73" t="s">
        <v>391</v>
      </c>
      <c r="D66" s="78" t="s">
        <v>390</v>
      </c>
      <c r="E66" s="78" t="s">
        <v>143</v>
      </c>
      <c r="F66" s="73" t="s">
        <v>144</v>
      </c>
      <c r="G66" s="2">
        <f t="shared" ref="G66:G129" si="15">L66/J66</f>
        <v>0.89428918590522477</v>
      </c>
      <c r="H66">
        <f t="shared" ref="H66:H129" si="16">IF(G66&lt;=0.9,IF(G66&gt;=0.1,1,0),0)</f>
        <v>1</v>
      </c>
      <c r="I66">
        <f t="shared" ref="I66:I129" si="17">IF(G66&lt;=0.75,IF(G66&gt;=0.25,1,0),0)</f>
        <v>0</v>
      </c>
      <c r="J66" s="79">
        <v>22221</v>
      </c>
      <c r="K66" s="76">
        <v>20851</v>
      </c>
      <c r="L66" s="76">
        <v>19872</v>
      </c>
      <c r="M66" s="73">
        <v>213</v>
      </c>
      <c r="N66" s="73">
        <v>7</v>
      </c>
      <c r="O66" s="73">
        <v>381</v>
      </c>
      <c r="P66" s="73">
        <v>378</v>
      </c>
      <c r="Q66" s="73">
        <v>101</v>
      </c>
      <c r="R66" s="73">
        <v>348</v>
      </c>
      <c r="S66" s="73">
        <v>329</v>
      </c>
      <c r="T66" s="73">
        <v>76</v>
      </c>
      <c r="U66" s="73">
        <v>233</v>
      </c>
      <c r="V66" s="73">
        <v>85</v>
      </c>
      <c r="W66" s="73">
        <v>92</v>
      </c>
      <c r="X66" s="73">
        <v>13</v>
      </c>
      <c r="Y66" s="73">
        <v>12</v>
      </c>
      <c r="Z66" s="73">
        <v>7</v>
      </c>
      <c r="AA66" s="73">
        <v>50</v>
      </c>
      <c r="AB66" s="73">
        <v>24</v>
      </c>
      <c r="AC66" s="77"/>
      <c r="AD66">
        <f t="shared" ref="AD66:AD129" si="18">J66-L66</f>
        <v>2349</v>
      </c>
      <c r="AE66">
        <v>221</v>
      </c>
      <c r="AF66" s="20">
        <f t="shared" ref="AF66:AF129" si="19">MAX(M66:AC66)</f>
        <v>381</v>
      </c>
      <c r="AG66">
        <f t="shared" ref="AG66:AG129" si="20">MATCH(AF66,M66:AC66,0)</f>
        <v>3</v>
      </c>
      <c r="AH66" t="str">
        <f t="shared" ref="AH66:AH129" si="21">INDEX(M$1:AC$1, AG66)</f>
        <v>White Polish</v>
      </c>
      <c r="AI66" s="2">
        <f t="shared" ref="AI66:AI129" si="22">AF66/J66</f>
        <v>1.7145943026866478E-2</v>
      </c>
      <c r="AJ66" s="2">
        <f t="shared" ref="AJ66:AJ129" si="23">AF66/AD66</f>
        <v>0.16219667943805874</v>
      </c>
      <c r="AK66" s="20">
        <f t="shared" ref="AK66:AK129" si="24">LARGE(M66:AC66,2)</f>
        <v>378</v>
      </c>
      <c r="AL66">
        <f t="shared" ref="AL66:AL129" si="25">MATCH(AK66,M66:AC66,0)</f>
        <v>4</v>
      </c>
      <c r="AM66" t="str">
        <f t="shared" ref="AM66:AM129" si="26">INDEX(M$1:AC$1, AL66)</f>
        <v xml:space="preserve">White Other </v>
      </c>
      <c r="AN66" s="2">
        <f t="shared" ref="AN66:AN129" si="27">AK66/J66</f>
        <v>1.7010935601458079E-2</v>
      </c>
      <c r="AO66" s="2">
        <f t="shared" ref="AO66:AO129" si="28">AK66/AD66</f>
        <v>0.16091954022988506</v>
      </c>
      <c r="AP66">
        <f t="shared" ref="AP66:AP129" si="29">COUNTIF(M66:AC66,"&gt;"&amp;TEXT(J66/10,"0000.0"))</f>
        <v>0</v>
      </c>
      <c r="AQ66">
        <v>157</v>
      </c>
      <c r="AR66">
        <v>224</v>
      </c>
      <c r="AS66">
        <v>90</v>
      </c>
      <c r="AT66">
        <v>47</v>
      </c>
      <c r="AU66">
        <v>21</v>
      </c>
      <c r="AV66" s="2"/>
      <c r="BT66" s="84"/>
      <c r="BU66" s="84"/>
      <c r="BV66" s="84"/>
    </row>
    <row r="67" spans="1:74" x14ac:dyDescent="0.25">
      <c r="A67" s="73" t="s">
        <v>997</v>
      </c>
      <c r="B67" s="73">
        <v>15</v>
      </c>
      <c r="C67" s="73" t="s">
        <v>397</v>
      </c>
      <c r="D67" s="78" t="s">
        <v>396</v>
      </c>
      <c r="E67" s="78" t="s">
        <v>143</v>
      </c>
      <c r="F67" s="73" t="s">
        <v>144</v>
      </c>
      <c r="G67" s="2">
        <f t="shared" si="15"/>
        <v>0.8989419602037706</v>
      </c>
      <c r="H67">
        <f t="shared" si="16"/>
        <v>1</v>
      </c>
      <c r="I67">
        <f t="shared" si="17"/>
        <v>0</v>
      </c>
      <c r="J67" s="79">
        <v>22967</v>
      </c>
      <c r="K67" s="76">
        <v>21940</v>
      </c>
      <c r="L67" s="76">
        <v>20646</v>
      </c>
      <c r="M67" s="73">
        <v>342</v>
      </c>
      <c r="N67" s="73">
        <v>3</v>
      </c>
      <c r="O67" s="73">
        <v>336</v>
      </c>
      <c r="P67" s="73">
        <v>613</v>
      </c>
      <c r="Q67" s="73">
        <v>100</v>
      </c>
      <c r="R67" s="73">
        <v>112</v>
      </c>
      <c r="S67" s="73">
        <v>277</v>
      </c>
      <c r="T67" s="73">
        <v>30</v>
      </c>
      <c r="U67" s="73">
        <v>195</v>
      </c>
      <c r="V67" s="73">
        <v>119</v>
      </c>
      <c r="W67" s="73">
        <v>87</v>
      </c>
      <c r="X67" s="73">
        <v>14</v>
      </c>
      <c r="Y67" s="73">
        <v>5</v>
      </c>
      <c r="Z67" s="73">
        <v>4</v>
      </c>
      <c r="AA67" s="73">
        <v>57</v>
      </c>
      <c r="AB67" s="73">
        <v>27</v>
      </c>
      <c r="AC67" s="77"/>
      <c r="AD67">
        <f t="shared" si="18"/>
        <v>2321</v>
      </c>
      <c r="AE67">
        <v>195</v>
      </c>
      <c r="AF67" s="20">
        <f t="shared" si="19"/>
        <v>613</v>
      </c>
      <c r="AG67">
        <f t="shared" si="20"/>
        <v>4</v>
      </c>
      <c r="AH67" t="str">
        <f t="shared" si="21"/>
        <v xml:space="preserve">White Other </v>
      </c>
      <c r="AI67" s="2">
        <f t="shared" si="22"/>
        <v>2.6690468933687466E-2</v>
      </c>
      <c r="AJ67" s="2">
        <f t="shared" si="23"/>
        <v>0.26411029728565272</v>
      </c>
      <c r="AK67" s="20">
        <f t="shared" si="24"/>
        <v>342</v>
      </c>
      <c r="AL67">
        <f t="shared" si="25"/>
        <v>1</v>
      </c>
      <c r="AM67" t="str">
        <f t="shared" si="26"/>
        <v>White Irish</v>
      </c>
      <c r="AN67" s="2">
        <f t="shared" si="27"/>
        <v>1.4890930465450428E-2</v>
      </c>
      <c r="AO67" s="2">
        <f t="shared" si="28"/>
        <v>0.14735028005170187</v>
      </c>
      <c r="AP67">
        <f t="shared" si="29"/>
        <v>0</v>
      </c>
      <c r="AQ67">
        <v>109</v>
      </c>
      <c r="AR67">
        <v>318</v>
      </c>
      <c r="AS67">
        <v>119</v>
      </c>
      <c r="AT67">
        <v>-79</v>
      </c>
      <c r="AU67">
        <v>-33</v>
      </c>
      <c r="AV67" s="2"/>
      <c r="BT67" s="84"/>
      <c r="BU67" s="84"/>
      <c r="BV67" s="84"/>
    </row>
    <row r="68" spans="1:74" x14ac:dyDescent="0.25">
      <c r="A68" s="73" t="s">
        <v>998</v>
      </c>
      <c r="B68" s="73">
        <v>16</v>
      </c>
      <c r="C68" s="73" t="s">
        <v>401</v>
      </c>
      <c r="D68" s="78" t="s">
        <v>400</v>
      </c>
      <c r="E68" s="78" t="s">
        <v>143</v>
      </c>
      <c r="F68" s="73" t="s">
        <v>144</v>
      </c>
      <c r="G68" s="2">
        <f t="shared" si="15"/>
        <v>0.91001732816238967</v>
      </c>
      <c r="H68">
        <f t="shared" si="16"/>
        <v>0</v>
      </c>
      <c r="I68">
        <f t="shared" si="17"/>
        <v>0</v>
      </c>
      <c r="J68" s="79">
        <v>24238</v>
      </c>
      <c r="K68" s="76">
        <v>23036</v>
      </c>
      <c r="L68" s="76">
        <v>22057</v>
      </c>
      <c r="M68" s="73">
        <v>211</v>
      </c>
      <c r="N68" s="73">
        <v>9</v>
      </c>
      <c r="O68" s="73">
        <v>199</v>
      </c>
      <c r="P68" s="73">
        <v>560</v>
      </c>
      <c r="Q68" s="73">
        <v>134</v>
      </c>
      <c r="R68" s="73">
        <v>240</v>
      </c>
      <c r="S68" s="73">
        <v>119</v>
      </c>
      <c r="T68" s="73">
        <v>46</v>
      </c>
      <c r="U68" s="73">
        <v>197</v>
      </c>
      <c r="V68" s="73">
        <v>113</v>
      </c>
      <c r="W68" s="73">
        <v>121</v>
      </c>
      <c r="X68" s="73">
        <v>28</v>
      </c>
      <c r="Y68" s="73">
        <v>22</v>
      </c>
      <c r="Z68" s="73">
        <v>6</v>
      </c>
      <c r="AA68" s="73">
        <v>67</v>
      </c>
      <c r="AB68" s="73">
        <v>109</v>
      </c>
      <c r="AC68" s="77"/>
      <c r="AD68">
        <f t="shared" si="18"/>
        <v>2181</v>
      </c>
      <c r="AE68">
        <v>190</v>
      </c>
      <c r="AF68" s="20">
        <f t="shared" si="19"/>
        <v>560</v>
      </c>
      <c r="AG68">
        <f t="shared" si="20"/>
        <v>4</v>
      </c>
      <c r="AH68" t="str">
        <f t="shared" si="21"/>
        <v xml:space="preserve">White Other </v>
      </c>
      <c r="AI68" s="2">
        <f t="shared" si="22"/>
        <v>2.310421651951481E-2</v>
      </c>
      <c r="AJ68" s="2">
        <f t="shared" si="23"/>
        <v>0.25676295277395689</v>
      </c>
      <c r="AK68" s="20">
        <f t="shared" si="24"/>
        <v>240</v>
      </c>
      <c r="AL68">
        <f t="shared" si="25"/>
        <v>6</v>
      </c>
      <c r="AM68" t="str">
        <f t="shared" si="26"/>
        <v>Pakistani</v>
      </c>
      <c r="AN68" s="2">
        <f t="shared" si="27"/>
        <v>9.9018070797920622E-3</v>
      </c>
      <c r="AO68" s="2">
        <f t="shared" si="28"/>
        <v>0.11004126547455295</v>
      </c>
      <c r="AP68">
        <f t="shared" si="29"/>
        <v>0</v>
      </c>
      <c r="AQ68">
        <v>136</v>
      </c>
      <c r="AR68">
        <v>249</v>
      </c>
      <c r="AS68">
        <v>59</v>
      </c>
      <c r="AT68">
        <v>-348</v>
      </c>
      <c r="AU68">
        <v>-54</v>
      </c>
      <c r="AV68" s="2"/>
      <c r="BT68" s="84"/>
      <c r="BU68" s="84"/>
      <c r="BV68" s="84"/>
    </row>
    <row r="69" spans="1:74" x14ac:dyDescent="0.25">
      <c r="A69" s="73" t="s">
        <v>999</v>
      </c>
      <c r="B69" s="73">
        <v>17</v>
      </c>
      <c r="C69" s="73" t="s">
        <v>387</v>
      </c>
      <c r="D69" s="78" t="s">
        <v>386</v>
      </c>
      <c r="E69" s="78" t="s">
        <v>143</v>
      </c>
      <c r="F69" s="73" t="s">
        <v>144</v>
      </c>
      <c r="G69" s="2">
        <f t="shared" si="15"/>
        <v>0.93232331307962901</v>
      </c>
      <c r="H69">
        <f t="shared" si="16"/>
        <v>0</v>
      </c>
      <c r="I69">
        <f t="shared" si="17"/>
        <v>0</v>
      </c>
      <c r="J69" s="79">
        <v>25016</v>
      </c>
      <c r="K69" s="76">
        <v>24191</v>
      </c>
      <c r="L69" s="76">
        <v>23323</v>
      </c>
      <c r="M69" s="73">
        <v>270</v>
      </c>
      <c r="N69" s="73">
        <v>20</v>
      </c>
      <c r="O69" s="73">
        <v>121</v>
      </c>
      <c r="P69" s="73">
        <v>457</v>
      </c>
      <c r="Q69" s="73">
        <v>116</v>
      </c>
      <c r="R69" s="73">
        <v>136</v>
      </c>
      <c r="S69" s="73">
        <v>131</v>
      </c>
      <c r="T69" s="73">
        <v>56</v>
      </c>
      <c r="U69" s="73">
        <v>140</v>
      </c>
      <c r="V69" s="73">
        <v>98</v>
      </c>
      <c r="W69" s="73">
        <v>61</v>
      </c>
      <c r="X69" s="73">
        <v>14</v>
      </c>
      <c r="Y69" s="73">
        <v>15</v>
      </c>
      <c r="Z69" s="73">
        <v>4</v>
      </c>
      <c r="AA69" s="73">
        <v>27</v>
      </c>
      <c r="AB69" s="73">
        <v>27</v>
      </c>
      <c r="AC69" s="77"/>
      <c r="AD69">
        <f t="shared" si="18"/>
        <v>1693</v>
      </c>
      <c r="AE69">
        <v>134</v>
      </c>
      <c r="AF69" s="20">
        <f t="shared" si="19"/>
        <v>457</v>
      </c>
      <c r="AG69">
        <f t="shared" si="20"/>
        <v>4</v>
      </c>
      <c r="AH69" t="str">
        <f t="shared" si="21"/>
        <v xml:space="preserve">White Other </v>
      </c>
      <c r="AI69" s="2">
        <f t="shared" si="22"/>
        <v>1.8268308282699073E-2</v>
      </c>
      <c r="AJ69" s="2">
        <f t="shared" si="23"/>
        <v>0.26993502658003543</v>
      </c>
      <c r="AK69" s="20">
        <f t="shared" si="24"/>
        <v>270</v>
      </c>
      <c r="AL69">
        <f t="shared" si="25"/>
        <v>1</v>
      </c>
      <c r="AM69" t="str">
        <f t="shared" si="26"/>
        <v>White Irish</v>
      </c>
      <c r="AN69" s="2">
        <f t="shared" si="27"/>
        <v>1.0793092420850655E-2</v>
      </c>
      <c r="AO69" s="2">
        <f t="shared" si="28"/>
        <v>0.15948021264028353</v>
      </c>
      <c r="AP69">
        <f t="shared" si="29"/>
        <v>0</v>
      </c>
      <c r="AQ69">
        <v>95</v>
      </c>
      <c r="AR69">
        <v>190</v>
      </c>
      <c r="AS69">
        <v>26</v>
      </c>
      <c r="AT69">
        <v>-120</v>
      </c>
      <c r="AU69">
        <v>2</v>
      </c>
      <c r="AV69" s="2"/>
      <c r="BT69" s="84"/>
      <c r="BU69" s="84"/>
      <c r="BV69" s="84"/>
    </row>
    <row r="70" spans="1:74" x14ac:dyDescent="0.25">
      <c r="A70" s="73" t="s">
        <v>929</v>
      </c>
      <c r="B70" s="73">
        <v>1</v>
      </c>
      <c r="C70" s="73" t="s">
        <v>287</v>
      </c>
      <c r="D70" s="78" t="s">
        <v>286</v>
      </c>
      <c r="E70" s="78" t="s">
        <v>127</v>
      </c>
      <c r="F70" s="73" t="s">
        <v>128</v>
      </c>
      <c r="G70" s="2">
        <f t="shared" si="15"/>
        <v>0.94699475594997984</v>
      </c>
      <c r="H70">
        <f t="shared" si="16"/>
        <v>0</v>
      </c>
      <c r="I70">
        <f t="shared" si="17"/>
        <v>0</v>
      </c>
      <c r="J70" s="79">
        <v>12395</v>
      </c>
      <c r="K70" s="76">
        <v>12147</v>
      </c>
      <c r="L70" s="76">
        <v>11738</v>
      </c>
      <c r="M70" s="73">
        <v>62</v>
      </c>
      <c r="N70" s="73">
        <v>8</v>
      </c>
      <c r="O70" s="73">
        <v>189</v>
      </c>
      <c r="P70" s="73">
        <v>150</v>
      </c>
      <c r="Q70" s="73">
        <v>40</v>
      </c>
      <c r="R70" s="73">
        <v>127</v>
      </c>
      <c r="S70" s="73">
        <v>26</v>
      </c>
      <c r="T70" s="73">
        <v>0</v>
      </c>
      <c r="U70" s="73">
        <v>15</v>
      </c>
      <c r="V70" s="73">
        <v>17</v>
      </c>
      <c r="W70" s="73">
        <v>16</v>
      </c>
      <c r="X70" s="73">
        <v>1</v>
      </c>
      <c r="Y70" s="73">
        <v>2</v>
      </c>
      <c r="Z70" s="73">
        <v>0</v>
      </c>
      <c r="AA70" s="73">
        <v>0</v>
      </c>
      <c r="AB70" s="73">
        <v>4</v>
      </c>
      <c r="AC70" s="77"/>
      <c r="AD70">
        <f t="shared" si="18"/>
        <v>657</v>
      </c>
      <c r="AE70">
        <v>52</v>
      </c>
      <c r="AF70" s="20">
        <f t="shared" si="19"/>
        <v>189</v>
      </c>
      <c r="AG70">
        <f t="shared" si="20"/>
        <v>3</v>
      </c>
      <c r="AH70" t="str">
        <f t="shared" si="21"/>
        <v>White Polish</v>
      </c>
      <c r="AI70" s="2">
        <f t="shared" si="22"/>
        <v>1.5248083904800322E-2</v>
      </c>
      <c r="AJ70" s="2">
        <f t="shared" si="23"/>
        <v>0.28767123287671231</v>
      </c>
      <c r="AK70" s="20">
        <f t="shared" si="24"/>
        <v>150</v>
      </c>
      <c r="AL70">
        <f t="shared" si="25"/>
        <v>4</v>
      </c>
      <c r="AM70" t="str">
        <f t="shared" si="26"/>
        <v xml:space="preserve">White Other </v>
      </c>
      <c r="AN70" s="2">
        <f t="shared" si="27"/>
        <v>1.2101653892698669E-2</v>
      </c>
      <c r="AO70" s="2">
        <f t="shared" si="28"/>
        <v>0.22831050228310501</v>
      </c>
      <c r="AP70">
        <f t="shared" si="29"/>
        <v>0</v>
      </c>
      <c r="AQ70">
        <v>31</v>
      </c>
      <c r="AR70">
        <v>40</v>
      </c>
      <c r="AS70">
        <v>4</v>
      </c>
      <c r="AT70">
        <v>-125</v>
      </c>
      <c r="AU70">
        <v>-12</v>
      </c>
      <c r="AV70" s="2"/>
      <c r="BT70" s="84"/>
      <c r="BU70" s="84"/>
      <c r="BV70" s="84"/>
    </row>
    <row r="71" spans="1:74" x14ac:dyDescent="0.25">
      <c r="A71" s="73" t="s">
        <v>930</v>
      </c>
      <c r="B71" s="73">
        <v>2</v>
      </c>
      <c r="C71" s="73" t="s">
        <v>281</v>
      </c>
      <c r="D71" s="78" t="s">
        <v>280</v>
      </c>
      <c r="E71" s="78" t="s">
        <v>127</v>
      </c>
      <c r="F71" s="73" t="s">
        <v>128</v>
      </c>
      <c r="G71" s="2">
        <f t="shared" si="15"/>
        <v>0.95725614591593977</v>
      </c>
      <c r="H71">
        <f t="shared" si="16"/>
        <v>0</v>
      </c>
      <c r="I71">
        <f t="shared" si="17"/>
        <v>0</v>
      </c>
      <c r="J71" s="79">
        <v>12610</v>
      </c>
      <c r="K71" s="76">
        <v>12420</v>
      </c>
      <c r="L71" s="76">
        <v>12071</v>
      </c>
      <c r="M71" s="73">
        <v>84</v>
      </c>
      <c r="N71" s="73">
        <v>25</v>
      </c>
      <c r="O71" s="73">
        <v>115</v>
      </c>
      <c r="P71" s="73">
        <v>125</v>
      </c>
      <c r="Q71" s="73">
        <v>20</v>
      </c>
      <c r="R71" s="73">
        <v>99</v>
      </c>
      <c r="S71" s="73">
        <v>18</v>
      </c>
      <c r="T71" s="73">
        <v>1</v>
      </c>
      <c r="U71" s="73">
        <v>26</v>
      </c>
      <c r="V71" s="73">
        <v>6</v>
      </c>
      <c r="W71" s="73">
        <v>13</v>
      </c>
      <c r="X71" s="73">
        <v>3</v>
      </c>
      <c r="Y71" s="73">
        <v>3</v>
      </c>
      <c r="Z71" s="73">
        <v>0</v>
      </c>
      <c r="AA71" s="73">
        <v>0</v>
      </c>
      <c r="AB71" s="73">
        <v>1</v>
      </c>
      <c r="AC71" s="77"/>
      <c r="AD71">
        <f t="shared" si="18"/>
        <v>539</v>
      </c>
      <c r="AE71">
        <v>45</v>
      </c>
      <c r="AF71" s="20">
        <f t="shared" si="19"/>
        <v>125</v>
      </c>
      <c r="AG71">
        <f t="shared" si="20"/>
        <v>4</v>
      </c>
      <c r="AH71" t="str">
        <f t="shared" si="21"/>
        <v xml:space="preserve">White Other </v>
      </c>
      <c r="AI71" s="2">
        <f t="shared" si="22"/>
        <v>9.9127676447264071E-3</v>
      </c>
      <c r="AJ71" s="2">
        <f t="shared" si="23"/>
        <v>0.23191094619666047</v>
      </c>
      <c r="AK71" s="20">
        <f t="shared" si="24"/>
        <v>115</v>
      </c>
      <c r="AL71">
        <f t="shared" si="25"/>
        <v>3</v>
      </c>
      <c r="AM71" t="str">
        <f t="shared" si="26"/>
        <v>White Polish</v>
      </c>
      <c r="AN71" s="2">
        <f t="shared" si="27"/>
        <v>9.1197462331482956E-3</v>
      </c>
      <c r="AO71" s="2">
        <f t="shared" si="28"/>
        <v>0.21335807050092764</v>
      </c>
      <c r="AP71">
        <f t="shared" si="29"/>
        <v>0</v>
      </c>
      <c r="AQ71">
        <v>28</v>
      </c>
      <c r="AR71">
        <v>42</v>
      </c>
      <c r="AS71">
        <v>4</v>
      </c>
      <c r="AT71">
        <v>109</v>
      </c>
      <c r="AU71">
        <v>-9</v>
      </c>
      <c r="AV71" s="2"/>
      <c r="BT71" s="84"/>
      <c r="BU71" s="84"/>
      <c r="BV71" s="84"/>
    </row>
    <row r="72" spans="1:74" x14ac:dyDescent="0.25">
      <c r="A72" s="73" t="s">
        <v>931</v>
      </c>
      <c r="B72" s="73">
        <v>3</v>
      </c>
      <c r="C72" s="73" t="s">
        <v>289</v>
      </c>
      <c r="D72" s="78" t="s">
        <v>288</v>
      </c>
      <c r="E72" s="78" t="s">
        <v>127</v>
      </c>
      <c r="F72" s="73" t="s">
        <v>128</v>
      </c>
      <c r="G72" s="2">
        <f t="shared" si="15"/>
        <v>0.95807540799099611</v>
      </c>
      <c r="H72">
        <f t="shared" si="16"/>
        <v>0</v>
      </c>
      <c r="I72">
        <f t="shared" si="17"/>
        <v>0</v>
      </c>
      <c r="J72" s="79">
        <v>7108</v>
      </c>
      <c r="K72" s="76">
        <v>6991</v>
      </c>
      <c r="L72" s="76">
        <v>6810</v>
      </c>
      <c r="M72" s="73">
        <v>49</v>
      </c>
      <c r="N72" s="73">
        <v>6</v>
      </c>
      <c r="O72" s="73">
        <v>18</v>
      </c>
      <c r="P72" s="73">
        <v>108</v>
      </c>
      <c r="Q72" s="73">
        <v>32</v>
      </c>
      <c r="R72" s="73">
        <v>28</v>
      </c>
      <c r="S72" s="73">
        <v>18</v>
      </c>
      <c r="T72" s="73">
        <v>0</v>
      </c>
      <c r="U72" s="73">
        <v>9</v>
      </c>
      <c r="V72" s="73">
        <v>9</v>
      </c>
      <c r="W72" s="73">
        <v>7</v>
      </c>
      <c r="X72" s="73">
        <v>6</v>
      </c>
      <c r="Y72" s="73">
        <v>0</v>
      </c>
      <c r="Z72" s="73">
        <v>0</v>
      </c>
      <c r="AA72" s="73">
        <v>2</v>
      </c>
      <c r="AB72" s="73">
        <v>6</v>
      </c>
      <c r="AC72" s="77"/>
      <c r="AD72">
        <f t="shared" si="18"/>
        <v>298</v>
      </c>
      <c r="AE72">
        <v>13</v>
      </c>
      <c r="AF72" s="20">
        <f t="shared" si="19"/>
        <v>108</v>
      </c>
      <c r="AG72">
        <f t="shared" si="20"/>
        <v>4</v>
      </c>
      <c r="AH72" t="str">
        <f t="shared" si="21"/>
        <v xml:space="preserve">White Other </v>
      </c>
      <c r="AI72" s="2">
        <f t="shared" si="22"/>
        <v>1.5194147439504783E-2</v>
      </c>
      <c r="AJ72" s="2">
        <f t="shared" si="23"/>
        <v>0.36241610738255031</v>
      </c>
      <c r="AK72" s="20">
        <f t="shared" si="24"/>
        <v>49</v>
      </c>
      <c r="AL72">
        <f t="shared" si="25"/>
        <v>1</v>
      </c>
      <c r="AM72" t="str">
        <f t="shared" si="26"/>
        <v>White Irish</v>
      </c>
      <c r="AN72" s="2">
        <f t="shared" si="27"/>
        <v>6.8936409679234666E-3</v>
      </c>
      <c r="AO72" s="2">
        <f t="shared" si="28"/>
        <v>0.16442953020134229</v>
      </c>
      <c r="AP72">
        <f t="shared" si="29"/>
        <v>0</v>
      </c>
      <c r="AQ72">
        <v>3</v>
      </c>
      <c r="AR72">
        <v>57</v>
      </c>
      <c r="AS72">
        <v>6</v>
      </c>
      <c r="AT72">
        <v>69</v>
      </c>
      <c r="AU72">
        <v>-3</v>
      </c>
      <c r="AV72" s="2"/>
      <c r="BT72" s="84"/>
      <c r="BU72" s="84"/>
      <c r="BV72" s="84"/>
    </row>
    <row r="73" spans="1:74" x14ac:dyDescent="0.25">
      <c r="A73" s="73" t="s">
        <v>932</v>
      </c>
      <c r="B73" s="73">
        <v>4</v>
      </c>
      <c r="C73" s="73" t="s">
        <v>285</v>
      </c>
      <c r="D73" s="78" t="s">
        <v>284</v>
      </c>
      <c r="E73" s="78" t="s">
        <v>127</v>
      </c>
      <c r="F73" s="73" t="s">
        <v>128</v>
      </c>
      <c r="G73" s="2">
        <f t="shared" si="15"/>
        <v>0.95834816660733357</v>
      </c>
      <c r="H73">
        <f t="shared" si="16"/>
        <v>0</v>
      </c>
      <c r="I73">
        <f t="shared" si="17"/>
        <v>0</v>
      </c>
      <c r="J73" s="79">
        <v>8427</v>
      </c>
      <c r="K73" s="76">
        <v>8337</v>
      </c>
      <c r="L73" s="76">
        <v>8076</v>
      </c>
      <c r="M73" s="73">
        <v>39</v>
      </c>
      <c r="N73" s="73">
        <v>22</v>
      </c>
      <c r="O73" s="73">
        <v>143</v>
      </c>
      <c r="P73" s="73">
        <v>57</v>
      </c>
      <c r="Q73" s="73">
        <v>10</v>
      </c>
      <c r="R73" s="73">
        <v>28</v>
      </c>
      <c r="S73" s="73">
        <v>12</v>
      </c>
      <c r="T73" s="73">
        <v>1</v>
      </c>
      <c r="U73" s="73">
        <v>2</v>
      </c>
      <c r="V73" s="73">
        <v>6</v>
      </c>
      <c r="W73" s="73">
        <v>21</v>
      </c>
      <c r="X73" s="73">
        <v>3</v>
      </c>
      <c r="Y73" s="73">
        <v>1</v>
      </c>
      <c r="Z73" s="73">
        <v>0</v>
      </c>
      <c r="AA73" s="73">
        <v>1</v>
      </c>
      <c r="AB73" s="73">
        <v>5</v>
      </c>
      <c r="AC73" s="77"/>
      <c r="AD73">
        <f t="shared" si="18"/>
        <v>351</v>
      </c>
      <c r="AE73">
        <v>33</v>
      </c>
      <c r="AF73" s="20">
        <f t="shared" si="19"/>
        <v>143</v>
      </c>
      <c r="AG73">
        <f t="shared" si="20"/>
        <v>3</v>
      </c>
      <c r="AH73" t="str">
        <f t="shared" si="21"/>
        <v>White Polish</v>
      </c>
      <c r="AI73" s="2">
        <f t="shared" si="22"/>
        <v>1.6969265456271507E-2</v>
      </c>
      <c r="AJ73" s="2">
        <f t="shared" si="23"/>
        <v>0.40740740740740738</v>
      </c>
      <c r="AK73" s="20">
        <f t="shared" si="24"/>
        <v>57</v>
      </c>
      <c r="AL73">
        <f t="shared" si="25"/>
        <v>4</v>
      </c>
      <c r="AM73" t="str">
        <f t="shared" si="26"/>
        <v xml:space="preserve">White Other </v>
      </c>
      <c r="AN73" s="2">
        <f t="shared" si="27"/>
        <v>6.7639729441082239E-3</v>
      </c>
      <c r="AO73" s="2">
        <f t="shared" si="28"/>
        <v>0.1623931623931624</v>
      </c>
      <c r="AP73">
        <f t="shared" si="29"/>
        <v>0</v>
      </c>
      <c r="AQ73">
        <v>10</v>
      </c>
      <c r="AR73">
        <v>18</v>
      </c>
      <c r="AS73">
        <v>1</v>
      </c>
      <c r="AT73">
        <v>0</v>
      </c>
      <c r="AU73">
        <v>-8</v>
      </c>
      <c r="AV73" s="2"/>
      <c r="BT73" s="84"/>
      <c r="BU73" s="84"/>
      <c r="BV73" s="84"/>
    </row>
    <row r="74" spans="1:74" x14ac:dyDescent="0.25">
      <c r="A74" s="73" t="s">
        <v>933</v>
      </c>
      <c r="B74" s="73">
        <v>5</v>
      </c>
      <c r="C74" s="73" t="s">
        <v>283</v>
      </c>
      <c r="D74" s="78" t="s">
        <v>282</v>
      </c>
      <c r="E74" s="78" t="s">
        <v>127</v>
      </c>
      <c r="F74" s="73" t="s">
        <v>128</v>
      </c>
      <c r="G74" s="2">
        <f t="shared" si="15"/>
        <v>0.96505228398458998</v>
      </c>
      <c r="H74">
        <f t="shared" si="16"/>
        <v>0</v>
      </c>
      <c r="I74">
        <f t="shared" si="17"/>
        <v>0</v>
      </c>
      <c r="J74" s="79">
        <v>10902</v>
      </c>
      <c r="K74" s="76">
        <v>10753</v>
      </c>
      <c r="L74" s="76">
        <v>10521</v>
      </c>
      <c r="M74" s="73">
        <v>72</v>
      </c>
      <c r="N74" s="73">
        <v>7</v>
      </c>
      <c r="O74" s="73">
        <v>34</v>
      </c>
      <c r="P74" s="73">
        <v>119</v>
      </c>
      <c r="Q74" s="73">
        <v>26</v>
      </c>
      <c r="R74" s="73">
        <v>30</v>
      </c>
      <c r="S74" s="73">
        <v>6</v>
      </c>
      <c r="T74" s="73">
        <v>4</v>
      </c>
      <c r="U74" s="73">
        <v>38</v>
      </c>
      <c r="V74" s="73">
        <v>10</v>
      </c>
      <c r="W74" s="73">
        <v>30</v>
      </c>
      <c r="X74" s="73">
        <v>1</v>
      </c>
      <c r="Y74" s="73">
        <v>1</v>
      </c>
      <c r="Z74" s="73">
        <v>0</v>
      </c>
      <c r="AA74" s="73">
        <v>1</v>
      </c>
      <c r="AB74" s="73">
        <v>2</v>
      </c>
      <c r="AC74" s="77"/>
      <c r="AD74">
        <f t="shared" si="18"/>
        <v>381</v>
      </c>
      <c r="AE74">
        <v>34</v>
      </c>
      <c r="AF74" s="20">
        <f t="shared" si="19"/>
        <v>119</v>
      </c>
      <c r="AG74">
        <f t="shared" si="20"/>
        <v>4</v>
      </c>
      <c r="AH74" t="str">
        <f t="shared" si="21"/>
        <v xml:space="preserve">White Other </v>
      </c>
      <c r="AI74" s="2">
        <f t="shared" si="22"/>
        <v>1.0915428361768483E-2</v>
      </c>
      <c r="AJ74" s="2">
        <f t="shared" si="23"/>
        <v>0.31233595800524933</v>
      </c>
      <c r="AK74" s="20">
        <f t="shared" si="24"/>
        <v>72</v>
      </c>
      <c r="AL74">
        <f t="shared" si="25"/>
        <v>1</v>
      </c>
      <c r="AM74" t="str">
        <f t="shared" si="26"/>
        <v>White Irish</v>
      </c>
      <c r="AN74" s="2">
        <f t="shared" si="27"/>
        <v>6.6042927903137037E-3</v>
      </c>
      <c r="AO74" s="2">
        <f t="shared" si="28"/>
        <v>0.1889763779527559</v>
      </c>
      <c r="AP74">
        <f t="shared" si="29"/>
        <v>0</v>
      </c>
      <c r="AQ74">
        <v>22</v>
      </c>
      <c r="AR74">
        <v>42</v>
      </c>
      <c r="AS74">
        <v>13</v>
      </c>
      <c r="AT74">
        <v>-187</v>
      </c>
      <c r="AU74">
        <v>14</v>
      </c>
      <c r="AV74" s="2"/>
      <c r="BT74" s="84"/>
      <c r="BU74" s="84"/>
      <c r="BV74" s="84"/>
    </row>
    <row r="75" spans="1:74" x14ac:dyDescent="0.25">
      <c r="A75" s="73" t="s">
        <v>934</v>
      </c>
      <c r="B75" s="73">
        <v>1</v>
      </c>
      <c r="C75" s="73" t="s">
        <v>308</v>
      </c>
      <c r="D75" s="78" t="s">
        <v>307</v>
      </c>
      <c r="E75" s="78" t="s">
        <v>131</v>
      </c>
      <c r="F75" s="73" t="s">
        <v>132</v>
      </c>
      <c r="G75" s="2">
        <f t="shared" si="15"/>
        <v>0.94386759309860258</v>
      </c>
      <c r="H75">
        <f t="shared" si="16"/>
        <v>0</v>
      </c>
      <c r="I75">
        <f t="shared" si="17"/>
        <v>0</v>
      </c>
      <c r="J75" s="79">
        <v>12809</v>
      </c>
      <c r="K75" s="76">
        <v>12439</v>
      </c>
      <c r="L75" s="76">
        <v>12090</v>
      </c>
      <c r="M75" s="73">
        <v>85</v>
      </c>
      <c r="N75" s="73">
        <v>15</v>
      </c>
      <c r="O75" s="73">
        <v>82</v>
      </c>
      <c r="P75" s="73">
        <v>167</v>
      </c>
      <c r="Q75" s="73">
        <v>57</v>
      </c>
      <c r="R75" s="73">
        <v>38</v>
      </c>
      <c r="S75" s="73">
        <v>112</v>
      </c>
      <c r="T75" s="73">
        <v>9</v>
      </c>
      <c r="U75" s="73">
        <v>72</v>
      </c>
      <c r="V75" s="73">
        <v>39</v>
      </c>
      <c r="W75" s="73">
        <v>21</v>
      </c>
      <c r="X75" s="73">
        <v>5</v>
      </c>
      <c r="Y75" s="73">
        <v>1</v>
      </c>
      <c r="Z75" s="73">
        <v>1</v>
      </c>
      <c r="AA75" s="73">
        <v>5</v>
      </c>
      <c r="AB75" s="73">
        <v>10</v>
      </c>
      <c r="AC75" s="77"/>
      <c r="AD75">
        <f t="shared" si="18"/>
        <v>719</v>
      </c>
      <c r="AE75">
        <v>67</v>
      </c>
      <c r="AF75" s="20">
        <f t="shared" si="19"/>
        <v>167</v>
      </c>
      <c r="AG75">
        <f t="shared" si="20"/>
        <v>4</v>
      </c>
      <c r="AH75" t="str">
        <f t="shared" si="21"/>
        <v xml:space="preserve">White Other </v>
      </c>
      <c r="AI75" s="2">
        <f t="shared" si="22"/>
        <v>1.303770786165977E-2</v>
      </c>
      <c r="AJ75" s="2">
        <f t="shared" si="23"/>
        <v>0.23226703755215578</v>
      </c>
      <c r="AK75" s="20">
        <f t="shared" si="24"/>
        <v>112</v>
      </c>
      <c r="AL75">
        <f t="shared" si="25"/>
        <v>7</v>
      </c>
      <c r="AM75" t="str">
        <f t="shared" si="26"/>
        <v>Indian</v>
      </c>
      <c r="AN75" s="2">
        <f t="shared" si="27"/>
        <v>8.7438519790772121E-3</v>
      </c>
      <c r="AO75" s="2">
        <f t="shared" si="28"/>
        <v>0.15577190542420027</v>
      </c>
      <c r="AP75">
        <f t="shared" si="29"/>
        <v>0</v>
      </c>
      <c r="AQ75">
        <v>44</v>
      </c>
      <c r="AR75">
        <v>79</v>
      </c>
      <c r="AS75">
        <v>27</v>
      </c>
      <c r="AT75">
        <v>-202</v>
      </c>
      <c r="AU75">
        <v>-51</v>
      </c>
      <c r="AV75" s="2"/>
      <c r="BT75" s="84"/>
      <c r="BU75" s="84"/>
      <c r="BV75" s="84"/>
    </row>
    <row r="76" spans="1:74" x14ac:dyDescent="0.25">
      <c r="A76" s="73" t="s">
        <v>935</v>
      </c>
      <c r="B76" s="73">
        <v>2</v>
      </c>
      <c r="C76" s="73" t="s">
        <v>297</v>
      </c>
      <c r="D76" s="78" t="s">
        <v>296</v>
      </c>
      <c r="E76" s="78" t="s">
        <v>131</v>
      </c>
      <c r="F76" s="73" t="s">
        <v>132</v>
      </c>
      <c r="G76" s="2">
        <f t="shared" si="15"/>
        <v>0.95973792666173519</v>
      </c>
      <c r="H76">
        <f t="shared" si="16"/>
        <v>0</v>
      </c>
      <c r="I76">
        <f t="shared" si="17"/>
        <v>0</v>
      </c>
      <c r="J76" s="79">
        <v>9463</v>
      </c>
      <c r="K76" s="76">
        <v>9386</v>
      </c>
      <c r="L76" s="76">
        <v>9082</v>
      </c>
      <c r="M76" s="73">
        <v>75</v>
      </c>
      <c r="N76" s="73">
        <v>5</v>
      </c>
      <c r="O76" s="73">
        <v>122</v>
      </c>
      <c r="P76" s="73">
        <v>102</v>
      </c>
      <c r="Q76" s="73">
        <v>32</v>
      </c>
      <c r="R76" s="73">
        <v>4</v>
      </c>
      <c r="S76" s="73">
        <v>4</v>
      </c>
      <c r="T76" s="73">
        <v>0</v>
      </c>
      <c r="U76" s="73">
        <v>5</v>
      </c>
      <c r="V76" s="73">
        <v>6</v>
      </c>
      <c r="W76" s="73">
        <v>6</v>
      </c>
      <c r="X76" s="73">
        <v>2</v>
      </c>
      <c r="Y76" s="73">
        <v>0</v>
      </c>
      <c r="Z76" s="73">
        <v>0</v>
      </c>
      <c r="AA76" s="73">
        <v>11</v>
      </c>
      <c r="AB76" s="73">
        <v>7</v>
      </c>
      <c r="AC76" s="77"/>
      <c r="AD76">
        <f t="shared" si="18"/>
        <v>381</v>
      </c>
      <c r="AE76">
        <v>23</v>
      </c>
      <c r="AF76" s="20">
        <f t="shared" si="19"/>
        <v>122</v>
      </c>
      <c r="AG76">
        <f t="shared" si="20"/>
        <v>3</v>
      </c>
      <c r="AH76" t="str">
        <f t="shared" si="21"/>
        <v>White Polish</v>
      </c>
      <c r="AI76" s="2">
        <f t="shared" si="22"/>
        <v>1.2892317446898447E-2</v>
      </c>
      <c r="AJ76" s="2">
        <f t="shared" si="23"/>
        <v>0.32020997375328086</v>
      </c>
      <c r="AK76" s="20">
        <f t="shared" si="24"/>
        <v>102</v>
      </c>
      <c r="AL76">
        <f t="shared" si="25"/>
        <v>4</v>
      </c>
      <c r="AM76" t="str">
        <f t="shared" si="26"/>
        <v xml:space="preserve">White Other </v>
      </c>
      <c r="AN76" s="2">
        <f t="shared" si="27"/>
        <v>1.0778822783472471E-2</v>
      </c>
      <c r="AO76" s="2">
        <f t="shared" si="28"/>
        <v>0.26771653543307089</v>
      </c>
      <c r="AP76">
        <f t="shared" si="29"/>
        <v>0</v>
      </c>
      <c r="AQ76">
        <v>10</v>
      </c>
      <c r="AR76">
        <v>34</v>
      </c>
      <c r="AS76">
        <v>2</v>
      </c>
      <c r="AT76">
        <v>10</v>
      </c>
      <c r="AU76">
        <v>3</v>
      </c>
      <c r="AV76" s="2"/>
      <c r="BT76" s="84"/>
      <c r="BU76" s="84"/>
      <c r="BV76" s="84"/>
    </row>
    <row r="77" spans="1:74" x14ac:dyDescent="0.25">
      <c r="A77" s="73" t="s">
        <v>936</v>
      </c>
      <c r="B77" s="73">
        <v>3</v>
      </c>
      <c r="C77" s="73" t="s">
        <v>302</v>
      </c>
      <c r="D77" s="78" t="s">
        <v>301</v>
      </c>
      <c r="E77" s="78" t="s">
        <v>131</v>
      </c>
      <c r="F77" s="73" t="s">
        <v>132</v>
      </c>
      <c r="G77" s="2">
        <f t="shared" si="15"/>
        <v>0.96096680094457565</v>
      </c>
      <c r="H77">
        <f t="shared" si="16"/>
        <v>0</v>
      </c>
      <c r="I77">
        <f t="shared" si="17"/>
        <v>0</v>
      </c>
      <c r="J77" s="79">
        <v>14398</v>
      </c>
      <c r="K77" s="76">
        <v>14146</v>
      </c>
      <c r="L77" s="76">
        <v>13836</v>
      </c>
      <c r="M77" s="73">
        <v>71</v>
      </c>
      <c r="N77" s="73">
        <v>2</v>
      </c>
      <c r="O77" s="73">
        <v>110</v>
      </c>
      <c r="P77" s="73">
        <v>127</v>
      </c>
      <c r="Q77" s="73">
        <v>57</v>
      </c>
      <c r="R77" s="73">
        <v>38</v>
      </c>
      <c r="S77" s="73">
        <v>47</v>
      </c>
      <c r="T77" s="73">
        <v>10</v>
      </c>
      <c r="U77" s="73">
        <v>39</v>
      </c>
      <c r="V77" s="73">
        <v>21</v>
      </c>
      <c r="W77" s="73">
        <v>19</v>
      </c>
      <c r="X77" s="73">
        <v>3</v>
      </c>
      <c r="Y77" s="73">
        <v>4</v>
      </c>
      <c r="Z77" s="73">
        <v>0</v>
      </c>
      <c r="AA77" s="73">
        <v>8</v>
      </c>
      <c r="AB77" s="73">
        <v>6</v>
      </c>
      <c r="AC77" s="77"/>
      <c r="AD77">
        <f t="shared" si="18"/>
        <v>562</v>
      </c>
      <c r="AE77">
        <v>55</v>
      </c>
      <c r="AF77" s="20">
        <f t="shared" si="19"/>
        <v>127</v>
      </c>
      <c r="AG77">
        <f t="shared" si="20"/>
        <v>4</v>
      </c>
      <c r="AH77" t="str">
        <f t="shared" si="21"/>
        <v xml:space="preserve">White Other </v>
      </c>
      <c r="AI77" s="2">
        <f t="shared" si="22"/>
        <v>8.8206695374357554E-3</v>
      </c>
      <c r="AJ77" s="2">
        <f t="shared" si="23"/>
        <v>0.22597864768683273</v>
      </c>
      <c r="AK77" s="20">
        <f t="shared" si="24"/>
        <v>110</v>
      </c>
      <c r="AL77">
        <f t="shared" si="25"/>
        <v>3</v>
      </c>
      <c r="AM77" t="str">
        <f t="shared" si="26"/>
        <v>White Polish</v>
      </c>
      <c r="AN77" s="2">
        <f t="shared" si="27"/>
        <v>7.6399499930545909E-3</v>
      </c>
      <c r="AO77" s="2">
        <f t="shared" si="28"/>
        <v>0.19572953736654805</v>
      </c>
      <c r="AP77">
        <f t="shared" si="29"/>
        <v>0</v>
      </c>
      <c r="AQ77">
        <v>39</v>
      </c>
      <c r="AR77">
        <v>53</v>
      </c>
      <c r="AS77">
        <v>11</v>
      </c>
      <c r="AT77">
        <v>90</v>
      </c>
      <c r="AU77">
        <v>1</v>
      </c>
      <c r="AV77" s="2"/>
      <c r="BT77" s="84"/>
      <c r="BU77" s="84"/>
      <c r="BV77" s="84"/>
    </row>
    <row r="78" spans="1:74" x14ac:dyDescent="0.25">
      <c r="A78" s="73" t="s">
        <v>937</v>
      </c>
      <c r="B78" s="73">
        <v>4</v>
      </c>
      <c r="C78" s="73" t="s">
        <v>2</v>
      </c>
      <c r="D78" s="78" t="s">
        <v>300</v>
      </c>
      <c r="E78" s="78" t="s">
        <v>131</v>
      </c>
      <c r="F78" s="81" t="s">
        <v>132</v>
      </c>
      <c r="G78" s="2">
        <f t="shared" si="15"/>
        <v>0.96156161320835842</v>
      </c>
      <c r="H78">
        <f t="shared" si="16"/>
        <v>0</v>
      </c>
      <c r="I78">
        <f t="shared" si="17"/>
        <v>0</v>
      </c>
      <c r="J78" s="79">
        <v>11629</v>
      </c>
      <c r="K78" s="76">
        <v>11487</v>
      </c>
      <c r="L78" s="76">
        <v>11182</v>
      </c>
      <c r="M78" s="73">
        <v>81</v>
      </c>
      <c r="N78" s="73">
        <v>2</v>
      </c>
      <c r="O78" s="73">
        <v>61</v>
      </c>
      <c r="P78" s="73">
        <v>161</v>
      </c>
      <c r="Q78" s="73">
        <v>28</v>
      </c>
      <c r="R78" s="73">
        <v>9</v>
      </c>
      <c r="S78" s="73">
        <v>40</v>
      </c>
      <c r="T78" s="73">
        <v>6</v>
      </c>
      <c r="U78" s="73">
        <v>14</v>
      </c>
      <c r="V78" s="73">
        <v>17</v>
      </c>
      <c r="W78" s="73">
        <v>12</v>
      </c>
      <c r="X78" s="73">
        <v>3</v>
      </c>
      <c r="Y78" s="73">
        <v>1</v>
      </c>
      <c r="Z78" s="73">
        <v>0</v>
      </c>
      <c r="AA78" s="73">
        <v>6</v>
      </c>
      <c r="AB78" s="73">
        <v>6</v>
      </c>
      <c r="AC78" s="77"/>
      <c r="AD78">
        <f t="shared" si="18"/>
        <v>447</v>
      </c>
      <c r="AE78">
        <v>39</v>
      </c>
      <c r="AF78" s="20">
        <f t="shared" si="19"/>
        <v>161</v>
      </c>
      <c r="AG78">
        <f t="shared" si="20"/>
        <v>4</v>
      </c>
      <c r="AH78" t="str">
        <f t="shared" si="21"/>
        <v xml:space="preserve">White Other </v>
      </c>
      <c r="AI78" s="2">
        <f t="shared" si="22"/>
        <v>1.3844698598331756E-2</v>
      </c>
      <c r="AJ78" s="2">
        <f t="shared" si="23"/>
        <v>0.36017897091722595</v>
      </c>
      <c r="AK78" s="20">
        <f t="shared" si="24"/>
        <v>81</v>
      </c>
      <c r="AL78">
        <f t="shared" si="25"/>
        <v>1</v>
      </c>
      <c r="AM78" t="str">
        <f t="shared" si="26"/>
        <v>White Irish</v>
      </c>
      <c r="AN78" s="2">
        <f t="shared" si="27"/>
        <v>6.9653452575457906E-3</v>
      </c>
      <c r="AO78" s="2">
        <f t="shared" si="28"/>
        <v>0.18120805369127516</v>
      </c>
      <c r="AP78">
        <f t="shared" si="29"/>
        <v>0</v>
      </c>
      <c r="AQ78">
        <v>19</v>
      </c>
      <c r="AR78">
        <v>59</v>
      </c>
      <c r="AS78">
        <v>1</v>
      </c>
      <c r="AT78">
        <v>-79</v>
      </c>
      <c r="AU78">
        <v>5</v>
      </c>
      <c r="AV78" s="2"/>
      <c r="BT78" s="84"/>
      <c r="BU78" s="84"/>
      <c r="BV78" s="84"/>
    </row>
    <row r="79" spans="1:74" x14ac:dyDescent="0.25">
      <c r="A79" s="73" t="s">
        <v>938</v>
      </c>
      <c r="B79" s="73">
        <v>5</v>
      </c>
      <c r="C79" s="73" t="s">
        <v>310</v>
      </c>
      <c r="D79" s="78" t="s">
        <v>309</v>
      </c>
      <c r="E79" s="78" t="s">
        <v>131</v>
      </c>
      <c r="F79" s="73" t="s">
        <v>132</v>
      </c>
      <c r="G79" s="2">
        <f t="shared" si="15"/>
        <v>0.9635026462299815</v>
      </c>
      <c r="H79">
        <f t="shared" si="16"/>
        <v>0</v>
      </c>
      <c r="I79">
        <f t="shared" si="17"/>
        <v>0</v>
      </c>
      <c r="J79" s="79">
        <v>14549</v>
      </c>
      <c r="K79" s="76">
        <v>14435</v>
      </c>
      <c r="L79" s="76">
        <v>14018</v>
      </c>
      <c r="M79" s="73">
        <v>62</v>
      </c>
      <c r="N79" s="73">
        <v>21</v>
      </c>
      <c r="O79" s="73">
        <v>246</v>
      </c>
      <c r="P79" s="73">
        <v>88</v>
      </c>
      <c r="Q79" s="73">
        <v>22</v>
      </c>
      <c r="R79" s="73">
        <v>10</v>
      </c>
      <c r="S79" s="73">
        <v>28</v>
      </c>
      <c r="T79" s="73">
        <v>3</v>
      </c>
      <c r="U79" s="73">
        <v>19</v>
      </c>
      <c r="V79" s="73">
        <v>15</v>
      </c>
      <c r="W79" s="73">
        <v>10</v>
      </c>
      <c r="X79" s="73">
        <v>2</v>
      </c>
      <c r="Y79" s="73">
        <v>0</v>
      </c>
      <c r="Z79" s="73">
        <v>0</v>
      </c>
      <c r="AA79" s="73">
        <v>0</v>
      </c>
      <c r="AB79" s="73">
        <v>5</v>
      </c>
      <c r="AC79" s="77"/>
      <c r="AD79">
        <f t="shared" si="18"/>
        <v>531</v>
      </c>
      <c r="AE79">
        <v>43</v>
      </c>
      <c r="AF79" s="20">
        <f t="shared" si="19"/>
        <v>246</v>
      </c>
      <c r="AG79">
        <f t="shared" si="20"/>
        <v>3</v>
      </c>
      <c r="AH79" t="str">
        <f t="shared" si="21"/>
        <v>White Polish</v>
      </c>
      <c r="AI79" s="2">
        <f t="shared" si="22"/>
        <v>1.690837858272046E-2</v>
      </c>
      <c r="AJ79" s="2">
        <f t="shared" si="23"/>
        <v>0.4632768361581921</v>
      </c>
      <c r="AK79" s="20">
        <f t="shared" si="24"/>
        <v>88</v>
      </c>
      <c r="AL79">
        <f t="shared" si="25"/>
        <v>4</v>
      </c>
      <c r="AM79" t="str">
        <f t="shared" si="26"/>
        <v xml:space="preserve">White Other </v>
      </c>
      <c r="AN79" s="2">
        <f t="shared" si="27"/>
        <v>6.0485256718674826E-3</v>
      </c>
      <c r="AO79" s="2">
        <f t="shared" si="28"/>
        <v>0.16572504708097929</v>
      </c>
      <c r="AP79">
        <f t="shared" si="29"/>
        <v>0</v>
      </c>
      <c r="AQ79">
        <v>12</v>
      </c>
      <c r="AR79">
        <v>53</v>
      </c>
      <c r="AS79">
        <v>5</v>
      </c>
      <c r="AT79">
        <v>58</v>
      </c>
      <c r="AU79">
        <v>-2</v>
      </c>
      <c r="AV79" s="2"/>
      <c r="BT79" s="84"/>
      <c r="BU79" s="84"/>
      <c r="BV79" s="84"/>
    </row>
    <row r="80" spans="1:74" x14ac:dyDescent="0.25">
      <c r="A80" s="73" t="s">
        <v>939</v>
      </c>
      <c r="B80" s="73">
        <v>6</v>
      </c>
      <c r="C80" s="73" t="s">
        <v>295</v>
      </c>
      <c r="D80" s="78" t="s">
        <v>294</v>
      </c>
      <c r="E80" s="78" t="s">
        <v>131</v>
      </c>
      <c r="F80" s="73" t="s">
        <v>132</v>
      </c>
      <c r="G80" s="2">
        <f t="shared" si="15"/>
        <v>0.96364391814687855</v>
      </c>
      <c r="H80">
        <f t="shared" si="16"/>
        <v>0</v>
      </c>
      <c r="I80">
        <f t="shared" si="17"/>
        <v>0</v>
      </c>
      <c r="J80" s="79">
        <v>9627</v>
      </c>
      <c r="K80" s="76">
        <v>9549</v>
      </c>
      <c r="L80" s="76">
        <v>9277</v>
      </c>
      <c r="M80" s="73">
        <v>84</v>
      </c>
      <c r="N80" s="73">
        <v>5</v>
      </c>
      <c r="O80" s="73">
        <v>84</v>
      </c>
      <c r="P80" s="73">
        <v>99</v>
      </c>
      <c r="Q80" s="73">
        <v>14</v>
      </c>
      <c r="R80" s="73">
        <v>2</v>
      </c>
      <c r="S80" s="73">
        <v>7</v>
      </c>
      <c r="T80" s="73">
        <v>1</v>
      </c>
      <c r="U80" s="73">
        <v>22</v>
      </c>
      <c r="V80" s="73">
        <v>12</v>
      </c>
      <c r="W80" s="73">
        <v>8</v>
      </c>
      <c r="X80" s="73">
        <v>3</v>
      </c>
      <c r="Y80" s="73">
        <v>3</v>
      </c>
      <c r="Z80" s="73">
        <v>1</v>
      </c>
      <c r="AA80" s="73">
        <v>1</v>
      </c>
      <c r="AB80" s="73">
        <v>4</v>
      </c>
      <c r="AC80" s="77"/>
      <c r="AD80">
        <f t="shared" si="18"/>
        <v>350</v>
      </c>
      <c r="AE80">
        <v>26</v>
      </c>
      <c r="AF80" s="20">
        <f t="shared" si="19"/>
        <v>99</v>
      </c>
      <c r="AG80">
        <f t="shared" si="20"/>
        <v>4</v>
      </c>
      <c r="AH80" t="str">
        <f t="shared" si="21"/>
        <v xml:space="preserve">White Other </v>
      </c>
      <c r="AI80" s="2">
        <f t="shared" si="22"/>
        <v>1.0283577438454348E-2</v>
      </c>
      <c r="AJ80" s="2">
        <f t="shared" si="23"/>
        <v>0.28285714285714286</v>
      </c>
      <c r="AK80" s="20">
        <f t="shared" si="24"/>
        <v>84</v>
      </c>
      <c r="AL80">
        <f t="shared" si="25"/>
        <v>1</v>
      </c>
      <c r="AM80" t="str">
        <f t="shared" si="26"/>
        <v>White Irish</v>
      </c>
      <c r="AN80" s="2">
        <f t="shared" si="27"/>
        <v>8.7254596447491426E-3</v>
      </c>
      <c r="AO80" s="2">
        <f t="shared" si="28"/>
        <v>0.24</v>
      </c>
      <c r="AP80">
        <f t="shared" si="29"/>
        <v>0</v>
      </c>
      <c r="AQ80">
        <v>9</v>
      </c>
      <c r="AR80">
        <v>42</v>
      </c>
      <c r="AS80">
        <v>4</v>
      </c>
      <c r="AT80">
        <v>-19</v>
      </c>
      <c r="AU80">
        <v>-8</v>
      </c>
      <c r="AV80" s="2"/>
      <c r="BT80" s="84"/>
      <c r="BU80" s="84"/>
      <c r="BV80" s="84"/>
    </row>
    <row r="81" spans="1:74" x14ac:dyDescent="0.25">
      <c r="A81" s="73" t="s">
        <v>940</v>
      </c>
      <c r="B81" s="73">
        <v>7</v>
      </c>
      <c r="C81" s="73" t="s">
        <v>306</v>
      </c>
      <c r="D81" s="78" t="s">
        <v>305</v>
      </c>
      <c r="E81" s="78" t="s">
        <v>131</v>
      </c>
      <c r="F81" s="73" t="s">
        <v>132</v>
      </c>
      <c r="G81" s="2">
        <f t="shared" si="15"/>
        <v>0.96498704771454835</v>
      </c>
      <c r="H81">
        <f t="shared" si="16"/>
        <v>0</v>
      </c>
      <c r="I81">
        <f t="shared" si="17"/>
        <v>0</v>
      </c>
      <c r="J81" s="79">
        <v>11967</v>
      </c>
      <c r="K81" s="76">
        <v>11773</v>
      </c>
      <c r="L81" s="76">
        <v>11548</v>
      </c>
      <c r="M81" s="73">
        <v>81</v>
      </c>
      <c r="N81" s="73">
        <v>1</v>
      </c>
      <c r="O81" s="73">
        <v>49</v>
      </c>
      <c r="P81" s="73">
        <v>94</v>
      </c>
      <c r="Q81" s="73">
        <v>48</v>
      </c>
      <c r="R81" s="73">
        <v>25</v>
      </c>
      <c r="S81" s="73">
        <v>20</v>
      </c>
      <c r="T81" s="73">
        <v>5</v>
      </c>
      <c r="U81" s="73">
        <v>34</v>
      </c>
      <c r="V81" s="73">
        <v>28</v>
      </c>
      <c r="W81" s="73">
        <v>9</v>
      </c>
      <c r="X81" s="73">
        <v>3</v>
      </c>
      <c r="Y81" s="73">
        <v>0</v>
      </c>
      <c r="Z81" s="73">
        <v>0</v>
      </c>
      <c r="AA81" s="73">
        <v>9</v>
      </c>
      <c r="AB81" s="73">
        <v>13</v>
      </c>
      <c r="AC81" s="77"/>
      <c r="AD81">
        <f t="shared" si="18"/>
        <v>419</v>
      </c>
      <c r="AE81">
        <v>39</v>
      </c>
      <c r="AF81" s="20">
        <f t="shared" si="19"/>
        <v>94</v>
      </c>
      <c r="AG81">
        <f t="shared" si="20"/>
        <v>4</v>
      </c>
      <c r="AH81" t="str">
        <f t="shared" si="21"/>
        <v xml:space="preserve">White Other </v>
      </c>
      <c r="AI81" s="2">
        <f t="shared" si="22"/>
        <v>7.8549344029414225E-3</v>
      </c>
      <c r="AJ81" s="2">
        <f t="shared" si="23"/>
        <v>0.22434367541766109</v>
      </c>
      <c r="AK81" s="20">
        <f t="shared" si="24"/>
        <v>81</v>
      </c>
      <c r="AL81">
        <f t="shared" si="25"/>
        <v>1</v>
      </c>
      <c r="AM81" t="str">
        <f t="shared" si="26"/>
        <v>White Irish</v>
      </c>
      <c r="AN81" s="2">
        <f t="shared" si="27"/>
        <v>6.7686136876410124E-3</v>
      </c>
      <c r="AO81" s="2">
        <f t="shared" si="28"/>
        <v>0.19331742243436753</v>
      </c>
      <c r="AP81">
        <f t="shared" si="29"/>
        <v>0</v>
      </c>
      <c r="AQ81">
        <v>24</v>
      </c>
      <c r="AR81">
        <v>42</v>
      </c>
      <c r="AS81">
        <v>12</v>
      </c>
      <c r="AT81">
        <v>46</v>
      </c>
      <c r="AU81">
        <v>10</v>
      </c>
      <c r="AV81" s="2"/>
      <c r="BT81" s="84"/>
      <c r="BU81" s="84"/>
      <c r="BV81" s="84"/>
    </row>
    <row r="82" spans="1:74" x14ac:dyDescent="0.25">
      <c r="A82" s="73" t="s">
        <v>941</v>
      </c>
      <c r="B82" s="73">
        <v>8</v>
      </c>
      <c r="C82" s="73" t="s">
        <v>299</v>
      </c>
      <c r="D82" s="78" t="s">
        <v>298</v>
      </c>
      <c r="E82" s="78" t="s">
        <v>131</v>
      </c>
      <c r="F82" s="73" t="s">
        <v>132</v>
      </c>
      <c r="G82" s="2">
        <f t="shared" si="15"/>
        <v>0.9671670702179177</v>
      </c>
      <c r="H82">
        <f t="shared" si="16"/>
        <v>0</v>
      </c>
      <c r="I82">
        <f t="shared" si="17"/>
        <v>0</v>
      </c>
      <c r="J82" s="79">
        <v>10325</v>
      </c>
      <c r="K82" s="76">
        <v>10249</v>
      </c>
      <c r="L82" s="76">
        <v>9986</v>
      </c>
      <c r="M82" s="73">
        <v>104</v>
      </c>
      <c r="N82" s="73">
        <v>14</v>
      </c>
      <c r="O82" s="73">
        <v>33</v>
      </c>
      <c r="P82" s="73">
        <v>112</v>
      </c>
      <c r="Q82" s="73">
        <v>29</v>
      </c>
      <c r="R82" s="73">
        <v>1</v>
      </c>
      <c r="S82" s="73">
        <v>2</v>
      </c>
      <c r="T82" s="73">
        <v>7</v>
      </c>
      <c r="U82" s="73">
        <v>18</v>
      </c>
      <c r="V82" s="73">
        <v>7</v>
      </c>
      <c r="W82" s="73">
        <v>5</v>
      </c>
      <c r="X82" s="73">
        <v>0</v>
      </c>
      <c r="Y82" s="73">
        <v>2</v>
      </c>
      <c r="Z82" s="73">
        <v>1</v>
      </c>
      <c r="AA82" s="73">
        <v>1</v>
      </c>
      <c r="AB82" s="73">
        <v>3</v>
      </c>
      <c r="AC82" s="77"/>
      <c r="AD82">
        <f t="shared" si="18"/>
        <v>339</v>
      </c>
      <c r="AE82">
        <v>12</v>
      </c>
      <c r="AF82" s="20">
        <f t="shared" si="19"/>
        <v>112</v>
      </c>
      <c r="AG82">
        <f t="shared" si="20"/>
        <v>4</v>
      </c>
      <c r="AH82" t="str">
        <f t="shared" si="21"/>
        <v xml:space="preserve">White Other </v>
      </c>
      <c r="AI82" s="2">
        <f t="shared" si="22"/>
        <v>1.0847457627118645E-2</v>
      </c>
      <c r="AJ82" s="2">
        <f t="shared" si="23"/>
        <v>0.3303834808259587</v>
      </c>
      <c r="AK82" s="20">
        <f t="shared" si="24"/>
        <v>104</v>
      </c>
      <c r="AL82">
        <f t="shared" si="25"/>
        <v>1</v>
      </c>
      <c r="AM82" t="str">
        <f t="shared" si="26"/>
        <v>White Irish</v>
      </c>
      <c r="AN82" s="2">
        <f t="shared" si="27"/>
        <v>1.0072639225181599E-2</v>
      </c>
      <c r="AO82" s="2">
        <f t="shared" si="28"/>
        <v>0.30678466076696165</v>
      </c>
      <c r="AP82">
        <f t="shared" si="29"/>
        <v>0</v>
      </c>
      <c r="AQ82">
        <v>4</v>
      </c>
      <c r="AR82">
        <v>26</v>
      </c>
      <c r="AS82">
        <v>3</v>
      </c>
      <c r="AT82">
        <v>-11</v>
      </c>
      <c r="AU82">
        <v>-8</v>
      </c>
      <c r="AV82" s="2"/>
      <c r="BT82" s="84"/>
      <c r="BU82" s="84"/>
      <c r="BV82" s="84"/>
    </row>
    <row r="83" spans="1:74" x14ac:dyDescent="0.25">
      <c r="A83" s="73" t="s">
        <v>942</v>
      </c>
      <c r="B83" s="73">
        <v>9</v>
      </c>
      <c r="C83" s="73" t="s">
        <v>291</v>
      </c>
      <c r="D83" s="78" t="s">
        <v>290</v>
      </c>
      <c r="E83" s="78" t="s">
        <v>131</v>
      </c>
      <c r="F83" s="73" t="s">
        <v>132</v>
      </c>
      <c r="G83" s="2">
        <f t="shared" si="15"/>
        <v>0.96836228287841186</v>
      </c>
      <c r="H83">
        <f t="shared" si="16"/>
        <v>0</v>
      </c>
      <c r="I83">
        <f t="shared" si="17"/>
        <v>0</v>
      </c>
      <c r="J83" s="79">
        <v>9672</v>
      </c>
      <c r="K83" s="76">
        <v>9601</v>
      </c>
      <c r="L83" s="76">
        <v>9366</v>
      </c>
      <c r="M83" s="73">
        <v>122</v>
      </c>
      <c r="N83" s="73">
        <v>6</v>
      </c>
      <c r="O83" s="73">
        <v>59</v>
      </c>
      <c r="P83" s="73">
        <v>48</v>
      </c>
      <c r="Q83" s="73">
        <v>9</v>
      </c>
      <c r="R83" s="73">
        <v>3</v>
      </c>
      <c r="S83" s="73">
        <v>9</v>
      </c>
      <c r="T83" s="73">
        <v>0</v>
      </c>
      <c r="U83" s="73">
        <v>13</v>
      </c>
      <c r="V83" s="73">
        <v>12</v>
      </c>
      <c r="W83" s="73">
        <v>10</v>
      </c>
      <c r="X83" s="73">
        <v>12</v>
      </c>
      <c r="Y83" s="73">
        <v>0</v>
      </c>
      <c r="Z83" s="73">
        <v>0</v>
      </c>
      <c r="AA83" s="73">
        <v>2</v>
      </c>
      <c r="AB83" s="73">
        <v>1</v>
      </c>
      <c r="AC83" s="77"/>
      <c r="AD83">
        <f t="shared" si="18"/>
        <v>306</v>
      </c>
      <c r="AE83">
        <v>23</v>
      </c>
      <c r="AF83" s="20">
        <f t="shared" si="19"/>
        <v>122</v>
      </c>
      <c r="AG83">
        <f t="shared" si="20"/>
        <v>1</v>
      </c>
      <c r="AH83" t="str">
        <f t="shared" si="21"/>
        <v>White Irish</v>
      </c>
      <c r="AI83" s="2">
        <f t="shared" si="22"/>
        <v>1.2613730355665839E-2</v>
      </c>
      <c r="AJ83" s="2">
        <f t="shared" si="23"/>
        <v>0.39869281045751637</v>
      </c>
      <c r="AK83" s="20">
        <f t="shared" si="24"/>
        <v>59</v>
      </c>
      <c r="AL83">
        <f t="shared" si="25"/>
        <v>3</v>
      </c>
      <c r="AM83" t="str">
        <f t="shared" si="26"/>
        <v>White Polish</v>
      </c>
      <c r="AN83" s="2">
        <f t="shared" si="27"/>
        <v>6.1000827129859391E-3</v>
      </c>
      <c r="AO83" s="2">
        <f t="shared" si="28"/>
        <v>0.19281045751633988</v>
      </c>
      <c r="AP83">
        <f t="shared" si="29"/>
        <v>0</v>
      </c>
      <c r="AQ83">
        <v>11</v>
      </c>
      <c r="AR83">
        <v>27</v>
      </c>
      <c r="AS83">
        <v>8</v>
      </c>
      <c r="AT83">
        <v>-19</v>
      </c>
      <c r="AU83">
        <v>0</v>
      </c>
      <c r="AV83" s="2"/>
      <c r="BT83" s="84"/>
      <c r="BU83" s="84"/>
      <c r="BV83" s="84"/>
    </row>
    <row r="84" spans="1:74" x14ac:dyDescent="0.25">
      <c r="A84" s="73" t="s">
        <v>943</v>
      </c>
      <c r="B84" s="73">
        <v>10</v>
      </c>
      <c r="C84" s="73" t="s">
        <v>312</v>
      </c>
      <c r="D84" s="78" t="s">
        <v>311</v>
      </c>
      <c r="E84" s="78" t="s">
        <v>131</v>
      </c>
      <c r="F84" s="73" t="s">
        <v>132</v>
      </c>
      <c r="G84" s="2">
        <f t="shared" si="15"/>
        <v>0.96889047449161614</v>
      </c>
      <c r="H84">
        <f t="shared" si="16"/>
        <v>0</v>
      </c>
      <c r="I84">
        <f t="shared" si="17"/>
        <v>0</v>
      </c>
      <c r="J84" s="79">
        <v>14015</v>
      </c>
      <c r="K84" s="76">
        <v>13882</v>
      </c>
      <c r="L84" s="76">
        <v>13579</v>
      </c>
      <c r="M84" s="73">
        <v>95</v>
      </c>
      <c r="N84" s="73">
        <v>18</v>
      </c>
      <c r="O84" s="73">
        <v>70</v>
      </c>
      <c r="P84" s="73">
        <v>120</v>
      </c>
      <c r="Q84" s="73">
        <v>44</v>
      </c>
      <c r="R84" s="73">
        <v>12</v>
      </c>
      <c r="S84" s="73">
        <v>9</v>
      </c>
      <c r="T84" s="73">
        <v>9</v>
      </c>
      <c r="U84" s="73">
        <v>21</v>
      </c>
      <c r="V84" s="73">
        <v>12</v>
      </c>
      <c r="W84" s="73">
        <v>6</v>
      </c>
      <c r="X84" s="73">
        <v>8</v>
      </c>
      <c r="Y84" s="73">
        <v>2</v>
      </c>
      <c r="Z84" s="73">
        <v>2</v>
      </c>
      <c r="AA84" s="73">
        <v>5</v>
      </c>
      <c r="AB84" s="73">
        <v>3</v>
      </c>
      <c r="AC84" s="77"/>
      <c r="AD84">
        <f t="shared" si="18"/>
        <v>436</v>
      </c>
      <c r="AE84">
        <v>31</v>
      </c>
      <c r="AF84" s="20">
        <f t="shared" si="19"/>
        <v>120</v>
      </c>
      <c r="AG84">
        <f t="shared" si="20"/>
        <v>4</v>
      </c>
      <c r="AH84" t="str">
        <f t="shared" si="21"/>
        <v xml:space="preserve">White Other </v>
      </c>
      <c r="AI84" s="2">
        <f t="shared" si="22"/>
        <v>8.5622547270781304E-3</v>
      </c>
      <c r="AJ84" s="2">
        <f t="shared" si="23"/>
        <v>0.27522935779816515</v>
      </c>
      <c r="AK84" s="20">
        <f t="shared" si="24"/>
        <v>95</v>
      </c>
      <c r="AL84">
        <f t="shared" si="25"/>
        <v>1</v>
      </c>
      <c r="AM84" t="str">
        <f t="shared" si="26"/>
        <v>White Irish</v>
      </c>
      <c r="AN84" s="2">
        <f t="shared" si="27"/>
        <v>6.7784516589368534E-3</v>
      </c>
      <c r="AO84" s="2">
        <f t="shared" si="28"/>
        <v>0.21788990825688073</v>
      </c>
      <c r="AP84">
        <f t="shared" si="29"/>
        <v>0</v>
      </c>
      <c r="AQ84">
        <v>19</v>
      </c>
      <c r="AR84">
        <v>50</v>
      </c>
      <c r="AS84">
        <v>2</v>
      </c>
      <c r="AT84">
        <v>17</v>
      </c>
      <c r="AU84">
        <v>2</v>
      </c>
      <c r="AV84" s="2"/>
      <c r="BT84" s="84"/>
      <c r="BU84" s="84"/>
      <c r="BV84" s="84"/>
    </row>
    <row r="85" spans="1:74" x14ac:dyDescent="0.25">
      <c r="A85" s="73" t="s">
        <v>944</v>
      </c>
      <c r="B85" s="73">
        <v>11</v>
      </c>
      <c r="C85" s="73" t="s">
        <v>293</v>
      </c>
      <c r="D85" s="78" t="s">
        <v>292</v>
      </c>
      <c r="E85" s="78" t="s">
        <v>131</v>
      </c>
      <c r="F85" s="73" t="s">
        <v>132</v>
      </c>
      <c r="G85" s="2">
        <f t="shared" si="15"/>
        <v>0.97337016574585633</v>
      </c>
      <c r="H85">
        <f t="shared" si="16"/>
        <v>0</v>
      </c>
      <c r="I85">
        <f t="shared" si="17"/>
        <v>0</v>
      </c>
      <c r="J85" s="79">
        <v>9050</v>
      </c>
      <c r="K85" s="76">
        <v>8988</v>
      </c>
      <c r="L85" s="76">
        <v>8809</v>
      </c>
      <c r="M85" s="73">
        <v>85</v>
      </c>
      <c r="N85" s="73">
        <v>1</v>
      </c>
      <c r="O85" s="73">
        <v>25</v>
      </c>
      <c r="P85" s="73">
        <v>68</v>
      </c>
      <c r="Q85" s="73">
        <v>17</v>
      </c>
      <c r="R85" s="73">
        <v>0</v>
      </c>
      <c r="S85" s="73">
        <v>0</v>
      </c>
      <c r="T85" s="73">
        <v>0</v>
      </c>
      <c r="U85" s="73">
        <v>9</v>
      </c>
      <c r="V85" s="73">
        <v>19</v>
      </c>
      <c r="W85" s="73">
        <v>4</v>
      </c>
      <c r="X85" s="73">
        <v>4</v>
      </c>
      <c r="Y85" s="73">
        <v>1</v>
      </c>
      <c r="Z85" s="73">
        <v>0</v>
      </c>
      <c r="AA85" s="73">
        <v>5</v>
      </c>
      <c r="AB85" s="73">
        <v>3</v>
      </c>
      <c r="AC85" s="77"/>
      <c r="AD85">
        <f t="shared" si="18"/>
        <v>241</v>
      </c>
      <c r="AE85">
        <v>22</v>
      </c>
      <c r="AF85" s="20">
        <f t="shared" si="19"/>
        <v>85</v>
      </c>
      <c r="AG85">
        <f t="shared" si="20"/>
        <v>1</v>
      </c>
      <c r="AH85" t="str">
        <f t="shared" si="21"/>
        <v>White Irish</v>
      </c>
      <c r="AI85" s="2">
        <f t="shared" si="22"/>
        <v>9.3922651933701657E-3</v>
      </c>
      <c r="AJ85" s="2">
        <f t="shared" si="23"/>
        <v>0.35269709543568467</v>
      </c>
      <c r="AK85" s="20">
        <f t="shared" si="24"/>
        <v>68</v>
      </c>
      <c r="AL85">
        <f t="shared" si="25"/>
        <v>4</v>
      </c>
      <c r="AM85" t="str">
        <f t="shared" si="26"/>
        <v xml:space="preserve">White Other </v>
      </c>
      <c r="AN85" s="2">
        <f t="shared" si="27"/>
        <v>7.5138121546961326E-3</v>
      </c>
      <c r="AO85" s="2">
        <f t="shared" si="28"/>
        <v>0.28215767634854771</v>
      </c>
      <c r="AP85">
        <f t="shared" si="29"/>
        <v>0</v>
      </c>
      <c r="AQ85">
        <v>6</v>
      </c>
      <c r="AR85">
        <v>17</v>
      </c>
      <c r="AS85">
        <v>1</v>
      </c>
      <c r="AT85">
        <v>-32</v>
      </c>
      <c r="AU85">
        <v>7</v>
      </c>
      <c r="AV85" s="2"/>
      <c r="BT85" s="84"/>
      <c r="BU85" s="84"/>
      <c r="BV85" s="84"/>
    </row>
    <row r="86" spans="1:74" x14ac:dyDescent="0.25">
      <c r="A86" s="73" t="s">
        <v>945</v>
      </c>
      <c r="B86" s="73">
        <v>12</v>
      </c>
      <c r="C86" s="73" t="s">
        <v>314</v>
      </c>
      <c r="D86" s="78" t="s">
        <v>313</v>
      </c>
      <c r="E86" s="78" t="s">
        <v>131</v>
      </c>
      <c r="F86" s="73" t="s">
        <v>132</v>
      </c>
      <c r="G86" s="2">
        <f t="shared" si="15"/>
        <v>0.97448672794433466</v>
      </c>
      <c r="H86">
        <f t="shared" si="16"/>
        <v>0</v>
      </c>
      <c r="I86">
        <f t="shared" si="17"/>
        <v>0</v>
      </c>
      <c r="J86" s="79">
        <v>11641</v>
      </c>
      <c r="K86" s="76">
        <v>11545</v>
      </c>
      <c r="L86" s="76">
        <v>11344</v>
      </c>
      <c r="M86" s="73">
        <v>47</v>
      </c>
      <c r="N86" s="73">
        <v>9</v>
      </c>
      <c r="O86" s="73">
        <v>36</v>
      </c>
      <c r="P86" s="73">
        <v>109</v>
      </c>
      <c r="Q86" s="73">
        <v>20</v>
      </c>
      <c r="R86" s="73">
        <v>19</v>
      </c>
      <c r="S86" s="73">
        <v>17</v>
      </c>
      <c r="T86" s="73">
        <v>0</v>
      </c>
      <c r="U86" s="73">
        <v>8</v>
      </c>
      <c r="V86" s="73">
        <v>20</v>
      </c>
      <c r="W86" s="73">
        <v>5</v>
      </c>
      <c r="X86" s="73">
        <v>2</v>
      </c>
      <c r="Y86" s="73">
        <v>0</v>
      </c>
      <c r="Z86" s="73">
        <v>0</v>
      </c>
      <c r="AA86" s="73">
        <v>2</v>
      </c>
      <c r="AB86" s="73">
        <v>3</v>
      </c>
      <c r="AC86" s="77"/>
      <c r="AD86">
        <f t="shared" si="18"/>
        <v>297</v>
      </c>
      <c r="AE86">
        <v>16</v>
      </c>
      <c r="AF86" s="20">
        <f t="shared" si="19"/>
        <v>109</v>
      </c>
      <c r="AG86">
        <f t="shared" si="20"/>
        <v>4</v>
      </c>
      <c r="AH86" t="str">
        <f t="shared" si="21"/>
        <v xml:space="preserve">White Other </v>
      </c>
      <c r="AI86" s="2">
        <f t="shared" si="22"/>
        <v>9.3634567477020869E-3</v>
      </c>
      <c r="AJ86" s="2">
        <f t="shared" si="23"/>
        <v>0.367003367003367</v>
      </c>
      <c r="AK86" s="20">
        <f t="shared" si="24"/>
        <v>47</v>
      </c>
      <c r="AL86">
        <f t="shared" si="25"/>
        <v>1</v>
      </c>
      <c r="AM86" t="str">
        <f t="shared" si="26"/>
        <v>White Irish</v>
      </c>
      <c r="AN86" s="2">
        <f t="shared" si="27"/>
        <v>4.0374538269908082E-3</v>
      </c>
      <c r="AO86" s="2">
        <f t="shared" si="28"/>
        <v>0.15824915824915825</v>
      </c>
      <c r="AP86">
        <f t="shared" si="29"/>
        <v>0</v>
      </c>
      <c r="AQ86">
        <v>10</v>
      </c>
      <c r="AR86">
        <v>44</v>
      </c>
      <c r="AS86">
        <v>1</v>
      </c>
      <c r="AT86">
        <v>-53</v>
      </c>
      <c r="AU86">
        <v>0</v>
      </c>
      <c r="AV86" s="2"/>
      <c r="BT86" s="84"/>
      <c r="BU86" s="84"/>
      <c r="BV86" s="84"/>
    </row>
    <row r="87" spans="1:74" x14ac:dyDescent="0.25">
      <c r="A87" s="73" t="s">
        <v>946</v>
      </c>
      <c r="B87" s="73">
        <v>13</v>
      </c>
      <c r="C87" s="73" t="s">
        <v>304</v>
      </c>
      <c r="D87" s="78" t="s">
        <v>303</v>
      </c>
      <c r="E87" s="78" t="s">
        <v>131</v>
      </c>
      <c r="F87" s="73" t="s">
        <v>132</v>
      </c>
      <c r="G87" s="2">
        <f t="shared" si="15"/>
        <v>0.97774858362755568</v>
      </c>
      <c r="H87">
        <f t="shared" si="16"/>
        <v>0</v>
      </c>
      <c r="I87">
        <f t="shared" si="17"/>
        <v>0</v>
      </c>
      <c r="J87" s="79">
        <v>12179</v>
      </c>
      <c r="K87" s="76">
        <v>12073</v>
      </c>
      <c r="L87" s="76">
        <v>11908</v>
      </c>
      <c r="M87" s="73">
        <v>71</v>
      </c>
      <c r="N87" s="73">
        <v>3</v>
      </c>
      <c r="O87" s="73">
        <v>6</v>
      </c>
      <c r="P87" s="73">
        <v>85</v>
      </c>
      <c r="Q87" s="73">
        <v>36</v>
      </c>
      <c r="R87" s="73">
        <v>6</v>
      </c>
      <c r="S87" s="73">
        <v>6</v>
      </c>
      <c r="T87" s="73">
        <v>5</v>
      </c>
      <c r="U87" s="73">
        <v>5</v>
      </c>
      <c r="V87" s="73">
        <v>22</v>
      </c>
      <c r="W87" s="73">
        <v>12</v>
      </c>
      <c r="X87" s="73">
        <v>4</v>
      </c>
      <c r="Y87" s="73">
        <v>2</v>
      </c>
      <c r="Z87" s="73">
        <v>0</v>
      </c>
      <c r="AA87" s="73">
        <v>4</v>
      </c>
      <c r="AB87" s="73">
        <v>4</v>
      </c>
      <c r="AC87" s="77"/>
      <c r="AD87">
        <f t="shared" si="18"/>
        <v>271</v>
      </c>
      <c r="AE87">
        <v>24</v>
      </c>
      <c r="AF87" s="20">
        <f t="shared" si="19"/>
        <v>85</v>
      </c>
      <c r="AG87">
        <f t="shared" si="20"/>
        <v>4</v>
      </c>
      <c r="AH87" t="str">
        <f t="shared" si="21"/>
        <v xml:space="preserve">White Other </v>
      </c>
      <c r="AI87" s="2">
        <f t="shared" si="22"/>
        <v>6.9792265374825522E-3</v>
      </c>
      <c r="AJ87" s="2">
        <f t="shared" si="23"/>
        <v>0.31365313653136534</v>
      </c>
      <c r="AK87" s="20">
        <f t="shared" si="24"/>
        <v>71</v>
      </c>
      <c r="AL87">
        <f t="shared" si="25"/>
        <v>1</v>
      </c>
      <c r="AM87" t="str">
        <f t="shared" si="26"/>
        <v>White Irish</v>
      </c>
      <c r="AN87" s="2">
        <f t="shared" si="27"/>
        <v>5.8297068724854255E-3</v>
      </c>
      <c r="AO87" s="2">
        <f t="shared" si="28"/>
        <v>0.26199261992619927</v>
      </c>
      <c r="AP87">
        <f t="shared" si="29"/>
        <v>0</v>
      </c>
      <c r="AQ87">
        <v>21</v>
      </c>
      <c r="AR87">
        <v>28</v>
      </c>
      <c r="AS87">
        <v>1</v>
      </c>
      <c r="AT87">
        <v>-87</v>
      </c>
      <c r="AU87">
        <v>19</v>
      </c>
      <c r="AV87" s="2"/>
      <c r="BT87" s="84"/>
      <c r="BU87" s="84"/>
      <c r="BV87" s="84"/>
    </row>
    <row r="88" spans="1:74" x14ac:dyDescent="0.25">
      <c r="A88" s="73" t="s">
        <v>947</v>
      </c>
      <c r="B88" s="73">
        <v>1</v>
      </c>
      <c r="C88" s="73" t="s">
        <v>6</v>
      </c>
      <c r="D88" s="78" t="s">
        <v>319</v>
      </c>
      <c r="E88" s="78" t="s">
        <v>133</v>
      </c>
      <c r="F88" s="73" t="s">
        <v>134</v>
      </c>
      <c r="G88" s="2">
        <f t="shared" si="15"/>
        <v>0.76654545454545453</v>
      </c>
      <c r="H88">
        <f t="shared" si="16"/>
        <v>1</v>
      </c>
      <c r="I88">
        <f t="shared" si="17"/>
        <v>0</v>
      </c>
      <c r="J88" s="79">
        <v>20625</v>
      </c>
      <c r="K88" s="76">
        <v>17775</v>
      </c>
      <c r="L88" s="76">
        <v>15810</v>
      </c>
      <c r="M88" s="73">
        <v>541</v>
      </c>
      <c r="N88" s="73">
        <v>16</v>
      </c>
      <c r="O88" s="73">
        <v>249</v>
      </c>
      <c r="P88" s="80">
        <v>1159</v>
      </c>
      <c r="Q88" s="73">
        <v>190</v>
      </c>
      <c r="R88" s="73">
        <v>342</v>
      </c>
      <c r="S88" s="73">
        <v>568</v>
      </c>
      <c r="T88" s="73">
        <v>68</v>
      </c>
      <c r="U88" s="73">
        <v>528</v>
      </c>
      <c r="V88" s="73">
        <v>319</v>
      </c>
      <c r="W88" s="73">
        <v>461</v>
      </c>
      <c r="X88" s="73">
        <v>56</v>
      </c>
      <c r="Y88" s="73">
        <v>8</v>
      </c>
      <c r="Z88" s="73">
        <v>3</v>
      </c>
      <c r="AA88" s="73">
        <v>242</v>
      </c>
      <c r="AB88" s="73">
        <v>65</v>
      </c>
      <c r="AC88" s="77"/>
      <c r="AD88">
        <f t="shared" si="18"/>
        <v>4815</v>
      </c>
      <c r="AE88">
        <v>245</v>
      </c>
      <c r="AF88" s="20">
        <f t="shared" si="19"/>
        <v>1159</v>
      </c>
      <c r="AG88">
        <f t="shared" si="20"/>
        <v>4</v>
      </c>
      <c r="AH88" t="str">
        <f t="shared" si="21"/>
        <v xml:space="preserve">White Other </v>
      </c>
      <c r="AI88" s="2">
        <f t="shared" si="22"/>
        <v>5.6193939393939393E-2</v>
      </c>
      <c r="AJ88" s="2">
        <f t="shared" si="23"/>
        <v>0.2407061266874351</v>
      </c>
      <c r="AK88" s="20">
        <f t="shared" si="24"/>
        <v>568</v>
      </c>
      <c r="AL88">
        <f t="shared" si="25"/>
        <v>7</v>
      </c>
      <c r="AM88" t="str">
        <f t="shared" si="26"/>
        <v>Indian</v>
      </c>
      <c r="AN88" s="2">
        <f t="shared" si="27"/>
        <v>2.753939393939394E-2</v>
      </c>
      <c r="AO88" s="2">
        <f t="shared" si="28"/>
        <v>0.11796469366562824</v>
      </c>
      <c r="AP88">
        <f t="shared" si="29"/>
        <v>0</v>
      </c>
      <c r="AQ88">
        <v>199</v>
      </c>
      <c r="AR88">
        <v>1354</v>
      </c>
      <c r="AS88">
        <v>706</v>
      </c>
      <c r="AT88">
        <v>372</v>
      </c>
      <c r="AU88">
        <v>-33</v>
      </c>
      <c r="AV88" s="2"/>
      <c r="BT88" s="84"/>
      <c r="BU88" s="84"/>
      <c r="BV88" s="84"/>
    </row>
    <row r="89" spans="1:74" x14ac:dyDescent="0.25">
      <c r="A89" s="73" t="s">
        <v>948</v>
      </c>
      <c r="B89" s="73">
        <v>2</v>
      </c>
      <c r="C89" s="73" t="s">
        <v>323</v>
      </c>
      <c r="D89" s="78" t="s">
        <v>322</v>
      </c>
      <c r="E89" s="78" t="s">
        <v>133</v>
      </c>
      <c r="F89" s="73" t="s">
        <v>134</v>
      </c>
      <c r="G89" s="2">
        <f t="shared" si="15"/>
        <v>0.8022809050436055</v>
      </c>
      <c r="H89">
        <f t="shared" si="16"/>
        <v>1</v>
      </c>
      <c r="I89">
        <f t="shared" si="17"/>
        <v>0</v>
      </c>
      <c r="J89" s="79">
        <v>16397</v>
      </c>
      <c r="K89" s="76">
        <v>14571</v>
      </c>
      <c r="L89" s="76">
        <v>13155</v>
      </c>
      <c r="M89" s="73">
        <v>199</v>
      </c>
      <c r="N89" s="73">
        <v>15</v>
      </c>
      <c r="O89" s="73">
        <v>511</v>
      </c>
      <c r="P89" s="73">
        <v>691</v>
      </c>
      <c r="Q89" s="73">
        <v>82</v>
      </c>
      <c r="R89" s="73">
        <v>635</v>
      </c>
      <c r="S89" s="73">
        <v>190</v>
      </c>
      <c r="T89" s="73">
        <v>83</v>
      </c>
      <c r="U89" s="73">
        <v>327</v>
      </c>
      <c r="V89" s="73">
        <v>135</v>
      </c>
      <c r="W89" s="73">
        <v>184</v>
      </c>
      <c r="X89" s="73">
        <v>29</v>
      </c>
      <c r="Y89" s="73">
        <v>12</v>
      </c>
      <c r="Z89" s="73">
        <v>11</v>
      </c>
      <c r="AA89" s="73">
        <v>117</v>
      </c>
      <c r="AB89" s="73">
        <v>21</v>
      </c>
      <c r="AC89" s="77"/>
      <c r="AD89">
        <f t="shared" si="18"/>
        <v>3242</v>
      </c>
      <c r="AE89">
        <v>209</v>
      </c>
      <c r="AF89" s="20">
        <f t="shared" si="19"/>
        <v>691</v>
      </c>
      <c r="AG89">
        <f t="shared" si="20"/>
        <v>4</v>
      </c>
      <c r="AH89" t="str">
        <f t="shared" si="21"/>
        <v xml:space="preserve">White Other </v>
      </c>
      <c r="AI89" s="21">
        <f t="shared" si="22"/>
        <v>4.2141855217417819E-2</v>
      </c>
      <c r="AJ89" s="2">
        <f t="shared" si="23"/>
        <v>0.21314003701418877</v>
      </c>
      <c r="AK89" s="20">
        <f t="shared" si="24"/>
        <v>635</v>
      </c>
      <c r="AL89">
        <f t="shared" si="25"/>
        <v>6</v>
      </c>
      <c r="AM89" t="str">
        <f t="shared" si="26"/>
        <v>Pakistani</v>
      </c>
      <c r="AN89" s="2">
        <f t="shared" si="27"/>
        <v>3.8726596328596694E-2</v>
      </c>
      <c r="AO89" s="2">
        <f t="shared" si="28"/>
        <v>0.1958667489204195</v>
      </c>
      <c r="AP89">
        <f t="shared" si="29"/>
        <v>0</v>
      </c>
      <c r="AQ89">
        <v>144</v>
      </c>
      <c r="AR89">
        <v>712</v>
      </c>
      <c r="AS89">
        <v>275</v>
      </c>
      <c r="AT89">
        <v>167</v>
      </c>
      <c r="AU89">
        <v>-65</v>
      </c>
      <c r="AV89" s="2"/>
      <c r="BT89" s="84"/>
      <c r="BU89" s="84"/>
      <c r="BV89" s="84"/>
    </row>
    <row r="90" spans="1:74" x14ac:dyDescent="0.25">
      <c r="A90" s="73" t="s">
        <v>949</v>
      </c>
      <c r="B90" s="73">
        <v>3</v>
      </c>
      <c r="C90" s="73" t="s">
        <v>321</v>
      </c>
      <c r="D90" s="78" t="s">
        <v>320</v>
      </c>
      <c r="E90" s="78" t="s">
        <v>133</v>
      </c>
      <c r="F90" s="73" t="s">
        <v>134</v>
      </c>
      <c r="G90" s="2">
        <f t="shared" si="15"/>
        <v>0.85267588695129282</v>
      </c>
      <c r="H90">
        <f t="shared" si="16"/>
        <v>1</v>
      </c>
      <c r="I90">
        <f t="shared" si="17"/>
        <v>0</v>
      </c>
      <c r="J90" s="79">
        <v>19956</v>
      </c>
      <c r="K90" s="76">
        <v>18331</v>
      </c>
      <c r="L90" s="76">
        <v>17016</v>
      </c>
      <c r="M90" s="73">
        <v>185</v>
      </c>
      <c r="N90" s="73">
        <v>12</v>
      </c>
      <c r="O90" s="73">
        <v>479</v>
      </c>
      <c r="P90" s="73">
        <v>639</v>
      </c>
      <c r="Q90" s="73">
        <v>107</v>
      </c>
      <c r="R90" s="73">
        <v>518</v>
      </c>
      <c r="S90" s="73">
        <v>206</v>
      </c>
      <c r="T90" s="73">
        <v>72</v>
      </c>
      <c r="U90" s="73">
        <v>206</v>
      </c>
      <c r="V90" s="73">
        <v>109</v>
      </c>
      <c r="W90" s="73">
        <v>218</v>
      </c>
      <c r="X90" s="73">
        <v>32</v>
      </c>
      <c r="Y90" s="73">
        <v>9</v>
      </c>
      <c r="Z90" s="73">
        <v>11</v>
      </c>
      <c r="AA90" s="73">
        <v>112</v>
      </c>
      <c r="AB90" s="73">
        <v>25</v>
      </c>
      <c r="AC90" s="77"/>
      <c r="AD90">
        <f t="shared" si="18"/>
        <v>2940</v>
      </c>
      <c r="AE90">
        <v>190</v>
      </c>
      <c r="AF90" s="20">
        <f t="shared" si="19"/>
        <v>639</v>
      </c>
      <c r="AG90">
        <f t="shared" si="20"/>
        <v>4</v>
      </c>
      <c r="AH90" t="str">
        <f t="shared" si="21"/>
        <v xml:space="preserve">White Other </v>
      </c>
      <c r="AI90" s="2">
        <f t="shared" si="22"/>
        <v>3.2020444978953698E-2</v>
      </c>
      <c r="AJ90" s="2">
        <f t="shared" si="23"/>
        <v>0.2173469387755102</v>
      </c>
      <c r="AK90" s="20">
        <f t="shared" si="24"/>
        <v>518</v>
      </c>
      <c r="AL90">
        <f t="shared" si="25"/>
        <v>6</v>
      </c>
      <c r="AM90" t="str">
        <f t="shared" si="26"/>
        <v>Pakistani</v>
      </c>
      <c r="AN90" s="2">
        <f t="shared" si="27"/>
        <v>2.5957105632391262E-2</v>
      </c>
      <c r="AO90" s="2">
        <f t="shared" si="28"/>
        <v>0.1761904761904762</v>
      </c>
      <c r="AP90">
        <f t="shared" si="29"/>
        <v>0</v>
      </c>
      <c r="AQ90">
        <v>128</v>
      </c>
      <c r="AR90">
        <v>557</v>
      </c>
      <c r="AS90">
        <v>176</v>
      </c>
      <c r="AT90">
        <v>398</v>
      </c>
      <c r="AU90">
        <v>22</v>
      </c>
      <c r="AV90" s="2"/>
      <c r="BT90" s="84"/>
      <c r="BU90" s="84"/>
      <c r="BV90" s="84"/>
    </row>
    <row r="91" spans="1:74" x14ac:dyDescent="0.25">
      <c r="A91" s="73" t="s">
        <v>950</v>
      </c>
      <c r="B91" s="73">
        <v>4</v>
      </c>
      <c r="C91" s="73" t="s">
        <v>318</v>
      </c>
      <c r="D91" s="78" t="s">
        <v>317</v>
      </c>
      <c r="E91" s="78" t="s">
        <v>133</v>
      </c>
      <c r="F91" s="73" t="s">
        <v>134</v>
      </c>
      <c r="G91" s="2">
        <f t="shared" si="15"/>
        <v>0.92810695520990483</v>
      </c>
      <c r="H91">
        <f t="shared" si="16"/>
        <v>0</v>
      </c>
      <c r="I91">
        <f t="shared" si="17"/>
        <v>0</v>
      </c>
      <c r="J91" s="79">
        <v>19223</v>
      </c>
      <c r="K91" s="76">
        <v>18389</v>
      </c>
      <c r="L91" s="76">
        <v>17841</v>
      </c>
      <c r="M91" s="73">
        <v>134</v>
      </c>
      <c r="N91" s="73">
        <v>13</v>
      </c>
      <c r="O91" s="73">
        <v>156</v>
      </c>
      <c r="P91" s="73">
        <v>245</v>
      </c>
      <c r="Q91" s="73">
        <v>78</v>
      </c>
      <c r="R91" s="73">
        <v>89</v>
      </c>
      <c r="S91" s="73">
        <v>187</v>
      </c>
      <c r="T91" s="73">
        <v>23</v>
      </c>
      <c r="U91" s="73">
        <v>83</v>
      </c>
      <c r="V91" s="73">
        <v>106</v>
      </c>
      <c r="W91" s="73">
        <v>133</v>
      </c>
      <c r="X91" s="73">
        <v>13</v>
      </c>
      <c r="Y91" s="73">
        <v>5</v>
      </c>
      <c r="Z91" s="73">
        <v>3</v>
      </c>
      <c r="AA91" s="73">
        <v>101</v>
      </c>
      <c r="AB91" s="73">
        <v>13</v>
      </c>
      <c r="AC91" s="77"/>
      <c r="AD91">
        <f t="shared" si="18"/>
        <v>1382</v>
      </c>
      <c r="AE91">
        <v>119</v>
      </c>
      <c r="AF91" s="20">
        <f t="shared" si="19"/>
        <v>245</v>
      </c>
      <c r="AG91">
        <f t="shared" si="20"/>
        <v>4</v>
      </c>
      <c r="AH91" t="str">
        <f t="shared" si="21"/>
        <v xml:space="preserve">White Other </v>
      </c>
      <c r="AI91" s="22">
        <f t="shared" si="22"/>
        <v>1.2745149040212246E-2</v>
      </c>
      <c r="AJ91" s="2">
        <f t="shared" si="23"/>
        <v>0.1772793053545586</v>
      </c>
      <c r="AK91" s="20">
        <f t="shared" si="24"/>
        <v>187</v>
      </c>
      <c r="AL91">
        <f t="shared" si="25"/>
        <v>7</v>
      </c>
      <c r="AM91" t="str">
        <f t="shared" si="26"/>
        <v>Indian</v>
      </c>
      <c r="AN91" s="2">
        <f t="shared" si="27"/>
        <v>9.7279300837538364E-3</v>
      </c>
      <c r="AO91" s="2">
        <f t="shared" si="28"/>
        <v>0.1353111432706223</v>
      </c>
      <c r="AP91">
        <f t="shared" si="29"/>
        <v>0</v>
      </c>
      <c r="AQ91">
        <v>85</v>
      </c>
      <c r="AR91">
        <v>134</v>
      </c>
      <c r="AS91">
        <v>73</v>
      </c>
      <c r="AT91">
        <v>22</v>
      </c>
      <c r="AU91">
        <v>22</v>
      </c>
      <c r="AV91" s="2"/>
      <c r="BT91" s="84"/>
      <c r="BU91" s="84"/>
      <c r="BV91" s="84"/>
    </row>
    <row r="92" spans="1:74" x14ac:dyDescent="0.25">
      <c r="A92" s="73" t="s">
        <v>951</v>
      </c>
      <c r="B92" s="73">
        <v>5</v>
      </c>
      <c r="C92" s="73" t="s">
        <v>327</v>
      </c>
      <c r="D92" s="78" t="s">
        <v>326</v>
      </c>
      <c r="E92" s="78" t="s">
        <v>133</v>
      </c>
      <c r="F92" s="73" t="s">
        <v>134</v>
      </c>
      <c r="G92" s="2">
        <f t="shared" si="15"/>
        <v>0.94204387812772949</v>
      </c>
      <c r="H92">
        <f t="shared" si="16"/>
        <v>0</v>
      </c>
      <c r="I92">
        <f t="shared" si="17"/>
        <v>0</v>
      </c>
      <c r="J92" s="79">
        <v>19463</v>
      </c>
      <c r="K92" s="76">
        <v>18824</v>
      </c>
      <c r="L92" s="76">
        <v>18335</v>
      </c>
      <c r="M92" s="73">
        <v>138</v>
      </c>
      <c r="N92" s="73">
        <v>2</v>
      </c>
      <c r="O92" s="73">
        <v>53</v>
      </c>
      <c r="P92" s="73">
        <v>296</v>
      </c>
      <c r="Q92" s="73">
        <v>91</v>
      </c>
      <c r="R92" s="73">
        <v>145</v>
      </c>
      <c r="S92" s="73">
        <v>135</v>
      </c>
      <c r="T92" s="73">
        <v>27</v>
      </c>
      <c r="U92" s="73">
        <v>55</v>
      </c>
      <c r="V92" s="73">
        <v>57</v>
      </c>
      <c r="W92" s="73">
        <v>42</v>
      </c>
      <c r="X92" s="73">
        <v>11</v>
      </c>
      <c r="Y92" s="73">
        <v>15</v>
      </c>
      <c r="Z92" s="73">
        <v>0</v>
      </c>
      <c r="AA92" s="73">
        <v>50</v>
      </c>
      <c r="AB92" s="73">
        <v>11</v>
      </c>
      <c r="AC92" s="77"/>
      <c r="AD92">
        <f t="shared" si="18"/>
        <v>1128</v>
      </c>
      <c r="AE92">
        <v>97</v>
      </c>
      <c r="AF92" s="20">
        <f t="shared" si="19"/>
        <v>296</v>
      </c>
      <c r="AG92">
        <f t="shared" si="20"/>
        <v>4</v>
      </c>
      <c r="AH92" t="str">
        <f t="shared" si="21"/>
        <v xml:space="preserve">White Other </v>
      </c>
      <c r="AI92" s="2">
        <f t="shared" si="22"/>
        <v>1.5208344037404306E-2</v>
      </c>
      <c r="AJ92" s="2">
        <f t="shared" si="23"/>
        <v>0.26241134751773049</v>
      </c>
      <c r="AK92" s="20">
        <f t="shared" si="24"/>
        <v>145</v>
      </c>
      <c r="AL92">
        <f t="shared" si="25"/>
        <v>6</v>
      </c>
      <c r="AM92" t="str">
        <f t="shared" si="26"/>
        <v>Pakistani</v>
      </c>
      <c r="AN92" s="2">
        <f t="shared" si="27"/>
        <v>7.4500333967014339E-3</v>
      </c>
      <c r="AO92" s="2">
        <f t="shared" si="28"/>
        <v>0.12854609929078015</v>
      </c>
      <c r="AP92">
        <f t="shared" si="29"/>
        <v>0</v>
      </c>
      <c r="AQ92">
        <v>80</v>
      </c>
      <c r="AR92">
        <v>108</v>
      </c>
      <c r="AS92">
        <v>17</v>
      </c>
      <c r="AT92">
        <v>98</v>
      </c>
      <c r="AU92">
        <v>-11</v>
      </c>
      <c r="AV92" s="2"/>
      <c r="BT92" s="84"/>
      <c r="BU92" s="84"/>
      <c r="BV92" s="84"/>
    </row>
    <row r="93" spans="1:74" x14ac:dyDescent="0.25">
      <c r="A93" s="73" t="s">
        <v>952</v>
      </c>
      <c r="B93" s="73">
        <v>6</v>
      </c>
      <c r="C93" s="73" t="s">
        <v>325</v>
      </c>
      <c r="D93" s="78" t="s">
        <v>324</v>
      </c>
      <c r="E93" s="78" t="s">
        <v>133</v>
      </c>
      <c r="F93" s="73" t="s">
        <v>134</v>
      </c>
      <c r="G93" s="2">
        <f t="shared" si="15"/>
        <v>0.95129909365558918</v>
      </c>
      <c r="H93">
        <f t="shared" si="16"/>
        <v>0</v>
      </c>
      <c r="I93">
        <f t="shared" si="17"/>
        <v>0</v>
      </c>
      <c r="J93" s="79">
        <v>16550</v>
      </c>
      <c r="K93" s="76">
        <v>16071</v>
      </c>
      <c r="L93" s="76">
        <v>15744</v>
      </c>
      <c r="M93" s="73">
        <v>55</v>
      </c>
      <c r="N93" s="73">
        <v>7</v>
      </c>
      <c r="O93" s="73">
        <v>140</v>
      </c>
      <c r="P93" s="73">
        <v>125</v>
      </c>
      <c r="Q93" s="73">
        <v>48</v>
      </c>
      <c r="R93" s="73">
        <v>158</v>
      </c>
      <c r="S93" s="73">
        <v>73</v>
      </c>
      <c r="T93" s="73">
        <v>19</v>
      </c>
      <c r="U93" s="73">
        <v>46</v>
      </c>
      <c r="V93" s="73">
        <v>25</v>
      </c>
      <c r="W93" s="73">
        <v>43</v>
      </c>
      <c r="X93" s="73">
        <v>12</v>
      </c>
      <c r="Y93" s="73">
        <v>3</v>
      </c>
      <c r="Z93" s="73">
        <v>7</v>
      </c>
      <c r="AA93" s="73">
        <v>38</v>
      </c>
      <c r="AB93" s="73">
        <v>7</v>
      </c>
      <c r="AC93" s="77"/>
      <c r="AD93">
        <f t="shared" si="18"/>
        <v>806</v>
      </c>
      <c r="AE93">
        <v>89</v>
      </c>
      <c r="AF93" s="20">
        <f t="shared" si="19"/>
        <v>158</v>
      </c>
      <c r="AG93">
        <f t="shared" si="20"/>
        <v>6</v>
      </c>
      <c r="AH93" t="str">
        <f t="shared" si="21"/>
        <v>Pakistani</v>
      </c>
      <c r="AI93" s="2">
        <f t="shared" si="22"/>
        <v>9.5468277945619344E-3</v>
      </c>
      <c r="AJ93" s="2">
        <f t="shared" si="23"/>
        <v>0.19602977667493796</v>
      </c>
      <c r="AK93" s="20">
        <f t="shared" si="24"/>
        <v>140</v>
      </c>
      <c r="AL93">
        <f t="shared" si="25"/>
        <v>3</v>
      </c>
      <c r="AM93" t="str">
        <f t="shared" si="26"/>
        <v>White Polish</v>
      </c>
      <c r="AN93" s="2">
        <f t="shared" si="27"/>
        <v>8.459214501510574E-3</v>
      </c>
      <c r="AO93" s="2">
        <f t="shared" si="28"/>
        <v>0.17369727047146402</v>
      </c>
      <c r="AP93">
        <f t="shared" si="29"/>
        <v>0</v>
      </c>
      <c r="AQ93">
        <v>65</v>
      </c>
      <c r="AR93">
        <v>44</v>
      </c>
      <c r="AS93">
        <v>14</v>
      </c>
      <c r="AT93">
        <v>-35</v>
      </c>
      <c r="AU93">
        <v>-4</v>
      </c>
      <c r="AV93" s="2"/>
      <c r="BT93" s="84"/>
      <c r="BU93" s="84"/>
      <c r="BV93" s="84"/>
    </row>
    <row r="94" spans="1:74" x14ac:dyDescent="0.25">
      <c r="A94" s="73" t="s">
        <v>953</v>
      </c>
      <c r="B94" s="73">
        <v>7</v>
      </c>
      <c r="C94" s="83" t="s">
        <v>872</v>
      </c>
      <c r="D94" s="82" t="s">
        <v>871</v>
      </c>
      <c r="E94" s="82" t="s">
        <v>133</v>
      </c>
      <c r="F94" s="83" t="s">
        <v>134</v>
      </c>
      <c r="G94" s="2">
        <f t="shared" si="15"/>
        <v>0.95672432501436144</v>
      </c>
      <c r="H94">
        <f t="shared" si="16"/>
        <v>0</v>
      </c>
      <c r="I94">
        <f t="shared" si="17"/>
        <v>0</v>
      </c>
      <c r="J94" s="79">
        <v>15667</v>
      </c>
      <c r="K94" s="76">
        <v>15377</v>
      </c>
      <c r="L94" s="76">
        <v>14989</v>
      </c>
      <c r="M94" s="73">
        <v>49</v>
      </c>
      <c r="N94" s="73">
        <v>10</v>
      </c>
      <c r="O94" s="73">
        <v>243</v>
      </c>
      <c r="P94" s="73">
        <v>86</v>
      </c>
      <c r="Q94" s="73">
        <v>44</v>
      </c>
      <c r="R94" s="73">
        <v>102</v>
      </c>
      <c r="S94" s="73">
        <v>25</v>
      </c>
      <c r="T94" s="73">
        <v>5</v>
      </c>
      <c r="U94" s="73">
        <v>25</v>
      </c>
      <c r="V94" s="73">
        <v>23</v>
      </c>
      <c r="W94" s="73">
        <v>31</v>
      </c>
      <c r="X94" s="73">
        <v>4</v>
      </c>
      <c r="Y94" s="73">
        <v>9</v>
      </c>
      <c r="Z94" s="73">
        <v>0</v>
      </c>
      <c r="AA94" s="73">
        <v>20</v>
      </c>
      <c r="AB94" s="73">
        <v>2</v>
      </c>
      <c r="AC94" s="77"/>
      <c r="AD94">
        <f t="shared" si="18"/>
        <v>678</v>
      </c>
      <c r="AE94">
        <v>97</v>
      </c>
      <c r="AF94" s="20">
        <f t="shared" si="19"/>
        <v>243</v>
      </c>
      <c r="AG94">
        <f t="shared" si="20"/>
        <v>3</v>
      </c>
      <c r="AH94" t="str">
        <f t="shared" si="21"/>
        <v>White Polish</v>
      </c>
      <c r="AI94" s="2">
        <f t="shared" si="22"/>
        <v>1.5510308291312952E-2</v>
      </c>
      <c r="AJ94" s="2">
        <f t="shared" si="23"/>
        <v>0.3584070796460177</v>
      </c>
      <c r="AK94" s="20">
        <f t="shared" si="24"/>
        <v>102</v>
      </c>
      <c r="AL94">
        <f t="shared" si="25"/>
        <v>6</v>
      </c>
      <c r="AM94" t="str">
        <f t="shared" si="26"/>
        <v>Pakistani</v>
      </c>
      <c r="AN94" s="2">
        <f t="shared" si="27"/>
        <v>6.5104997766004978E-3</v>
      </c>
      <c r="AO94" s="2">
        <f t="shared" si="28"/>
        <v>0.15044247787610621</v>
      </c>
      <c r="AP94">
        <f t="shared" si="29"/>
        <v>0</v>
      </c>
      <c r="AQ94">
        <v>47</v>
      </c>
      <c r="AR94">
        <v>37</v>
      </c>
      <c r="AS94">
        <v>3</v>
      </c>
      <c r="AT94">
        <v>-157</v>
      </c>
      <c r="AU94">
        <v>21</v>
      </c>
      <c r="AV94" s="2"/>
      <c r="BT94" s="84"/>
      <c r="BU94" s="84"/>
      <c r="BV94" s="84"/>
    </row>
    <row r="95" spans="1:74" x14ac:dyDescent="0.25">
      <c r="A95" s="73" t="s">
        <v>1242</v>
      </c>
      <c r="B95" s="73">
        <v>8</v>
      </c>
      <c r="C95" s="73" t="s">
        <v>316</v>
      </c>
      <c r="D95" s="78" t="s">
        <v>315</v>
      </c>
      <c r="E95" s="78" t="s">
        <v>133</v>
      </c>
      <c r="F95" s="73" t="s">
        <v>134</v>
      </c>
      <c r="G95" s="2">
        <f t="shared" si="15"/>
        <v>0.96559550214060974</v>
      </c>
      <c r="H95">
        <f t="shared" si="16"/>
        <v>0</v>
      </c>
      <c r="I95">
        <f t="shared" si="17"/>
        <v>0</v>
      </c>
      <c r="J95" s="79">
        <v>19387</v>
      </c>
      <c r="K95" s="76">
        <v>19122</v>
      </c>
      <c r="L95" s="76">
        <v>18720</v>
      </c>
      <c r="M95" s="73">
        <v>68</v>
      </c>
      <c r="N95" s="73">
        <v>23</v>
      </c>
      <c r="O95" s="73">
        <v>159</v>
      </c>
      <c r="P95" s="73">
        <v>152</v>
      </c>
      <c r="Q95" s="73">
        <v>45</v>
      </c>
      <c r="R95" s="73">
        <v>58</v>
      </c>
      <c r="S95" s="73">
        <v>33</v>
      </c>
      <c r="T95" s="73">
        <v>13</v>
      </c>
      <c r="U95" s="73">
        <v>4</v>
      </c>
      <c r="V95" s="73">
        <v>16</v>
      </c>
      <c r="W95" s="73">
        <v>58</v>
      </c>
      <c r="X95" s="73">
        <v>10</v>
      </c>
      <c r="Y95" s="73">
        <v>5</v>
      </c>
      <c r="Z95" s="73">
        <v>1</v>
      </c>
      <c r="AA95" s="73">
        <v>13</v>
      </c>
      <c r="AB95" s="73">
        <v>9</v>
      </c>
      <c r="AC95" s="77"/>
      <c r="AD95">
        <f t="shared" si="18"/>
        <v>667</v>
      </c>
      <c r="AE95">
        <v>77</v>
      </c>
      <c r="AF95" s="20">
        <f t="shared" si="19"/>
        <v>159</v>
      </c>
      <c r="AG95">
        <f t="shared" si="20"/>
        <v>3</v>
      </c>
      <c r="AH95" t="str">
        <f t="shared" si="21"/>
        <v>White Polish</v>
      </c>
      <c r="AI95" s="2">
        <f t="shared" si="22"/>
        <v>8.2013720534378706E-3</v>
      </c>
      <c r="AJ95" s="2">
        <f t="shared" si="23"/>
        <v>0.23838080959520239</v>
      </c>
      <c r="AK95" s="20">
        <f t="shared" si="24"/>
        <v>152</v>
      </c>
      <c r="AL95">
        <f t="shared" si="25"/>
        <v>4</v>
      </c>
      <c r="AM95" t="str">
        <f t="shared" si="26"/>
        <v xml:space="preserve">White Other </v>
      </c>
      <c r="AN95" s="2">
        <f t="shared" si="27"/>
        <v>7.8403053592613608E-3</v>
      </c>
      <c r="AO95" s="2">
        <f t="shared" si="28"/>
        <v>0.22788605697151423</v>
      </c>
      <c r="AP95">
        <f t="shared" si="29"/>
        <v>0</v>
      </c>
      <c r="AQ95">
        <v>40</v>
      </c>
      <c r="AR95">
        <v>28</v>
      </c>
      <c r="AS95">
        <v>2</v>
      </c>
      <c r="AT95">
        <v>-185</v>
      </c>
      <c r="AU95">
        <v>-1</v>
      </c>
      <c r="AV95" s="2"/>
      <c r="BT95" s="84"/>
      <c r="BU95" s="84"/>
      <c r="BV95" s="84"/>
    </row>
    <row r="96" spans="1:74" x14ac:dyDescent="0.25">
      <c r="A96" s="73" t="s">
        <v>954</v>
      </c>
      <c r="B96" s="73">
        <v>1</v>
      </c>
      <c r="C96" s="73" t="s">
        <v>331</v>
      </c>
      <c r="D96" s="78" t="s">
        <v>330</v>
      </c>
      <c r="E96" s="78" t="s">
        <v>135</v>
      </c>
      <c r="F96" s="73" t="s">
        <v>136</v>
      </c>
      <c r="G96" s="2">
        <f t="shared" si="15"/>
        <v>0.95520421607378125</v>
      </c>
      <c r="H96">
        <f t="shared" si="16"/>
        <v>0</v>
      </c>
      <c r="I96">
        <f t="shared" si="17"/>
        <v>0</v>
      </c>
      <c r="J96" s="79">
        <v>12903</v>
      </c>
      <c r="K96" s="76">
        <v>12541</v>
      </c>
      <c r="L96" s="76">
        <v>12325</v>
      </c>
      <c r="M96" s="73">
        <v>79</v>
      </c>
      <c r="N96" s="73">
        <v>2</v>
      </c>
      <c r="O96" s="73">
        <v>45</v>
      </c>
      <c r="P96" s="73">
        <v>90</v>
      </c>
      <c r="Q96" s="73">
        <v>49</v>
      </c>
      <c r="R96" s="73">
        <v>77</v>
      </c>
      <c r="S96" s="73">
        <v>50</v>
      </c>
      <c r="T96" s="73">
        <v>6</v>
      </c>
      <c r="U96" s="73">
        <v>112</v>
      </c>
      <c r="V96" s="73">
        <v>23</v>
      </c>
      <c r="W96" s="73">
        <v>11</v>
      </c>
      <c r="X96" s="73">
        <v>7</v>
      </c>
      <c r="Y96" s="73">
        <v>4</v>
      </c>
      <c r="Z96" s="73">
        <v>0</v>
      </c>
      <c r="AA96" s="73">
        <v>10</v>
      </c>
      <c r="AB96" s="73">
        <v>13</v>
      </c>
      <c r="AC96" s="77"/>
      <c r="AD96">
        <f t="shared" si="18"/>
        <v>578</v>
      </c>
      <c r="AE96">
        <v>45</v>
      </c>
      <c r="AF96" s="20">
        <f t="shared" si="19"/>
        <v>112</v>
      </c>
      <c r="AG96">
        <f t="shared" si="20"/>
        <v>9</v>
      </c>
      <c r="AH96" t="str">
        <f t="shared" si="21"/>
        <v>Chinese</v>
      </c>
      <c r="AI96" s="2">
        <f t="shared" si="22"/>
        <v>8.6801519026582959E-3</v>
      </c>
      <c r="AJ96" s="2">
        <f t="shared" si="23"/>
        <v>0.19377162629757785</v>
      </c>
      <c r="AK96" s="20">
        <f t="shared" si="24"/>
        <v>90</v>
      </c>
      <c r="AL96">
        <f t="shared" si="25"/>
        <v>4</v>
      </c>
      <c r="AM96" t="str">
        <f t="shared" si="26"/>
        <v xml:space="preserve">White Other </v>
      </c>
      <c r="AN96" s="2">
        <f t="shared" si="27"/>
        <v>6.9751220646361309E-3</v>
      </c>
      <c r="AO96" s="2">
        <f t="shared" si="28"/>
        <v>0.15570934256055363</v>
      </c>
      <c r="AP96">
        <f t="shared" si="29"/>
        <v>0</v>
      </c>
      <c r="AQ96">
        <v>33</v>
      </c>
      <c r="AR96">
        <v>27</v>
      </c>
      <c r="AS96">
        <v>9</v>
      </c>
      <c r="AT96">
        <v>27</v>
      </c>
      <c r="AU96">
        <v>1</v>
      </c>
      <c r="AV96" s="2"/>
      <c r="BT96" s="84"/>
      <c r="BU96" s="84"/>
      <c r="BV96" s="84"/>
    </row>
    <row r="97" spans="1:74" x14ac:dyDescent="0.25">
      <c r="A97" s="73" t="s">
        <v>955</v>
      </c>
      <c r="B97" s="73">
        <v>2</v>
      </c>
      <c r="C97" s="73" t="s">
        <v>333</v>
      </c>
      <c r="D97" s="78" t="s">
        <v>332</v>
      </c>
      <c r="E97" s="78" t="s">
        <v>135</v>
      </c>
      <c r="F97" s="73" t="s">
        <v>136</v>
      </c>
      <c r="G97" s="2">
        <f t="shared" si="15"/>
        <v>0.96843917368018362</v>
      </c>
      <c r="H97">
        <f t="shared" si="16"/>
        <v>0</v>
      </c>
      <c r="I97">
        <f t="shared" si="17"/>
        <v>0</v>
      </c>
      <c r="J97" s="79">
        <v>15684</v>
      </c>
      <c r="K97" s="76">
        <v>15425</v>
      </c>
      <c r="L97" s="76">
        <v>15189</v>
      </c>
      <c r="M97" s="73">
        <v>97</v>
      </c>
      <c r="N97" s="73">
        <v>10</v>
      </c>
      <c r="O97" s="73">
        <v>25</v>
      </c>
      <c r="P97" s="73">
        <v>104</v>
      </c>
      <c r="Q97" s="73">
        <v>45</v>
      </c>
      <c r="R97" s="73">
        <v>31</v>
      </c>
      <c r="S97" s="73">
        <v>53</v>
      </c>
      <c r="T97" s="73">
        <v>0</v>
      </c>
      <c r="U97" s="73">
        <v>63</v>
      </c>
      <c r="V97" s="73">
        <v>22</v>
      </c>
      <c r="W97" s="73">
        <v>8</v>
      </c>
      <c r="X97" s="73">
        <v>4</v>
      </c>
      <c r="Y97" s="73">
        <v>6</v>
      </c>
      <c r="Z97" s="73">
        <v>1</v>
      </c>
      <c r="AA97" s="73">
        <v>20</v>
      </c>
      <c r="AB97" s="73">
        <v>6</v>
      </c>
      <c r="AC97" s="77"/>
      <c r="AD97">
        <f t="shared" si="18"/>
        <v>495</v>
      </c>
      <c r="AE97">
        <v>37</v>
      </c>
      <c r="AF97" s="20">
        <f t="shared" si="19"/>
        <v>104</v>
      </c>
      <c r="AG97">
        <f t="shared" si="20"/>
        <v>4</v>
      </c>
      <c r="AH97" t="str">
        <f t="shared" si="21"/>
        <v xml:space="preserve">White Other </v>
      </c>
      <c r="AI97" s="2">
        <f t="shared" si="22"/>
        <v>6.6309614894159655E-3</v>
      </c>
      <c r="AJ97" s="2">
        <f t="shared" si="23"/>
        <v>0.21010101010101009</v>
      </c>
      <c r="AK97" s="20">
        <f t="shared" si="24"/>
        <v>97</v>
      </c>
      <c r="AL97">
        <f t="shared" si="25"/>
        <v>1</v>
      </c>
      <c r="AM97" t="str">
        <f t="shared" si="26"/>
        <v>White Irish</v>
      </c>
      <c r="AN97" s="2">
        <f t="shared" si="27"/>
        <v>6.1846467737821983E-3</v>
      </c>
      <c r="AO97" s="2">
        <f t="shared" si="28"/>
        <v>0.19595959595959597</v>
      </c>
      <c r="AP97">
        <f t="shared" si="29"/>
        <v>0</v>
      </c>
      <c r="AQ97">
        <v>33</v>
      </c>
      <c r="AR97">
        <v>55</v>
      </c>
      <c r="AS97">
        <v>13</v>
      </c>
      <c r="AT97">
        <v>172</v>
      </c>
      <c r="AU97">
        <v>-39</v>
      </c>
      <c r="AV97" s="2"/>
      <c r="BT97" s="84"/>
      <c r="BU97" s="84"/>
      <c r="BV97" s="84"/>
    </row>
    <row r="98" spans="1:74" x14ac:dyDescent="0.25">
      <c r="A98" s="73" t="s">
        <v>956</v>
      </c>
      <c r="B98" s="73">
        <v>3</v>
      </c>
      <c r="C98" s="73" t="s">
        <v>329</v>
      </c>
      <c r="D98" s="78" t="s">
        <v>328</v>
      </c>
      <c r="E98" s="78" t="s">
        <v>135</v>
      </c>
      <c r="F98" s="73" t="s">
        <v>136</v>
      </c>
      <c r="G98" s="2">
        <f t="shared" si="15"/>
        <v>0.97186268992684299</v>
      </c>
      <c r="H98">
        <f t="shared" si="16"/>
        <v>0</v>
      </c>
      <c r="I98">
        <f t="shared" si="17"/>
        <v>0</v>
      </c>
      <c r="J98" s="79">
        <v>12439</v>
      </c>
      <c r="K98" s="76">
        <v>12311</v>
      </c>
      <c r="L98" s="76">
        <v>12089</v>
      </c>
      <c r="M98" s="73">
        <v>84</v>
      </c>
      <c r="N98" s="73">
        <v>8</v>
      </c>
      <c r="O98" s="73">
        <v>30</v>
      </c>
      <c r="P98" s="73">
        <v>100</v>
      </c>
      <c r="Q98" s="73">
        <v>34</v>
      </c>
      <c r="R98" s="73">
        <v>27</v>
      </c>
      <c r="S98" s="73">
        <v>14</v>
      </c>
      <c r="T98" s="73">
        <v>0</v>
      </c>
      <c r="U98" s="73">
        <v>9</v>
      </c>
      <c r="V98" s="73">
        <v>12</v>
      </c>
      <c r="W98" s="73">
        <v>16</v>
      </c>
      <c r="X98" s="73">
        <v>9</v>
      </c>
      <c r="Y98" s="73">
        <v>2</v>
      </c>
      <c r="Z98" s="73">
        <v>0</v>
      </c>
      <c r="AA98" s="73">
        <v>3</v>
      </c>
      <c r="AB98" s="73">
        <v>2</v>
      </c>
      <c r="AC98" s="77"/>
      <c r="AD98">
        <f t="shared" si="18"/>
        <v>350</v>
      </c>
      <c r="AE98">
        <v>23</v>
      </c>
      <c r="AF98" s="20">
        <f t="shared" si="19"/>
        <v>100</v>
      </c>
      <c r="AG98">
        <f t="shared" si="20"/>
        <v>4</v>
      </c>
      <c r="AH98" t="str">
        <f t="shared" si="21"/>
        <v xml:space="preserve">White Other </v>
      </c>
      <c r="AI98" s="2">
        <f t="shared" si="22"/>
        <v>8.0392314494734298E-3</v>
      </c>
      <c r="AJ98" s="2">
        <f t="shared" si="23"/>
        <v>0.2857142857142857</v>
      </c>
      <c r="AK98" s="20">
        <f t="shared" si="24"/>
        <v>84</v>
      </c>
      <c r="AL98">
        <f t="shared" si="25"/>
        <v>1</v>
      </c>
      <c r="AM98" t="str">
        <f t="shared" si="26"/>
        <v>White Irish</v>
      </c>
      <c r="AN98" s="2">
        <f t="shared" si="27"/>
        <v>6.7529544175576814E-3</v>
      </c>
      <c r="AO98" s="2">
        <f t="shared" si="28"/>
        <v>0.24</v>
      </c>
      <c r="AP98">
        <f t="shared" si="29"/>
        <v>0</v>
      </c>
      <c r="AQ98">
        <v>13</v>
      </c>
      <c r="AR98">
        <v>38</v>
      </c>
      <c r="AS98">
        <v>1</v>
      </c>
      <c r="AT98">
        <v>58</v>
      </c>
      <c r="AU98">
        <v>2</v>
      </c>
      <c r="AV98" s="2"/>
      <c r="BT98" s="84"/>
      <c r="BU98" s="84"/>
      <c r="BV98" s="84"/>
    </row>
    <row r="99" spans="1:74" x14ac:dyDescent="0.25">
      <c r="A99" s="73" t="s">
        <v>957</v>
      </c>
      <c r="B99" s="73">
        <v>4</v>
      </c>
      <c r="C99" s="73" t="s">
        <v>339</v>
      </c>
      <c r="D99" s="78" t="s">
        <v>338</v>
      </c>
      <c r="E99" s="78" t="s">
        <v>135</v>
      </c>
      <c r="F99" s="73" t="s">
        <v>136</v>
      </c>
      <c r="G99" s="2">
        <f t="shared" si="15"/>
        <v>0.97660584185549093</v>
      </c>
      <c r="H99">
        <f t="shared" si="16"/>
        <v>0</v>
      </c>
      <c r="I99">
        <f t="shared" si="17"/>
        <v>0</v>
      </c>
      <c r="J99" s="79">
        <v>14961</v>
      </c>
      <c r="K99" s="76">
        <v>14834</v>
      </c>
      <c r="L99" s="76">
        <v>14611</v>
      </c>
      <c r="M99" s="73">
        <v>77</v>
      </c>
      <c r="N99" s="73">
        <v>12</v>
      </c>
      <c r="O99" s="73">
        <v>11</v>
      </c>
      <c r="P99" s="73">
        <v>123</v>
      </c>
      <c r="Q99" s="73">
        <v>26</v>
      </c>
      <c r="R99" s="73">
        <v>18</v>
      </c>
      <c r="S99" s="73">
        <v>14</v>
      </c>
      <c r="T99" s="73">
        <v>0</v>
      </c>
      <c r="U99" s="73">
        <v>21</v>
      </c>
      <c r="V99" s="73">
        <v>18</v>
      </c>
      <c r="W99" s="73">
        <v>9</v>
      </c>
      <c r="X99" s="73">
        <v>5</v>
      </c>
      <c r="Y99" s="73">
        <v>0</v>
      </c>
      <c r="Z99" s="73">
        <v>0</v>
      </c>
      <c r="AA99" s="73">
        <v>12</v>
      </c>
      <c r="AB99" s="73">
        <v>4</v>
      </c>
      <c r="AC99" s="77"/>
      <c r="AD99">
        <f t="shared" si="18"/>
        <v>350</v>
      </c>
      <c r="AE99">
        <v>26</v>
      </c>
      <c r="AF99" s="20">
        <f t="shared" si="19"/>
        <v>123</v>
      </c>
      <c r="AG99">
        <f t="shared" si="20"/>
        <v>4</v>
      </c>
      <c r="AH99" t="str">
        <f t="shared" si="21"/>
        <v xml:space="preserve">White Other </v>
      </c>
      <c r="AI99" s="2">
        <f t="shared" si="22"/>
        <v>8.2213755764988967E-3</v>
      </c>
      <c r="AJ99" s="2">
        <f t="shared" si="23"/>
        <v>0.35142857142857142</v>
      </c>
      <c r="AK99" s="20">
        <f t="shared" si="24"/>
        <v>77</v>
      </c>
      <c r="AL99">
        <f t="shared" si="25"/>
        <v>1</v>
      </c>
      <c r="AM99" t="str">
        <f t="shared" si="26"/>
        <v>White Irish</v>
      </c>
      <c r="AN99" s="2">
        <f t="shared" si="27"/>
        <v>5.1467147917919924E-3</v>
      </c>
      <c r="AO99" s="2">
        <f t="shared" si="28"/>
        <v>0.22</v>
      </c>
      <c r="AP99">
        <f t="shared" si="29"/>
        <v>0</v>
      </c>
      <c r="AQ99">
        <v>18</v>
      </c>
      <c r="AR99">
        <v>68</v>
      </c>
      <c r="AS99">
        <v>3</v>
      </c>
      <c r="AT99">
        <v>106</v>
      </c>
      <c r="AU99">
        <v>4</v>
      </c>
      <c r="AV99" s="2"/>
      <c r="BT99" s="84"/>
      <c r="BU99" s="84"/>
      <c r="BV99" s="84"/>
    </row>
    <row r="100" spans="1:74" x14ac:dyDescent="0.25">
      <c r="A100" s="73" t="s">
        <v>958</v>
      </c>
      <c r="B100" s="73">
        <v>5</v>
      </c>
      <c r="C100" s="73" t="s">
        <v>335</v>
      </c>
      <c r="D100" s="78" t="s">
        <v>334</v>
      </c>
      <c r="E100" s="78" t="s">
        <v>135</v>
      </c>
      <c r="F100" s="73" t="s">
        <v>136</v>
      </c>
      <c r="G100" s="2">
        <f t="shared" si="15"/>
        <v>0.97666115702479339</v>
      </c>
      <c r="H100">
        <f t="shared" si="16"/>
        <v>0</v>
      </c>
      <c r="I100">
        <f t="shared" si="17"/>
        <v>0</v>
      </c>
      <c r="J100" s="79">
        <v>15125</v>
      </c>
      <c r="K100" s="76">
        <v>14966</v>
      </c>
      <c r="L100" s="76">
        <v>14772</v>
      </c>
      <c r="M100" s="73">
        <v>89</v>
      </c>
      <c r="N100" s="73">
        <v>13</v>
      </c>
      <c r="O100" s="73">
        <v>24</v>
      </c>
      <c r="P100" s="73">
        <v>68</v>
      </c>
      <c r="Q100" s="73">
        <v>29</v>
      </c>
      <c r="R100" s="73">
        <v>38</v>
      </c>
      <c r="S100" s="73">
        <v>19</v>
      </c>
      <c r="T100" s="73">
        <v>3</v>
      </c>
      <c r="U100" s="73">
        <v>34</v>
      </c>
      <c r="V100" s="73">
        <v>23</v>
      </c>
      <c r="W100" s="73">
        <v>3</v>
      </c>
      <c r="X100" s="73">
        <v>3</v>
      </c>
      <c r="Y100" s="73">
        <v>2</v>
      </c>
      <c r="Z100" s="73">
        <v>1</v>
      </c>
      <c r="AA100" s="73">
        <v>2</v>
      </c>
      <c r="AB100" s="73">
        <v>2</v>
      </c>
      <c r="AC100" s="77"/>
      <c r="AD100">
        <f t="shared" si="18"/>
        <v>353</v>
      </c>
      <c r="AE100">
        <v>27</v>
      </c>
      <c r="AF100" s="20">
        <f t="shared" si="19"/>
        <v>89</v>
      </c>
      <c r="AG100">
        <f t="shared" si="20"/>
        <v>1</v>
      </c>
      <c r="AH100" t="str">
        <f t="shared" si="21"/>
        <v>White Irish</v>
      </c>
      <c r="AI100" s="2">
        <f t="shared" si="22"/>
        <v>5.8842975206611567E-3</v>
      </c>
      <c r="AJ100" s="2">
        <f t="shared" si="23"/>
        <v>0.25212464589235128</v>
      </c>
      <c r="AK100" s="20">
        <f t="shared" si="24"/>
        <v>68</v>
      </c>
      <c r="AL100">
        <f t="shared" si="25"/>
        <v>4</v>
      </c>
      <c r="AM100" t="str">
        <f t="shared" si="26"/>
        <v xml:space="preserve">White Other </v>
      </c>
      <c r="AN100" s="2">
        <f t="shared" si="27"/>
        <v>4.4958677685950415E-3</v>
      </c>
      <c r="AO100" s="2">
        <f t="shared" si="28"/>
        <v>0.19263456090651557</v>
      </c>
      <c r="AP100">
        <f t="shared" si="29"/>
        <v>0</v>
      </c>
      <c r="AQ100">
        <v>20</v>
      </c>
      <c r="AR100">
        <v>39</v>
      </c>
      <c r="AS100">
        <v>1</v>
      </c>
      <c r="AT100">
        <v>9</v>
      </c>
      <c r="AU100">
        <v>3</v>
      </c>
      <c r="AV100" s="2"/>
      <c r="BT100" s="84"/>
      <c r="BU100" s="84"/>
      <c r="BV100" s="84"/>
    </row>
    <row r="101" spans="1:74" x14ac:dyDescent="0.25">
      <c r="A101" s="73" t="s">
        <v>959</v>
      </c>
      <c r="B101" s="73">
        <v>6</v>
      </c>
      <c r="C101" s="73" t="s">
        <v>341</v>
      </c>
      <c r="D101" s="78" t="s">
        <v>340</v>
      </c>
      <c r="E101" s="78" t="s">
        <v>135</v>
      </c>
      <c r="F101" s="73" t="s">
        <v>136</v>
      </c>
      <c r="G101" s="2">
        <f t="shared" si="15"/>
        <v>0.97952724089164256</v>
      </c>
      <c r="H101">
        <f t="shared" si="16"/>
        <v>0</v>
      </c>
      <c r="I101">
        <f t="shared" si="17"/>
        <v>0</v>
      </c>
      <c r="J101" s="79">
        <v>14849</v>
      </c>
      <c r="K101" s="76">
        <v>14720</v>
      </c>
      <c r="L101" s="76">
        <v>14545</v>
      </c>
      <c r="M101" s="73">
        <v>68</v>
      </c>
      <c r="N101" s="73">
        <v>3</v>
      </c>
      <c r="O101" s="73">
        <v>26</v>
      </c>
      <c r="P101" s="73">
        <v>78</v>
      </c>
      <c r="Q101" s="73">
        <v>28</v>
      </c>
      <c r="R101" s="73">
        <v>30</v>
      </c>
      <c r="S101" s="73">
        <v>16</v>
      </c>
      <c r="T101" s="73">
        <v>0</v>
      </c>
      <c r="U101" s="73">
        <v>16</v>
      </c>
      <c r="V101" s="73">
        <v>4</v>
      </c>
      <c r="W101" s="73">
        <v>15</v>
      </c>
      <c r="X101" s="73">
        <v>9</v>
      </c>
      <c r="Y101" s="73">
        <v>2</v>
      </c>
      <c r="Z101" s="73">
        <v>3</v>
      </c>
      <c r="AA101" s="73">
        <v>5</v>
      </c>
      <c r="AB101" s="73">
        <v>1</v>
      </c>
      <c r="AC101" s="77"/>
      <c r="AD101">
        <f t="shared" si="18"/>
        <v>304</v>
      </c>
      <c r="AE101">
        <v>28</v>
      </c>
      <c r="AF101" s="20">
        <f t="shared" si="19"/>
        <v>78</v>
      </c>
      <c r="AG101">
        <f t="shared" si="20"/>
        <v>4</v>
      </c>
      <c r="AH101" t="str">
        <f t="shared" si="21"/>
        <v xml:space="preserve">White Other </v>
      </c>
      <c r="AI101" s="2">
        <f t="shared" si="22"/>
        <v>5.2528789817496129E-3</v>
      </c>
      <c r="AJ101" s="2">
        <f t="shared" si="23"/>
        <v>0.25657894736842107</v>
      </c>
      <c r="AK101" s="20">
        <f t="shared" si="24"/>
        <v>68</v>
      </c>
      <c r="AL101">
        <f t="shared" si="25"/>
        <v>1</v>
      </c>
      <c r="AM101" t="str">
        <f t="shared" si="26"/>
        <v>White Irish</v>
      </c>
      <c r="AN101" s="2">
        <f t="shared" si="27"/>
        <v>4.5794329584483802E-3</v>
      </c>
      <c r="AO101" s="2">
        <f t="shared" si="28"/>
        <v>0.22368421052631579</v>
      </c>
      <c r="AP101">
        <f t="shared" si="29"/>
        <v>0</v>
      </c>
      <c r="AQ101">
        <v>22</v>
      </c>
      <c r="AR101">
        <v>35</v>
      </c>
      <c r="AS101">
        <v>8</v>
      </c>
      <c r="AT101">
        <v>-65</v>
      </c>
      <c r="AU101">
        <v>-9</v>
      </c>
      <c r="AV101" s="2"/>
      <c r="BT101" s="84"/>
      <c r="BU101" s="84"/>
      <c r="BV101" s="84"/>
    </row>
    <row r="102" spans="1:74" x14ac:dyDescent="0.25">
      <c r="A102" s="73" t="s">
        <v>960</v>
      </c>
      <c r="B102" s="73">
        <v>7</v>
      </c>
      <c r="C102" s="73" t="s">
        <v>337</v>
      </c>
      <c r="D102" s="78" t="s">
        <v>336</v>
      </c>
      <c r="E102" s="78" t="s">
        <v>135</v>
      </c>
      <c r="F102" s="73" t="s">
        <v>136</v>
      </c>
      <c r="G102" s="2">
        <f t="shared" si="15"/>
        <v>0.98154617934247068</v>
      </c>
      <c r="H102">
        <f t="shared" si="16"/>
        <v>0</v>
      </c>
      <c r="I102">
        <f t="shared" si="17"/>
        <v>0</v>
      </c>
      <c r="J102" s="79">
        <v>11163</v>
      </c>
      <c r="K102" s="76">
        <v>11088</v>
      </c>
      <c r="L102" s="76">
        <v>10957</v>
      </c>
      <c r="M102" s="73">
        <v>47</v>
      </c>
      <c r="N102" s="73">
        <v>2</v>
      </c>
      <c r="O102" s="73">
        <v>29</v>
      </c>
      <c r="P102" s="73">
        <v>53</v>
      </c>
      <c r="Q102" s="73">
        <v>13</v>
      </c>
      <c r="R102" s="73">
        <v>16</v>
      </c>
      <c r="S102" s="73">
        <v>8</v>
      </c>
      <c r="T102" s="73">
        <v>0</v>
      </c>
      <c r="U102" s="73">
        <v>11</v>
      </c>
      <c r="V102" s="73">
        <v>8</v>
      </c>
      <c r="W102" s="73">
        <v>6</v>
      </c>
      <c r="X102" s="73">
        <v>1</v>
      </c>
      <c r="Y102" s="73">
        <v>3</v>
      </c>
      <c r="Z102" s="73">
        <v>0</v>
      </c>
      <c r="AA102" s="73">
        <v>4</v>
      </c>
      <c r="AB102" s="73">
        <v>5</v>
      </c>
      <c r="AC102" s="77"/>
      <c r="AD102">
        <f t="shared" si="18"/>
        <v>206</v>
      </c>
      <c r="AE102">
        <v>10</v>
      </c>
      <c r="AF102" s="20">
        <f t="shared" si="19"/>
        <v>53</v>
      </c>
      <c r="AG102">
        <f t="shared" si="20"/>
        <v>4</v>
      </c>
      <c r="AH102" t="str">
        <f t="shared" si="21"/>
        <v xml:space="preserve">White Other </v>
      </c>
      <c r="AI102" s="2">
        <f t="shared" si="22"/>
        <v>4.7478276448983244E-3</v>
      </c>
      <c r="AJ102" s="2">
        <f t="shared" si="23"/>
        <v>0.25728155339805825</v>
      </c>
      <c r="AK102" s="20">
        <f t="shared" si="24"/>
        <v>47</v>
      </c>
      <c r="AL102">
        <f t="shared" si="25"/>
        <v>1</v>
      </c>
      <c r="AM102" t="str">
        <f t="shared" si="26"/>
        <v>White Irish</v>
      </c>
      <c r="AN102" s="2">
        <f t="shared" si="27"/>
        <v>4.2103377228343633E-3</v>
      </c>
      <c r="AO102" s="2">
        <f t="shared" si="28"/>
        <v>0.22815533980582525</v>
      </c>
      <c r="AP102">
        <f t="shared" si="29"/>
        <v>0</v>
      </c>
      <c r="AQ102">
        <v>9</v>
      </c>
      <c r="AR102">
        <v>19</v>
      </c>
      <c r="AS102">
        <v>1</v>
      </c>
      <c r="AT102">
        <v>-146</v>
      </c>
      <c r="AU102">
        <v>-8</v>
      </c>
      <c r="AV102" s="2"/>
      <c r="BT102" s="84"/>
      <c r="BU102" s="84"/>
      <c r="BV102" s="84"/>
    </row>
    <row r="103" spans="1:74" x14ac:dyDescent="0.25">
      <c r="A103" s="73" t="s">
        <v>961</v>
      </c>
      <c r="B103" s="73">
        <v>8</v>
      </c>
      <c r="C103" s="73" t="s">
        <v>345</v>
      </c>
      <c r="D103" s="78" t="s">
        <v>344</v>
      </c>
      <c r="E103" s="78" t="s">
        <v>135</v>
      </c>
      <c r="F103" s="73" t="s">
        <v>136</v>
      </c>
      <c r="G103" s="2">
        <f t="shared" si="15"/>
        <v>0.98425547055684037</v>
      </c>
      <c r="H103">
        <f t="shared" si="16"/>
        <v>0</v>
      </c>
      <c r="I103">
        <f t="shared" si="17"/>
        <v>0</v>
      </c>
      <c r="J103" s="79">
        <v>11242</v>
      </c>
      <c r="K103" s="76">
        <v>11177</v>
      </c>
      <c r="L103" s="76">
        <v>11065</v>
      </c>
      <c r="M103" s="73">
        <v>49</v>
      </c>
      <c r="N103" s="73">
        <v>3</v>
      </c>
      <c r="O103" s="73">
        <v>22</v>
      </c>
      <c r="P103" s="73">
        <v>38</v>
      </c>
      <c r="Q103" s="73">
        <v>17</v>
      </c>
      <c r="R103" s="73">
        <v>5</v>
      </c>
      <c r="S103" s="73">
        <v>6</v>
      </c>
      <c r="T103" s="73">
        <v>0</v>
      </c>
      <c r="U103" s="73">
        <v>17</v>
      </c>
      <c r="V103" s="73">
        <v>7</v>
      </c>
      <c r="W103" s="73">
        <v>7</v>
      </c>
      <c r="X103" s="73">
        <v>0</v>
      </c>
      <c r="Y103" s="73">
        <v>2</v>
      </c>
      <c r="Z103" s="73">
        <v>0</v>
      </c>
      <c r="AA103" s="73">
        <v>2</v>
      </c>
      <c r="AB103" s="73">
        <v>2</v>
      </c>
      <c r="AC103" s="77"/>
      <c r="AD103">
        <f t="shared" si="18"/>
        <v>177</v>
      </c>
      <c r="AE103">
        <v>5</v>
      </c>
      <c r="AF103" s="20">
        <f t="shared" si="19"/>
        <v>49</v>
      </c>
      <c r="AG103">
        <f t="shared" si="20"/>
        <v>1</v>
      </c>
      <c r="AH103" t="str">
        <f t="shared" si="21"/>
        <v>White Irish</v>
      </c>
      <c r="AI103" s="2">
        <f t="shared" si="22"/>
        <v>4.3586550435865505E-3</v>
      </c>
      <c r="AJ103" s="2">
        <f t="shared" si="23"/>
        <v>0.2768361581920904</v>
      </c>
      <c r="AK103" s="20">
        <f t="shared" si="24"/>
        <v>38</v>
      </c>
      <c r="AL103">
        <f t="shared" si="25"/>
        <v>4</v>
      </c>
      <c r="AM103" t="str">
        <f t="shared" si="26"/>
        <v xml:space="preserve">White Other </v>
      </c>
      <c r="AN103" s="2">
        <f t="shared" si="27"/>
        <v>3.3801814623732433E-3</v>
      </c>
      <c r="AO103" s="2">
        <f t="shared" si="28"/>
        <v>0.21468926553672316</v>
      </c>
      <c r="AP103">
        <f t="shared" si="29"/>
        <v>0</v>
      </c>
      <c r="AQ103">
        <v>3</v>
      </c>
      <c r="AR103">
        <v>24</v>
      </c>
      <c r="AS103">
        <v>2</v>
      </c>
      <c r="AT103">
        <v>7</v>
      </c>
      <c r="AU103">
        <v>0</v>
      </c>
      <c r="AV103" s="2"/>
      <c r="BT103" s="84"/>
      <c r="BU103" s="84"/>
      <c r="BV103" s="84"/>
    </row>
    <row r="104" spans="1:74" x14ac:dyDescent="0.25">
      <c r="A104" s="73" t="s">
        <v>962</v>
      </c>
      <c r="B104" s="73">
        <v>9</v>
      </c>
      <c r="C104" s="73" t="s">
        <v>343</v>
      </c>
      <c r="D104" s="78" t="s">
        <v>342</v>
      </c>
      <c r="E104" s="78" t="s">
        <v>135</v>
      </c>
      <c r="F104" s="73" t="s">
        <v>136</v>
      </c>
      <c r="G104" s="2">
        <f t="shared" si="15"/>
        <v>0.9863898340393028</v>
      </c>
      <c r="H104">
        <f t="shared" si="16"/>
        <v>0</v>
      </c>
      <c r="I104">
        <f t="shared" si="17"/>
        <v>0</v>
      </c>
      <c r="J104" s="79">
        <v>14401</v>
      </c>
      <c r="K104" s="76">
        <v>14302</v>
      </c>
      <c r="L104" s="76">
        <v>14205</v>
      </c>
      <c r="M104" s="73">
        <v>43</v>
      </c>
      <c r="N104" s="73">
        <v>7</v>
      </c>
      <c r="O104" s="73">
        <v>18</v>
      </c>
      <c r="P104" s="73">
        <v>29</v>
      </c>
      <c r="Q104" s="73">
        <v>12</v>
      </c>
      <c r="R104" s="73">
        <v>30</v>
      </c>
      <c r="S104" s="73">
        <v>9</v>
      </c>
      <c r="T104" s="73">
        <v>1</v>
      </c>
      <c r="U104" s="73">
        <v>32</v>
      </c>
      <c r="V104" s="73">
        <v>6</v>
      </c>
      <c r="W104" s="73">
        <v>2</v>
      </c>
      <c r="X104" s="73">
        <v>3</v>
      </c>
      <c r="Y104" s="73">
        <v>2</v>
      </c>
      <c r="Z104" s="73">
        <v>1</v>
      </c>
      <c r="AA104" s="73">
        <v>1</v>
      </c>
      <c r="AB104" s="73">
        <v>0</v>
      </c>
      <c r="AC104" s="77"/>
      <c r="AD104">
        <f t="shared" si="18"/>
        <v>196</v>
      </c>
      <c r="AE104">
        <v>6</v>
      </c>
      <c r="AF104" s="20">
        <f t="shared" si="19"/>
        <v>43</v>
      </c>
      <c r="AG104">
        <f t="shared" si="20"/>
        <v>1</v>
      </c>
      <c r="AH104" t="str">
        <f t="shared" si="21"/>
        <v>White Irish</v>
      </c>
      <c r="AI104" s="2">
        <f t="shared" si="22"/>
        <v>2.9859037566835637E-3</v>
      </c>
      <c r="AJ104" s="2">
        <f t="shared" si="23"/>
        <v>0.21938775510204081</v>
      </c>
      <c r="AK104" s="20">
        <f t="shared" si="24"/>
        <v>32</v>
      </c>
      <c r="AL104">
        <f t="shared" si="25"/>
        <v>9</v>
      </c>
      <c r="AM104" t="str">
        <f t="shared" si="26"/>
        <v>Chinese</v>
      </c>
      <c r="AN104" s="2">
        <f t="shared" si="27"/>
        <v>2.2220679119505588E-3</v>
      </c>
      <c r="AO104" s="2">
        <f t="shared" si="28"/>
        <v>0.16326530612244897</v>
      </c>
      <c r="AP104">
        <f t="shared" si="29"/>
        <v>0</v>
      </c>
      <c r="AQ104">
        <v>1</v>
      </c>
      <c r="AR104">
        <v>7</v>
      </c>
      <c r="AS104">
        <v>1</v>
      </c>
      <c r="AT104">
        <v>-95</v>
      </c>
      <c r="AU104">
        <v>-3</v>
      </c>
      <c r="AV104" s="2"/>
      <c r="BT104" s="84"/>
      <c r="BU104" s="84"/>
      <c r="BV104" s="84"/>
    </row>
    <row r="105" spans="1:74" x14ac:dyDescent="0.25">
      <c r="A105" s="73" t="s">
        <v>963</v>
      </c>
      <c r="B105" s="73">
        <v>1</v>
      </c>
      <c r="C105" s="73" t="s">
        <v>351</v>
      </c>
      <c r="D105" s="78" t="s">
        <v>350</v>
      </c>
      <c r="E105" s="78" t="s">
        <v>137</v>
      </c>
      <c r="F105" s="73" t="s">
        <v>138</v>
      </c>
      <c r="G105" s="2">
        <f t="shared" si="15"/>
        <v>0.88978091236494594</v>
      </c>
      <c r="H105">
        <f t="shared" si="16"/>
        <v>1</v>
      </c>
      <c r="I105">
        <f t="shared" si="17"/>
        <v>0</v>
      </c>
      <c r="J105" s="79">
        <v>13328</v>
      </c>
      <c r="K105" s="76">
        <v>12239</v>
      </c>
      <c r="L105" s="76">
        <v>11859</v>
      </c>
      <c r="M105" s="73">
        <v>150</v>
      </c>
      <c r="N105" s="73">
        <v>4</v>
      </c>
      <c r="O105" s="73">
        <v>10</v>
      </c>
      <c r="P105" s="73">
        <v>216</v>
      </c>
      <c r="Q105" s="73">
        <v>92</v>
      </c>
      <c r="R105" s="73">
        <v>250</v>
      </c>
      <c r="S105" s="73">
        <v>442</v>
      </c>
      <c r="T105" s="73">
        <v>13</v>
      </c>
      <c r="U105" s="73">
        <v>107</v>
      </c>
      <c r="V105" s="73">
        <v>80</v>
      </c>
      <c r="W105" s="73">
        <v>32</v>
      </c>
      <c r="X105" s="73">
        <v>10</v>
      </c>
      <c r="Y105" s="73">
        <v>5</v>
      </c>
      <c r="Z105" s="73">
        <v>0</v>
      </c>
      <c r="AA105" s="73">
        <v>37</v>
      </c>
      <c r="AB105" s="73">
        <v>21</v>
      </c>
      <c r="AC105" s="77"/>
      <c r="AD105">
        <f t="shared" si="18"/>
        <v>1469</v>
      </c>
      <c r="AE105">
        <v>84</v>
      </c>
      <c r="AF105" s="20">
        <f t="shared" si="19"/>
        <v>442</v>
      </c>
      <c r="AG105">
        <f t="shared" si="20"/>
        <v>7</v>
      </c>
      <c r="AH105" t="str">
        <f t="shared" si="21"/>
        <v>Indian</v>
      </c>
      <c r="AI105" s="2">
        <f t="shared" si="22"/>
        <v>3.3163265306122451E-2</v>
      </c>
      <c r="AJ105" s="2">
        <f t="shared" si="23"/>
        <v>0.30088495575221241</v>
      </c>
      <c r="AK105" s="20">
        <f t="shared" si="24"/>
        <v>250</v>
      </c>
      <c r="AL105">
        <f t="shared" si="25"/>
        <v>6</v>
      </c>
      <c r="AM105" t="str">
        <f t="shared" si="26"/>
        <v>Pakistani</v>
      </c>
      <c r="AN105" s="2">
        <f t="shared" si="27"/>
        <v>1.8757503001200479E-2</v>
      </c>
      <c r="AO105" s="2">
        <f t="shared" si="28"/>
        <v>0.17018379850238258</v>
      </c>
      <c r="AP105">
        <f t="shared" si="29"/>
        <v>0</v>
      </c>
      <c r="AQ105">
        <v>73</v>
      </c>
      <c r="AR105">
        <v>72</v>
      </c>
      <c r="AS105">
        <v>14</v>
      </c>
      <c r="AT105">
        <v>-34</v>
      </c>
      <c r="AU105">
        <v>23</v>
      </c>
      <c r="AV105" s="2"/>
      <c r="BT105" s="84"/>
      <c r="BU105" s="84"/>
      <c r="BV105" s="84"/>
    </row>
    <row r="106" spans="1:74" x14ac:dyDescent="0.25">
      <c r="A106" s="73" t="s">
        <v>964</v>
      </c>
      <c r="B106" s="73">
        <v>2</v>
      </c>
      <c r="C106" s="73" t="s">
        <v>349</v>
      </c>
      <c r="D106" s="78" t="s">
        <v>348</v>
      </c>
      <c r="E106" s="78" t="s">
        <v>137</v>
      </c>
      <c r="F106" s="73" t="s">
        <v>138</v>
      </c>
      <c r="G106" s="2">
        <f t="shared" si="15"/>
        <v>0.90330002156876843</v>
      </c>
      <c r="H106">
        <f t="shared" si="16"/>
        <v>0</v>
      </c>
      <c r="I106">
        <f t="shared" si="17"/>
        <v>0</v>
      </c>
      <c r="J106" s="79">
        <v>13909</v>
      </c>
      <c r="K106" s="76">
        <v>13027</v>
      </c>
      <c r="L106" s="76">
        <v>12564</v>
      </c>
      <c r="M106" s="73">
        <v>189</v>
      </c>
      <c r="N106" s="73">
        <v>3</v>
      </c>
      <c r="O106" s="73">
        <v>12</v>
      </c>
      <c r="P106" s="73">
        <v>259</v>
      </c>
      <c r="Q106" s="73">
        <v>85</v>
      </c>
      <c r="R106" s="73">
        <v>140</v>
      </c>
      <c r="S106" s="73">
        <v>343</v>
      </c>
      <c r="T106" s="73">
        <v>11</v>
      </c>
      <c r="U106" s="73">
        <v>119</v>
      </c>
      <c r="V106" s="73">
        <v>71</v>
      </c>
      <c r="W106" s="73">
        <v>31</v>
      </c>
      <c r="X106" s="73">
        <v>6</v>
      </c>
      <c r="Y106" s="73">
        <v>5</v>
      </c>
      <c r="Z106" s="73">
        <v>2</v>
      </c>
      <c r="AA106" s="73">
        <v>35</v>
      </c>
      <c r="AB106" s="73">
        <v>34</v>
      </c>
      <c r="AC106" s="77"/>
      <c r="AD106">
        <f t="shared" si="18"/>
        <v>1345</v>
      </c>
      <c r="AE106">
        <v>85</v>
      </c>
      <c r="AF106" s="20">
        <f t="shared" si="19"/>
        <v>343</v>
      </c>
      <c r="AG106">
        <f t="shared" si="20"/>
        <v>7</v>
      </c>
      <c r="AH106" t="str">
        <f t="shared" si="21"/>
        <v>Indian</v>
      </c>
      <c r="AI106" s="2">
        <f t="shared" si="22"/>
        <v>2.4660291897332664E-2</v>
      </c>
      <c r="AJ106" s="2">
        <f t="shared" si="23"/>
        <v>0.2550185873605948</v>
      </c>
      <c r="AK106" s="20">
        <f t="shared" si="24"/>
        <v>259</v>
      </c>
      <c r="AL106">
        <f t="shared" si="25"/>
        <v>4</v>
      </c>
      <c r="AM106" t="str">
        <f t="shared" si="26"/>
        <v xml:space="preserve">White Other </v>
      </c>
      <c r="AN106" s="2">
        <f t="shared" si="27"/>
        <v>1.8621036738802214E-2</v>
      </c>
      <c r="AO106" s="2">
        <f t="shared" si="28"/>
        <v>0.19256505576208177</v>
      </c>
      <c r="AP106">
        <f t="shared" si="29"/>
        <v>0</v>
      </c>
      <c r="AQ106">
        <v>67</v>
      </c>
      <c r="AR106">
        <v>74</v>
      </c>
      <c r="AS106">
        <v>30</v>
      </c>
      <c r="AT106">
        <v>-55</v>
      </c>
      <c r="AU106">
        <v>-26</v>
      </c>
      <c r="AV106" s="2"/>
      <c r="BT106" s="84"/>
      <c r="BU106" s="84"/>
      <c r="BV106" s="84"/>
    </row>
    <row r="107" spans="1:74" x14ac:dyDescent="0.25">
      <c r="A107" s="73" t="s">
        <v>965</v>
      </c>
      <c r="B107" s="73">
        <v>3</v>
      </c>
      <c r="C107" s="73" t="s">
        <v>876</v>
      </c>
      <c r="D107" s="78" t="s">
        <v>875</v>
      </c>
      <c r="E107" s="78" t="s">
        <v>137</v>
      </c>
      <c r="F107" s="73" t="s">
        <v>138</v>
      </c>
      <c r="G107" s="2">
        <f t="shared" si="15"/>
        <v>0.91478097515156687</v>
      </c>
      <c r="H107">
        <f t="shared" si="16"/>
        <v>0</v>
      </c>
      <c r="I107">
        <f t="shared" si="17"/>
        <v>0</v>
      </c>
      <c r="J107" s="79">
        <v>11711</v>
      </c>
      <c r="K107" s="76">
        <v>11008</v>
      </c>
      <c r="L107" s="76">
        <v>10713</v>
      </c>
      <c r="M107" s="73">
        <v>185</v>
      </c>
      <c r="N107" s="73">
        <v>0</v>
      </c>
      <c r="O107" s="73">
        <v>24</v>
      </c>
      <c r="P107" s="73">
        <v>86</v>
      </c>
      <c r="Q107" s="73">
        <v>45</v>
      </c>
      <c r="R107" s="73">
        <v>150</v>
      </c>
      <c r="S107" s="73">
        <v>270</v>
      </c>
      <c r="T107" s="73">
        <v>8</v>
      </c>
      <c r="U107" s="73">
        <v>111</v>
      </c>
      <c r="V107" s="73">
        <v>48</v>
      </c>
      <c r="W107" s="73">
        <v>7</v>
      </c>
      <c r="X107" s="73">
        <v>2</v>
      </c>
      <c r="Y107" s="73">
        <v>0</v>
      </c>
      <c r="Z107" s="73">
        <v>0</v>
      </c>
      <c r="AA107" s="73">
        <v>35</v>
      </c>
      <c r="AB107" s="73">
        <v>27</v>
      </c>
      <c r="AC107" s="77"/>
      <c r="AD107">
        <f t="shared" si="18"/>
        <v>998</v>
      </c>
      <c r="AE107">
        <v>49</v>
      </c>
      <c r="AF107" s="20">
        <f t="shared" si="19"/>
        <v>270</v>
      </c>
      <c r="AG107">
        <f t="shared" si="20"/>
        <v>7</v>
      </c>
      <c r="AH107" t="str">
        <f t="shared" si="21"/>
        <v>Indian</v>
      </c>
      <c r="AI107" s="2">
        <f t="shared" si="22"/>
        <v>2.3055247203483904E-2</v>
      </c>
      <c r="AJ107" s="2">
        <f t="shared" si="23"/>
        <v>0.27054108216432865</v>
      </c>
      <c r="AK107" s="20">
        <f t="shared" si="24"/>
        <v>185</v>
      </c>
      <c r="AL107">
        <f t="shared" si="25"/>
        <v>1</v>
      </c>
      <c r="AM107" t="str">
        <f t="shared" si="26"/>
        <v>White Irish</v>
      </c>
      <c r="AN107" s="2">
        <f t="shared" si="27"/>
        <v>1.5797113824609341E-2</v>
      </c>
      <c r="AO107" s="2">
        <f t="shared" si="28"/>
        <v>0.18537074148296592</v>
      </c>
      <c r="AP107">
        <f t="shared" si="29"/>
        <v>0</v>
      </c>
      <c r="AQ107">
        <v>39</v>
      </c>
      <c r="AR107">
        <v>14</v>
      </c>
      <c r="AS107">
        <v>0</v>
      </c>
      <c r="AT107">
        <v>-84</v>
      </c>
      <c r="AU107">
        <v>-8</v>
      </c>
      <c r="AV107" s="2"/>
      <c r="BT107" s="84"/>
      <c r="BU107" s="84"/>
      <c r="BV107" s="84"/>
    </row>
    <row r="108" spans="1:74" x14ac:dyDescent="0.25">
      <c r="A108" s="73" t="s">
        <v>966</v>
      </c>
      <c r="B108" s="73">
        <v>4</v>
      </c>
      <c r="C108" s="73" t="s">
        <v>355</v>
      </c>
      <c r="D108" s="78" t="s">
        <v>354</v>
      </c>
      <c r="E108" s="78" t="s">
        <v>137</v>
      </c>
      <c r="F108" s="73" t="s">
        <v>138</v>
      </c>
      <c r="G108" s="2">
        <f t="shared" si="15"/>
        <v>0.9367580701145436</v>
      </c>
      <c r="H108">
        <f t="shared" si="16"/>
        <v>0</v>
      </c>
      <c r="I108">
        <f t="shared" si="17"/>
        <v>0</v>
      </c>
      <c r="J108" s="79">
        <v>14405</v>
      </c>
      <c r="K108" s="76">
        <v>13890</v>
      </c>
      <c r="L108" s="76">
        <v>13494</v>
      </c>
      <c r="M108" s="73">
        <v>233</v>
      </c>
      <c r="N108" s="73">
        <v>4</v>
      </c>
      <c r="O108" s="73">
        <v>11</v>
      </c>
      <c r="P108" s="73">
        <v>148</v>
      </c>
      <c r="Q108" s="73">
        <v>39</v>
      </c>
      <c r="R108" s="73">
        <v>64</v>
      </c>
      <c r="S108" s="73">
        <v>197</v>
      </c>
      <c r="T108" s="73">
        <v>8</v>
      </c>
      <c r="U108" s="73">
        <v>95</v>
      </c>
      <c r="V108" s="73">
        <v>49</v>
      </c>
      <c r="W108" s="73">
        <v>14</v>
      </c>
      <c r="X108" s="73">
        <v>5</v>
      </c>
      <c r="Y108" s="73">
        <v>4</v>
      </c>
      <c r="Z108" s="73">
        <v>2</v>
      </c>
      <c r="AA108" s="73">
        <v>25</v>
      </c>
      <c r="AB108" s="73">
        <v>13</v>
      </c>
      <c r="AC108" s="77"/>
      <c r="AD108">
        <f t="shared" si="18"/>
        <v>911</v>
      </c>
      <c r="AE108">
        <v>50</v>
      </c>
      <c r="AF108" s="20">
        <f t="shared" si="19"/>
        <v>233</v>
      </c>
      <c r="AG108">
        <f t="shared" si="20"/>
        <v>1</v>
      </c>
      <c r="AH108" t="str">
        <f t="shared" si="21"/>
        <v>White Irish</v>
      </c>
      <c r="AI108" s="2">
        <f t="shared" si="22"/>
        <v>1.6174939257202359E-2</v>
      </c>
      <c r="AJ108" s="2">
        <f t="shared" si="23"/>
        <v>0.25576289791437978</v>
      </c>
      <c r="AK108" s="20">
        <f t="shared" si="24"/>
        <v>197</v>
      </c>
      <c r="AL108">
        <f t="shared" si="25"/>
        <v>7</v>
      </c>
      <c r="AM108" t="str">
        <f t="shared" si="26"/>
        <v>Indian</v>
      </c>
      <c r="AN108" s="2">
        <f t="shared" si="27"/>
        <v>1.3675807011454356E-2</v>
      </c>
      <c r="AO108" s="2">
        <f t="shared" si="28"/>
        <v>0.21624588364434688</v>
      </c>
      <c r="AP108">
        <f t="shared" si="29"/>
        <v>0</v>
      </c>
      <c r="AQ108">
        <v>37</v>
      </c>
      <c r="AR108">
        <v>44</v>
      </c>
      <c r="AS108">
        <v>10</v>
      </c>
      <c r="AT108">
        <v>-98</v>
      </c>
      <c r="AU108">
        <v>-13</v>
      </c>
      <c r="AV108" s="2"/>
      <c r="BT108" s="84"/>
      <c r="BU108" s="84"/>
      <c r="BV108" s="84"/>
    </row>
    <row r="109" spans="1:74" x14ac:dyDescent="0.25">
      <c r="A109" s="73" t="s">
        <v>967</v>
      </c>
      <c r="B109" s="73">
        <v>5</v>
      </c>
      <c r="C109" s="73" t="s">
        <v>347</v>
      </c>
      <c r="D109" s="78" t="s">
        <v>346</v>
      </c>
      <c r="E109" s="78" t="s">
        <v>137</v>
      </c>
      <c r="F109" s="73" t="s">
        <v>138</v>
      </c>
      <c r="G109" s="2">
        <f t="shared" si="15"/>
        <v>0.94076760350559085</v>
      </c>
      <c r="H109">
        <f t="shared" si="16"/>
        <v>0</v>
      </c>
      <c r="I109">
        <f t="shared" si="17"/>
        <v>0</v>
      </c>
      <c r="J109" s="79">
        <v>13236</v>
      </c>
      <c r="K109" s="76">
        <v>12772</v>
      </c>
      <c r="L109" s="76">
        <v>12452</v>
      </c>
      <c r="M109" s="73">
        <v>153</v>
      </c>
      <c r="N109" s="73">
        <v>2</v>
      </c>
      <c r="O109" s="73">
        <v>11</v>
      </c>
      <c r="P109" s="73">
        <v>154</v>
      </c>
      <c r="Q109" s="73">
        <v>54</v>
      </c>
      <c r="R109" s="73">
        <v>49</v>
      </c>
      <c r="S109" s="73">
        <v>159</v>
      </c>
      <c r="T109" s="73">
        <v>0</v>
      </c>
      <c r="U109" s="73">
        <v>89</v>
      </c>
      <c r="V109" s="73">
        <v>43</v>
      </c>
      <c r="W109" s="73">
        <v>29</v>
      </c>
      <c r="X109" s="73">
        <v>6</v>
      </c>
      <c r="Y109" s="73">
        <v>0</v>
      </c>
      <c r="Z109" s="73">
        <v>0</v>
      </c>
      <c r="AA109" s="73">
        <v>18</v>
      </c>
      <c r="AB109" s="73">
        <v>17</v>
      </c>
      <c r="AC109" s="77"/>
      <c r="AD109">
        <f t="shared" si="18"/>
        <v>784</v>
      </c>
      <c r="AE109">
        <v>46</v>
      </c>
      <c r="AF109" s="20">
        <f t="shared" si="19"/>
        <v>159</v>
      </c>
      <c r="AG109">
        <f t="shared" si="20"/>
        <v>7</v>
      </c>
      <c r="AH109" t="str">
        <f t="shared" si="21"/>
        <v>Indian</v>
      </c>
      <c r="AI109" s="2">
        <f t="shared" si="22"/>
        <v>1.201269265639166E-2</v>
      </c>
      <c r="AJ109" s="2">
        <f t="shared" si="23"/>
        <v>0.20280612244897958</v>
      </c>
      <c r="AK109" s="20">
        <f t="shared" si="24"/>
        <v>154</v>
      </c>
      <c r="AL109">
        <f t="shared" si="25"/>
        <v>4</v>
      </c>
      <c r="AM109" t="str">
        <f t="shared" si="26"/>
        <v xml:space="preserve">White Other </v>
      </c>
      <c r="AN109" s="2">
        <f t="shared" si="27"/>
        <v>1.1634935025687519E-2</v>
      </c>
      <c r="AO109" s="2">
        <f t="shared" si="28"/>
        <v>0.19642857142857142</v>
      </c>
      <c r="AP109">
        <f t="shared" si="29"/>
        <v>0</v>
      </c>
      <c r="AQ109">
        <v>39</v>
      </c>
      <c r="AR109">
        <v>50</v>
      </c>
      <c r="AS109">
        <v>11</v>
      </c>
      <c r="AT109">
        <v>-12</v>
      </c>
      <c r="AU109">
        <v>12</v>
      </c>
      <c r="AV109" s="2"/>
      <c r="BT109" s="84"/>
      <c r="BU109" s="84"/>
      <c r="BV109" s="84"/>
    </row>
    <row r="110" spans="1:74" x14ac:dyDescent="0.25">
      <c r="A110" s="73" t="s">
        <v>968</v>
      </c>
      <c r="B110" s="73">
        <v>6</v>
      </c>
      <c r="C110" s="73" t="s">
        <v>357</v>
      </c>
      <c r="D110" s="78" t="s">
        <v>356</v>
      </c>
      <c r="E110" s="78" t="s">
        <v>137</v>
      </c>
      <c r="F110" s="73" t="s">
        <v>138</v>
      </c>
      <c r="G110" s="2">
        <f t="shared" si="15"/>
        <v>0.95404910223525097</v>
      </c>
      <c r="H110">
        <f t="shared" si="16"/>
        <v>0</v>
      </c>
      <c r="I110">
        <f t="shared" si="17"/>
        <v>0</v>
      </c>
      <c r="J110" s="79">
        <v>13645</v>
      </c>
      <c r="K110" s="76">
        <v>13246</v>
      </c>
      <c r="L110" s="76">
        <v>13018</v>
      </c>
      <c r="M110" s="73">
        <v>120</v>
      </c>
      <c r="N110" s="73">
        <v>3</v>
      </c>
      <c r="O110" s="73">
        <v>11</v>
      </c>
      <c r="P110" s="73">
        <v>94</v>
      </c>
      <c r="Q110" s="73">
        <v>56</v>
      </c>
      <c r="R110" s="73">
        <v>48</v>
      </c>
      <c r="S110" s="73">
        <v>103</v>
      </c>
      <c r="T110" s="73">
        <v>1</v>
      </c>
      <c r="U110" s="73">
        <v>104</v>
      </c>
      <c r="V110" s="73">
        <v>25</v>
      </c>
      <c r="W110" s="73">
        <v>28</v>
      </c>
      <c r="X110" s="73">
        <v>11</v>
      </c>
      <c r="Y110" s="73">
        <v>0</v>
      </c>
      <c r="Z110" s="73">
        <v>0</v>
      </c>
      <c r="AA110" s="73">
        <v>12</v>
      </c>
      <c r="AB110" s="73">
        <v>11</v>
      </c>
      <c r="AC110" s="77"/>
      <c r="AD110">
        <f t="shared" si="18"/>
        <v>627</v>
      </c>
      <c r="AE110">
        <v>38</v>
      </c>
      <c r="AF110" s="20">
        <f t="shared" si="19"/>
        <v>120</v>
      </c>
      <c r="AG110">
        <f t="shared" si="20"/>
        <v>1</v>
      </c>
      <c r="AH110" t="str">
        <f t="shared" si="21"/>
        <v>White Irish</v>
      </c>
      <c r="AI110" s="2">
        <f t="shared" si="22"/>
        <v>8.7944301942103342E-3</v>
      </c>
      <c r="AJ110" s="2">
        <f t="shared" si="23"/>
        <v>0.19138755980861244</v>
      </c>
      <c r="AK110" s="20">
        <f t="shared" si="24"/>
        <v>104</v>
      </c>
      <c r="AL110">
        <f t="shared" si="25"/>
        <v>9</v>
      </c>
      <c r="AM110" t="str">
        <f t="shared" si="26"/>
        <v>Chinese</v>
      </c>
      <c r="AN110" s="2">
        <f t="shared" si="27"/>
        <v>7.6218395016489559E-3</v>
      </c>
      <c r="AO110" s="2">
        <f t="shared" si="28"/>
        <v>0.16586921850079744</v>
      </c>
      <c r="AP110">
        <f t="shared" si="29"/>
        <v>0</v>
      </c>
      <c r="AQ110">
        <v>35</v>
      </c>
      <c r="AR110">
        <v>29</v>
      </c>
      <c r="AS110">
        <v>1</v>
      </c>
      <c r="AT110">
        <v>-184</v>
      </c>
      <c r="AU110">
        <v>-30</v>
      </c>
      <c r="AV110" s="2"/>
      <c r="BT110" s="84"/>
      <c r="BU110" s="84"/>
      <c r="BV110" s="84"/>
    </row>
    <row r="111" spans="1:74" x14ac:dyDescent="0.25">
      <c r="A111" s="73" t="s">
        <v>969</v>
      </c>
      <c r="B111" s="73">
        <v>7</v>
      </c>
      <c r="C111" s="73" t="s">
        <v>353</v>
      </c>
      <c r="D111" s="78" t="s">
        <v>352</v>
      </c>
      <c r="E111" s="78" t="s">
        <v>137</v>
      </c>
      <c r="F111" s="73" t="s">
        <v>138</v>
      </c>
      <c r="G111" s="2">
        <f t="shared" si="15"/>
        <v>0.960820121191998</v>
      </c>
      <c r="H111">
        <f t="shared" si="16"/>
        <v>0</v>
      </c>
      <c r="I111">
        <f t="shared" si="17"/>
        <v>0</v>
      </c>
      <c r="J111" s="79">
        <v>12047</v>
      </c>
      <c r="K111" s="76">
        <v>11827</v>
      </c>
      <c r="L111" s="76">
        <v>11575</v>
      </c>
      <c r="M111" s="73">
        <v>109</v>
      </c>
      <c r="N111" s="73">
        <v>9</v>
      </c>
      <c r="O111" s="73">
        <v>48</v>
      </c>
      <c r="P111" s="73">
        <v>86</v>
      </c>
      <c r="Q111" s="73">
        <v>36</v>
      </c>
      <c r="R111" s="73">
        <v>28</v>
      </c>
      <c r="S111" s="73">
        <v>35</v>
      </c>
      <c r="T111" s="73">
        <v>0</v>
      </c>
      <c r="U111" s="73">
        <v>35</v>
      </c>
      <c r="V111" s="73">
        <v>48</v>
      </c>
      <c r="W111" s="73">
        <v>18</v>
      </c>
      <c r="X111" s="73">
        <v>7</v>
      </c>
      <c r="Y111" s="73">
        <v>1</v>
      </c>
      <c r="Z111" s="73">
        <v>1</v>
      </c>
      <c r="AA111" s="73">
        <v>2</v>
      </c>
      <c r="AB111" s="73">
        <v>9</v>
      </c>
      <c r="AC111" s="77"/>
      <c r="AD111">
        <f t="shared" si="18"/>
        <v>472</v>
      </c>
      <c r="AE111">
        <v>36</v>
      </c>
      <c r="AF111" s="20">
        <f t="shared" si="19"/>
        <v>109</v>
      </c>
      <c r="AG111">
        <f t="shared" si="20"/>
        <v>1</v>
      </c>
      <c r="AH111" t="str">
        <f t="shared" si="21"/>
        <v>White Irish</v>
      </c>
      <c r="AI111" s="2">
        <f t="shared" si="22"/>
        <v>9.0478957416784255E-3</v>
      </c>
      <c r="AJ111" s="2">
        <f t="shared" si="23"/>
        <v>0.2309322033898305</v>
      </c>
      <c r="AK111" s="20">
        <f t="shared" si="24"/>
        <v>86</v>
      </c>
      <c r="AL111">
        <f t="shared" si="25"/>
        <v>4</v>
      </c>
      <c r="AM111" t="str">
        <f t="shared" si="26"/>
        <v xml:space="preserve">White Other </v>
      </c>
      <c r="AN111" s="2">
        <f t="shared" si="27"/>
        <v>7.1387067319664647E-3</v>
      </c>
      <c r="AO111" s="2">
        <f t="shared" si="28"/>
        <v>0.18220338983050846</v>
      </c>
      <c r="AP111">
        <f t="shared" si="29"/>
        <v>0</v>
      </c>
      <c r="AQ111">
        <v>24</v>
      </c>
      <c r="AR111">
        <v>35</v>
      </c>
      <c r="AS111">
        <v>1</v>
      </c>
      <c r="AT111">
        <v>50</v>
      </c>
      <c r="AU111">
        <v>21</v>
      </c>
      <c r="AV111" s="2"/>
      <c r="BT111" s="84"/>
      <c r="BU111" s="84"/>
      <c r="BV111" s="84"/>
    </row>
    <row r="112" spans="1:74" x14ac:dyDescent="0.25">
      <c r="A112" s="73" t="s">
        <v>1243</v>
      </c>
      <c r="B112" s="73">
        <v>8</v>
      </c>
      <c r="C112" s="73" t="s">
        <v>359</v>
      </c>
      <c r="D112" s="78" t="s">
        <v>358</v>
      </c>
      <c r="E112" s="78" t="s">
        <v>137</v>
      </c>
      <c r="F112" s="73" t="s">
        <v>138</v>
      </c>
      <c r="G112" s="2">
        <f t="shared" si="15"/>
        <v>0.97308748528834832</v>
      </c>
      <c r="H112">
        <f t="shared" si="16"/>
        <v>0</v>
      </c>
      <c r="I112">
        <f t="shared" si="17"/>
        <v>0</v>
      </c>
      <c r="J112" s="79">
        <v>12745</v>
      </c>
      <c r="K112" s="76">
        <v>12613</v>
      </c>
      <c r="L112" s="76">
        <v>12402</v>
      </c>
      <c r="M112" s="73">
        <v>109</v>
      </c>
      <c r="N112" s="73">
        <v>2</v>
      </c>
      <c r="O112" s="73">
        <v>17</v>
      </c>
      <c r="P112" s="73">
        <v>83</v>
      </c>
      <c r="Q112" s="73">
        <v>13</v>
      </c>
      <c r="R112" s="73">
        <v>23</v>
      </c>
      <c r="S112" s="73">
        <v>20</v>
      </c>
      <c r="T112" s="73">
        <v>3</v>
      </c>
      <c r="U112" s="73">
        <v>41</v>
      </c>
      <c r="V112" s="73">
        <v>7</v>
      </c>
      <c r="W112" s="73">
        <v>13</v>
      </c>
      <c r="X112" s="73">
        <v>1</v>
      </c>
      <c r="Y112" s="73">
        <v>1</v>
      </c>
      <c r="Z112" s="73">
        <v>0</v>
      </c>
      <c r="AA112" s="73">
        <v>6</v>
      </c>
      <c r="AB112" s="73">
        <v>4</v>
      </c>
      <c r="AC112" s="77"/>
      <c r="AD112">
        <f t="shared" si="18"/>
        <v>343</v>
      </c>
      <c r="AE112">
        <v>27</v>
      </c>
      <c r="AF112" s="20">
        <f t="shared" si="19"/>
        <v>109</v>
      </c>
      <c r="AG112">
        <f t="shared" si="20"/>
        <v>1</v>
      </c>
      <c r="AH112" t="str">
        <f t="shared" si="21"/>
        <v>White Irish</v>
      </c>
      <c r="AI112" s="2">
        <f t="shared" si="22"/>
        <v>8.5523734797959983E-3</v>
      </c>
      <c r="AJ112" s="2">
        <f t="shared" si="23"/>
        <v>0.31778425655976678</v>
      </c>
      <c r="AK112" s="20">
        <f t="shared" si="24"/>
        <v>83</v>
      </c>
      <c r="AL112">
        <f t="shared" si="25"/>
        <v>4</v>
      </c>
      <c r="AM112" t="str">
        <f t="shared" si="26"/>
        <v xml:space="preserve">White Other </v>
      </c>
      <c r="AN112" s="2">
        <f t="shared" si="27"/>
        <v>6.5123577873675955E-3</v>
      </c>
      <c r="AO112" s="2">
        <f t="shared" si="28"/>
        <v>0.24198250728862974</v>
      </c>
      <c r="AP112">
        <f t="shared" si="29"/>
        <v>0</v>
      </c>
      <c r="AQ112">
        <v>13</v>
      </c>
      <c r="AR112">
        <v>15</v>
      </c>
      <c r="AS112">
        <v>0</v>
      </c>
      <c r="AT112">
        <v>-163</v>
      </c>
      <c r="AU112">
        <v>0</v>
      </c>
      <c r="AV112" s="2"/>
      <c r="BT112" s="84"/>
      <c r="BU112" s="84"/>
      <c r="BV112" s="84"/>
    </row>
    <row r="113" spans="1:74" x14ac:dyDescent="0.25">
      <c r="A113" s="73" t="s">
        <v>970</v>
      </c>
      <c r="B113" s="73">
        <v>1</v>
      </c>
      <c r="C113" s="73" t="s">
        <v>363</v>
      </c>
      <c r="D113" s="78" t="s">
        <v>362</v>
      </c>
      <c r="E113" s="78" t="s">
        <v>139</v>
      </c>
      <c r="F113" s="73" t="s">
        <v>140</v>
      </c>
      <c r="G113" s="2">
        <f t="shared" si="15"/>
        <v>0.91140284555639561</v>
      </c>
      <c r="H113">
        <f t="shared" si="16"/>
        <v>0</v>
      </c>
      <c r="I113">
        <f t="shared" si="17"/>
        <v>0</v>
      </c>
      <c r="J113" s="79">
        <v>14549</v>
      </c>
      <c r="K113" s="76">
        <v>14051</v>
      </c>
      <c r="L113" s="76">
        <v>13260</v>
      </c>
      <c r="M113" s="73">
        <v>201</v>
      </c>
      <c r="N113" s="73">
        <v>9</v>
      </c>
      <c r="O113" s="73">
        <v>196</v>
      </c>
      <c r="P113" s="73">
        <v>385</v>
      </c>
      <c r="Q113" s="73">
        <v>70</v>
      </c>
      <c r="R113" s="73">
        <v>80</v>
      </c>
      <c r="S113" s="73">
        <v>116</v>
      </c>
      <c r="T113" s="73">
        <v>5</v>
      </c>
      <c r="U113" s="73">
        <v>74</v>
      </c>
      <c r="V113" s="73">
        <v>31</v>
      </c>
      <c r="W113" s="73">
        <v>54</v>
      </c>
      <c r="X113" s="73">
        <v>13</v>
      </c>
      <c r="Y113" s="73">
        <v>10</v>
      </c>
      <c r="Z113" s="73">
        <v>11</v>
      </c>
      <c r="AA113" s="73">
        <v>31</v>
      </c>
      <c r="AB113" s="73">
        <v>3</v>
      </c>
      <c r="AC113" s="77"/>
      <c r="AD113">
        <f t="shared" si="18"/>
        <v>1289</v>
      </c>
      <c r="AE113">
        <v>80</v>
      </c>
      <c r="AF113" s="20">
        <f t="shared" si="19"/>
        <v>385</v>
      </c>
      <c r="AG113">
        <f t="shared" si="20"/>
        <v>4</v>
      </c>
      <c r="AH113" t="str">
        <f t="shared" si="21"/>
        <v xml:space="preserve">White Other </v>
      </c>
      <c r="AI113" s="2">
        <f t="shared" si="22"/>
        <v>2.6462299814420234E-2</v>
      </c>
      <c r="AJ113" s="2">
        <f t="shared" si="23"/>
        <v>0.29868114817688129</v>
      </c>
      <c r="AK113" s="20">
        <f t="shared" si="24"/>
        <v>201</v>
      </c>
      <c r="AL113">
        <f t="shared" si="25"/>
        <v>1</v>
      </c>
      <c r="AM113" t="str">
        <f t="shared" si="26"/>
        <v>White Irish</v>
      </c>
      <c r="AN113" s="2">
        <f t="shared" si="27"/>
        <v>1.38153825005155E-2</v>
      </c>
      <c r="AO113" s="2">
        <f t="shared" si="28"/>
        <v>0.15593483320403415</v>
      </c>
      <c r="AP113">
        <f t="shared" si="29"/>
        <v>0</v>
      </c>
      <c r="AQ113">
        <v>34</v>
      </c>
      <c r="AR113">
        <v>380</v>
      </c>
      <c r="AS113">
        <v>118</v>
      </c>
      <c r="AT113">
        <v>-145</v>
      </c>
      <c r="AU113">
        <v>0</v>
      </c>
      <c r="AV113" s="2"/>
      <c r="BT113" s="84"/>
      <c r="BU113" s="84"/>
      <c r="BV113" s="84"/>
    </row>
    <row r="114" spans="1:74" x14ac:dyDescent="0.25">
      <c r="A114" s="73" t="s">
        <v>971</v>
      </c>
      <c r="B114" s="73">
        <v>2</v>
      </c>
      <c r="C114" s="73" t="s">
        <v>361</v>
      </c>
      <c r="D114" s="78" t="s">
        <v>360</v>
      </c>
      <c r="E114" s="78" t="s">
        <v>139</v>
      </c>
      <c r="F114" s="73" t="s">
        <v>140</v>
      </c>
      <c r="G114" s="2">
        <f t="shared" si="15"/>
        <v>0.94085558426643701</v>
      </c>
      <c r="H114">
        <f t="shared" si="16"/>
        <v>0</v>
      </c>
      <c r="I114">
        <f t="shared" si="17"/>
        <v>0</v>
      </c>
      <c r="J114" s="79">
        <v>10449</v>
      </c>
      <c r="K114" s="76">
        <v>10234</v>
      </c>
      <c r="L114" s="76">
        <v>9831</v>
      </c>
      <c r="M114" s="73">
        <v>97</v>
      </c>
      <c r="N114" s="73">
        <v>0</v>
      </c>
      <c r="O114" s="73">
        <v>134</v>
      </c>
      <c r="P114" s="73">
        <v>172</v>
      </c>
      <c r="Q114" s="73">
        <v>28</v>
      </c>
      <c r="R114" s="73">
        <v>52</v>
      </c>
      <c r="S114" s="73">
        <v>34</v>
      </c>
      <c r="T114" s="73">
        <v>1</v>
      </c>
      <c r="U114" s="73">
        <v>22</v>
      </c>
      <c r="V114" s="73">
        <v>21</v>
      </c>
      <c r="W114" s="73">
        <v>35</v>
      </c>
      <c r="X114" s="73">
        <v>8</v>
      </c>
      <c r="Y114" s="73">
        <v>2</v>
      </c>
      <c r="Z114" s="73">
        <v>1</v>
      </c>
      <c r="AA114" s="73">
        <v>10</v>
      </c>
      <c r="AB114" s="73">
        <v>1</v>
      </c>
      <c r="AC114" s="77"/>
      <c r="AD114">
        <f t="shared" si="18"/>
        <v>618</v>
      </c>
      <c r="AE114">
        <v>39</v>
      </c>
      <c r="AF114" s="20">
        <f t="shared" si="19"/>
        <v>172</v>
      </c>
      <c r="AG114">
        <f t="shared" si="20"/>
        <v>4</v>
      </c>
      <c r="AH114" t="str">
        <f t="shared" si="21"/>
        <v xml:space="preserve">White Other </v>
      </c>
      <c r="AI114" s="2">
        <f t="shared" si="22"/>
        <v>1.646090534979424E-2</v>
      </c>
      <c r="AJ114" s="2">
        <f t="shared" si="23"/>
        <v>0.27831715210355989</v>
      </c>
      <c r="AK114" s="20">
        <f t="shared" si="24"/>
        <v>134</v>
      </c>
      <c r="AL114">
        <f t="shared" si="25"/>
        <v>3</v>
      </c>
      <c r="AM114" t="str">
        <f t="shared" si="26"/>
        <v>White Polish</v>
      </c>
      <c r="AN114" s="2">
        <f t="shared" si="27"/>
        <v>1.2824193702746674E-2</v>
      </c>
      <c r="AO114" s="2">
        <f t="shared" si="28"/>
        <v>0.2168284789644013</v>
      </c>
      <c r="AP114">
        <f t="shared" si="29"/>
        <v>0</v>
      </c>
      <c r="AQ114">
        <v>17</v>
      </c>
      <c r="AR114">
        <v>68</v>
      </c>
      <c r="AS114">
        <v>11</v>
      </c>
      <c r="AT114">
        <v>-30</v>
      </c>
      <c r="AU114">
        <v>18</v>
      </c>
      <c r="AV114" s="2"/>
      <c r="BT114" s="84"/>
      <c r="BU114" s="84"/>
      <c r="BV114" s="84"/>
    </row>
    <row r="115" spans="1:74" x14ac:dyDescent="0.25">
      <c r="A115" s="73" t="s">
        <v>972</v>
      </c>
      <c r="B115" s="73">
        <v>3</v>
      </c>
      <c r="C115" s="73" t="s">
        <v>369</v>
      </c>
      <c r="D115" s="78" t="s">
        <v>368</v>
      </c>
      <c r="E115" s="78" t="s">
        <v>139</v>
      </c>
      <c r="F115" s="73" t="s">
        <v>140</v>
      </c>
      <c r="G115" s="2">
        <f t="shared" si="15"/>
        <v>0.9447063523771474</v>
      </c>
      <c r="H115">
        <f t="shared" si="16"/>
        <v>0</v>
      </c>
      <c r="I115">
        <f t="shared" si="17"/>
        <v>0</v>
      </c>
      <c r="J115" s="79">
        <v>12515</v>
      </c>
      <c r="K115" s="76">
        <v>12319</v>
      </c>
      <c r="L115" s="76">
        <v>11823</v>
      </c>
      <c r="M115" s="73">
        <v>146</v>
      </c>
      <c r="N115" s="73">
        <v>1</v>
      </c>
      <c r="O115" s="73">
        <v>65</v>
      </c>
      <c r="P115" s="73">
        <v>284</v>
      </c>
      <c r="Q115" s="73">
        <v>60</v>
      </c>
      <c r="R115" s="73">
        <v>19</v>
      </c>
      <c r="S115" s="73">
        <v>22</v>
      </c>
      <c r="T115" s="73">
        <v>10</v>
      </c>
      <c r="U115" s="73">
        <v>20</v>
      </c>
      <c r="V115" s="73">
        <v>15</v>
      </c>
      <c r="W115" s="73">
        <v>22</v>
      </c>
      <c r="X115" s="73">
        <v>15</v>
      </c>
      <c r="Y115" s="73">
        <v>5</v>
      </c>
      <c r="Z115" s="73">
        <v>0</v>
      </c>
      <c r="AA115" s="73">
        <v>8</v>
      </c>
      <c r="AB115" s="73">
        <v>0</v>
      </c>
      <c r="AC115" s="77"/>
      <c r="AD115">
        <f t="shared" si="18"/>
        <v>692</v>
      </c>
      <c r="AE115">
        <v>33</v>
      </c>
      <c r="AF115" s="20">
        <f t="shared" si="19"/>
        <v>284</v>
      </c>
      <c r="AG115">
        <f t="shared" si="20"/>
        <v>4</v>
      </c>
      <c r="AH115" t="str">
        <f t="shared" si="21"/>
        <v xml:space="preserve">White Other </v>
      </c>
      <c r="AI115" s="2">
        <f t="shared" si="22"/>
        <v>2.2692768677586895E-2</v>
      </c>
      <c r="AJ115" s="2">
        <f t="shared" si="23"/>
        <v>0.41040462427745666</v>
      </c>
      <c r="AK115" s="20">
        <f t="shared" si="24"/>
        <v>146</v>
      </c>
      <c r="AL115">
        <f t="shared" si="25"/>
        <v>1</v>
      </c>
      <c r="AM115" t="str">
        <f t="shared" si="26"/>
        <v>White Irish</v>
      </c>
      <c r="AN115" s="2">
        <f t="shared" si="27"/>
        <v>1.166600079904115E-2</v>
      </c>
      <c r="AO115" s="2">
        <f t="shared" si="28"/>
        <v>0.21098265895953758</v>
      </c>
      <c r="AP115">
        <f t="shared" si="29"/>
        <v>0</v>
      </c>
      <c r="AQ115">
        <v>18</v>
      </c>
      <c r="AR115">
        <v>107</v>
      </c>
      <c r="AS115">
        <v>11</v>
      </c>
      <c r="AT115">
        <v>21</v>
      </c>
      <c r="AU115">
        <v>21</v>
      </c>
      <c r="AV115" s="2"/>
      <c r="BT115" s="84"/>
      <c r="BU115" s="84"/>
      <c r="BV115" s="84"/>
    </row>
    <row r="116" spans="1:74" x14ac:dyDescent="0.25">
      <c r="A116" s="73" t="s">
        <v>973</v>
      </c>
      <c r="B116" s="73">
        <v>4</v>
      </c>
      <c r="C116" s="73" t="s">
        <v>371</v>
      </c>
      <c r="D116" s="78" t="s">
        <v>370</v>
      </c>
      <c r="E116" s="78" t="s">
        <v>139</v>
      </c>
      <c r="F116" s="73" t="s">
        <v>140</v>
      </c>
      <c r="G116" s="2">
        <f t="shared" si="15"/>
        <v>0.95336787564766834</v>
      </c>
      <c r="H116">
        <f t="shared" si="16"/>
        <v>0</v>
      </c>
      <c r="I116">
        <f t="shared" si="17"/>
        <v>0</v>
      </c>
      <c r="J116" s="79">
        <v>12931</v>
      </c>
      <c r="K116" s="76">
        <v>12796</v>
      </c>
      <c r="L116" s="76">
        <v>12328</v>
      </c>
      <c r="M116" s="73">
        <v>118</v>
      </c>
      <c r="N116" s="73">
        <v>1</v>
      </c>
      <c r="O116" s="73">
        <v>70</v>
      </c>
      <c r="P116" s="73">
        <v>279</v>
      </c>
      <c r="Q116" s="73">
        <v>50</v>
      </c>
      <c r="R116" s="73">
        <v>16</v>
      </c>
      <c r="S116" s="73">
        <v>13</v>
      </c>
      <c r="T116" s="73">
        <v>9</v>
      </c>
      <c r="U116" s="73">
        <v>21</v>
      </c>
      <c r="V116" s="73">
        <v>7</v>
      </c>
      <c r="W116" s="73">
        <v>7</v>
      </c>
      <c r="X116" s="73">
        <v>4</v>
      </c>
      <c r="Y116" s="73">
        <v>1</v>
      </c>
      <c r="Z116" s="73">
        <v>2</v>
      </c>
      <c r="AA116" s="73">
        <v>2</v>
      </c>
      <c r="AB116" s="73">
        <v>3</v>
      </c>
      <c r="AC116" s="77"/>
      <c r="AD116">
        <f t="shared" si="18"/>
        <v>603</v>
      </c>
      <c r="AE116">
        <v>42</v>
      </c>
      <c r="AF116" s="20">
        <f t="shared" si="19"/>
        <v>279</v>
      </c>
      <c r="AG116">
        <f t="shared" si="20"/>
        <v>4</v>
      </c>
      <c r="AH116" t="str">
        <f t="shared" si="21"/>
        <v xml:space="preserve">White Other </v>
      </c>
      <c r="AI116" s="2">
        <f t="shared" si="22"/>
        <v>2.157605753615343E-2</v>
      </c>
      <c r="AJ116" s="2">
        <f t="shared" si="23"/>
        <v>0.46268656716417911</v>
      </c>
      <c r="AK116" s="20">
        <f t="shared" si="24"/>
        <v>118</v>
      </c>
      <c r="AL116">
        <f t="shared" si="25"/>
        <v>1</v>
      </c>
      <c r="AM116" t="str">
        <f t="shared" si="26"/>
        <v>White Irish</v>
      </c>
      <c r="AN116" s="2">
        <f t="shared" si="27"/>
        <v>9.1253576676204474E-3</v>
      </c>
      <c r="AO116" s="2">
        <f t="shared" si="28"/>
        <v>0.19568822553897181</v>
      </c>
      <c r="AP116">
        <f t="shared" si="29"/>
        <v>0</v>
      </c>
      <c r="AQ116">
        <v>17</v>
      </c>
      <c r="AR116">
        <v>58</v>
      </c>
      <c r="AS116">
        <v>7</v>
      </c>
      <c r="AT116">
        <v>-109</v>
      </c>
      <c r="AU116">
        <v>-3</v>
      </c>
      <c r="AV116" s="2"/>
      <c r="BT116" s="84"/>
      <c r="BU116" s="84"/>
      <c r="BV116" s="84"/>
    </row>
    <row r="117" spans="1:74" x14ac:dyDescent="0.25">
      <c r="A117" s="73" t="s">
        <v>974</v>
      </c>
      <c r="B117" s="73">
        <v>5</v>
      </c>
      <c r="C117" s="73" t="s">
        <v>373</v>
      </c>
      <c r="D117" s="78" t="s">
        <v>372</v>
      </c>
      <c r="E117" s="78" t="s">
        <v>139</v>
      </c>
      <c r="F117" s="73" t="s">
        <v>140</v>
      </c>
      <c r="G117" s="2">
        <f t="shared" si="15"/>
        <v>0.95343780460373395</v>
      </c>
      <c r="H117">
        <f t="shared" si="16"/>
        <v>0</v>
      </c>
      <c r="I117">
        <f t="shared" si="17"/>
        <v>0</v>
      </c>
      <c r="J117" s="79">
        <v>13337</v>
      </c>
      <c r="K117" s="76">
        <v>13153</v>
      </c>
      <c r="L117" s="76">
        <v>12716</v>
      </c>
      <c r="M117" s="73">
        <v>131</v>
      </c>
      <c r="N117" s="73">
        <v>0</v>
      </c>
      <c r="O117" s="73">
        <v>100</v>
      </c>
      <c r="P117" s="73">
        <v>206</v>
      </c>
      <c r="Q117" s="73">
        <v>52</v>
      </c>
      <c r="R117" s="73">
        <v>25</v>
      </c>
      <c r="S117" s="73">
        <v>21</v>
      </c>
      <c r="T117" s="73">
        <v>1</v>
      </c>
      <c r="U117" s="73">
        <v>19</v>
      </c>
      <c r="V117" s="73">
        <v>25</v>
      </c>
      <c r="W117" s="73">
        <v>18</v>
      </c>
      <c r="X117" s="73">
        <v>7</v>
      </c>
      <c r="Y117" s="73">
        <v>4</v>
      </c>
      <c r="Z117" s="73">
        <v>3</v>
      </c>
      <c r="AA117" s="73">
        <v>4</v>
      </c>
      <c r="AB117" s="73">
        <v>5</v>
      </c>
      <c r="AC117" s="77"/>
      <c r="AD117">
        <f t="shared" si="18"/>
        <v>621</v>
      </c>
      <c r="AE117">
        <v>31</v>
      </c>
      <c r="AF117" s="20">
        <f t="shared" si="19"/>
        <v>206</v>
      </c>
      <c r="AG117">
        <f t="shared" si="20"/>
        <v>4</v>
      </c>
      <c r="AH117" t="str">
        <f t="shared" si="21"/>
        <v xml:space="preserve">White Other </v>
      </c>
      <c r="AI117" s="2">
        <f t="shared" si="22"/>
        <v>1.5445752418085027E-2</v>
      </c>
      <c r="AJ117" s="2">
        <f t="shared" si="23"/>
        <v>0.33172302737520126</v>
      </c>
      <c r="AK117" s="20">
        <f t="shared" si="24"/>
        <v>131</v>
      </c>
      <c r="AL117">
        <f t="shared" si="25"/>
        <v>1</v>
      </c>
      <c r="AM117" t="str">
        <f t="shared" si="26"/>
        <v>White Irish</v>
      </c>
      <c r="AN117" s="2">
        <f t="shared" si="27"/>
        <v>9.8222988678113524E-3</v>
      </c>
      <c r="AO117" s="2">
        <f t="shared" si="28"/>
        <v>0.2109500805152979</v>
      </c>
      <c r="AP117">
        <f t="shared" si="29"/>
        <v>0</v>
      </c>
      <c r="AQ117">
        <v>11</v>
      </c>
      <c r="AR117">
        <v>89</v>
      </c>
      <c r="AS117">
        <v>16</v>
      </c>
      <c r="AT117">
        <v>68</v>
      </c>
      <c r="AU117">
        <v>-5</v>
      </c>
      <c r="AV117" s="2"/>
      <c r="BT117" s="84"/>
      <c r="BU117" s="84"/>
      <c r="BV117" s="84"/>
    </row>
    <row r="118" spans="1:74" x14ac:dyDescent="0.25">
      <c r="A118" s="73" t="s">
        <v>975</v>
      </c>
      <c r="B118" s="73">
        <v>6</v>
      </c>
      <c r="C118" s="73" t="s">
        <v>365</v>
      </c>
      <c r="D118" s="78" t="s">
        <v>364</v>
      </c>
      <c r="E118" s="78" t="s">
        <v>139</v>
      </c>
      <c r="F118" s="73" t="s">
        <v>140</v>
      </c>
      <c r="G118" s="2">
        <f t="shared" si="15"/>
        <v>0.96259977194982893</v>
      </c>
      <c r="H118">
        <f t="shared" si="16"/>
        <v>0</v>
      </c>
      <c r="I118">
        <f t="shared" si="17"/>
        <v>0</v>
      </c>
      <c r="J118" s="79">
        <v>17540</v>
      </c>
      <c r="K118" s="76">
        <v>17321</v>
      </c>
      <c r="L118" s="76">
        <v>16884</v>
      </c>
      <c r="M118" s="73">
        <v>105</v>
      </c>
      <c r="N118" s="73">
        <v>2</v>
      </c>
      <c r="O118" s="73">
        <v>135</v>
      </c>
      <c r="P118" s="73">
        <v>195</v>
      </c>
      <c r="Q118" s="73">
        <v>55</v>
      </c>
      <c r="R118" s="73">
        <v>51</v>
      </c>
      <c r="S118" s="73">
        <v>23</v>
      </c>
      <c r="T118" s="73">
        <v>0</v>
      </c>
      <c r="U118" s="73">
        <v>31</v>
      </c>
      <c r="V118" s="73">
        <v>18</v>
      </c>
      <c r="W118" s="73">
        <v>18</v>
      </c>
      <c r="X118" s="73">
        <v>4</v>
      </c>
      <c r="Y118" s="73">
        <v>3</v>
      </c>
      <c r="Z118" s="73">
        <v>2</v>
      </c>
      <c r="AA118" s="73">
        <v>1</v>
      </c>
      <c r="AB118" s="73">
        <v>13</v>
      </c>
      <c r="AC118" s="77"/>
      <c r="AD118">
        <f t="shared" si="18"/>
        <v>656</v>
      </c>
      <c r="AE118">
        <v>49</v>
      </c>
      <c r="AF118" s="20">
        <f t="shared" si="19"/>
        <v>195</v>
      </c>
      <c r="AG118">
        <f t="shared" si="20"/>
        <v>4</v>
      </c>
      <c r="AH118" t="str">
        <f t="shared" si="21"/>
        <v xml:space="preserve">White Other </v>
      </c>
      <c r="AI118" s="2">
        <f t="shared" si="22"/>
        <v>1.1117445838084378E-2</v>
      </c>
      <c r="AJ118" s="2">
        <f t="shared" si="23"/>
        <v>0.2972560975609756</v>
      </c>
      <c r="AK118" s="20">
        <f t="shared" si="24"/>
        <v>135</v>
      </c>
      <c r="AL118">
        <f t="shared" si="25"/>
        <v>3</v>
      </c>
      <c r="AM118" t="str">
        <f t="shared" si="26"/>
        <v>White Polish</v>
      </c>
      <c r="AN118" s="2">
        <f t="shared" si="27"/>
        <v>7.6966932725199546E-3</v>
      </c>
      <c r="AO118" s="2">
        <f t="shared" si="28"/>
        <v>0.20579268292682926</v>
      </c>
      <c r="AP118">
        <f t="shared" si="29"/>
        <v>0</v>
      </c>
      <c r="AQ118">
        <v>24</v>
      </c>
      <c r="AR118">
        <v>44</v>
      </c>
      <c r="AS118">
        <v>1</v>
      </c>
      <c r="AT118">
        <v>64</v>
      </c>
      <c r="AU118">
        <v>26</v>
      </c>
      <c r="AV118" s="2"/>
      <c r="BT118" s="84"/>
      <c r="BU118" s="84"/>
      <c r="BV118" s="84"/>
    </row>
    <row r="119" spans="1:74" x14ac:dyDescent="0.25">
      <c r="A119" s="73" t="s">
        <v>976</v>
      </c>
      <c r="B119" s="73">
        <v>7</v>
      </c>
      <c r="C119" s="73" t="s">
        <v>367</v>
      </c>
      <c r="D119" s="78" t="s">
        <v>366</v>
      </c>
      <c r="E119" s="78" t="s">
        <v>139</v>
      </c>
      <c r="F119" s="73" t="s">
        <v>140</v>
      </c>
      <c r="G119" s="2">
        <f t="shared" si="15"/>
        <v>0.96482931071972167</v>
      </c>
      <c r="H119">
        <f t="shared" si="16"/>
        <v>0</v>
      </c>
      <c r="I119">
        <f t="shared" si="17"/>
        <v>0</v>
      </c>
      <c r="J119" s="79">
        <v>18396</v>
      </c>
      <c r="K119" s="76">
        <v>18137</v>
      </c>
      <c r="L119" s="76">
        <v>17749</v>
      </c>
      <c r="M119" s="73">
        <v>72</v>
      </c>
      <c r="N119" s="73">
        <v>0</v>
      </c>
      <c r="O119" s="73">
        <v>111</v>
      </c>
      <c r="P119" s="73">
        <v>205</v>
      </c>
      <c r="Q119" s="73">
        <v>48</v>
      </c>
      <c r="R119" s="73">
        <v>45</v>
      </c>
      <c r="S119" s="73">
        <v>46</v>
      </c>
      <c r="T119" s="73">
        <v>17</v>
      </c>
      <c r="U119" s="73">
        <v>22</v>
      </c>
      <c r="V119" s="73">
        <v>23</v>
      </c>
      <c r="W119" s="73">
        <v>25</v>
      </c>
      <c r="X119" s="73">
        <v>8</v>
      </c>
      <c r="Y119" s="73">
        <v>4</v>
      </c>
      <c r="Z119" s="73">
        <v>0</v>
      </c>
      <c r="AA119" s="73">
        <v>18</v>
      </c>
      <c r="AB119" s="73">
        <v>3</v>
      </c>
      <c r="AC119" s="77"/>
      <c r="AD119">
        <f t="shared" si="18"/>
        <v>647</v>
      </c>
      <c r="AE119">
        <v>48</v>
      </c>
      <c r="AF119" s="20">
        <f t="shared" si="19"/>
        <v>205</v>
      </c>
      <c r="AG119">
        <f t="shared" si="20"/>
        <v>4</v>
      </c>
      <c r="AH119" t="str">
        <f t="shared" si="21"/>
        <v xml:space="preserve">White Other </v>
      </c>
      <c r="AI119" s="2">
        <f t="shared" si="22"/>
        <v>1.1143726897151554E-2</v>
      </c>
      <c r="AJ119" s="2">
        <f t="shared" si="23"/>
        <v>0.31684698608964451</v>
      </c>
      <c r="AK119" s="20">
        <f t="shared" si="24"/>
        <v>111</v>
      </c>
      <c r="AL119">
        <f t="shared" si="25"/>
        <v>3</v>
      </c>
      <c r="AM119" t="str">
        <f t="shared" si="26"/>
        <v>White Polish</v>
      </c>
      <c r="AN119" s="2">
        <f t="shared" si="27"/>
        <v>6.033920417482061E-3</v>
      </c>
      <c r="AO119" s="2">
        <f t="shared" si="28"/>
        <v>0.17156105100463678</v>
      </c>
      <c r="AP119">
        <f t="shared" si="29"/>
        <v>0</v>
      </c>
      <c r="AQ119">
        <v>22</v>
      </c>
      <c r="AR119">
        <v>41</v>
      </c>
      <c r="AS119">
        <v>10</v>
      </c>
      <c r="AT119">
        <v>89</v>
      </c>
      <c r="AU119">
        <v>-24</v>
      </c>
      <c r="AV119" s="2"/>
      <c r="BT119" s="84"/>
      <c r="BU119" s="84"/>
      <c r="BV119" s="84"/>
    </row>
    <row r="120" spans="1:74" x14ac:dyDescent="0.25">
      <c r="A120" s="73" t="s">
        <v>977</v>
      </c>
      <c r="B120" s="73">
        <v>1</v>
      </c>
      <c r="C120" s="73" t="s">
        <v>379</v>
      </c>
      <c r="D120" s="78" t="s">
        <v>378</v>
      </c>
      <c r="E120" s="78" t="s">
        <v>141</v>
      </c>
      <c r="F120" s="73" t="s">
        <v>142</v>
      </c>
      <c r="G120" s="2">
        <f t="shared" si="15"/>
        <v>0.86564625850340138</v>
      </c>
      <c r="H120">
        <f t="shared" si="16"/>
        <v>1</v>
      </c>
      <c r="I120">
        <f t="shared" si="17"/>
        <v>0</v>
      </c>
      <c r="J120" s="79">
        <v>14112</v>
      </c>
      <c r="K120" s="76">
        <v>12743</v>
      </c>
      <c r="L120" s="76">
        <v>12216</v>
      </c>
      <c r="M120" s="73">
        <v>291</v>
      </c>
      <c r="N120" s="73">
        <v>0</v>
      </c>
      <c r="O120" s="73">
        <v>19</v>
      </c>
      <c r="P120" s="73">
        <v>217</v>
      </c>
      <c r="Q120" s="73">
        <v>54</v>
      </c>
      <c r="R120" s="73">
        <v>883</v>
      </c>
      <c r="S120" s="73">
        <v>242</v>
      </c>
      <c r="T120" s="73">
        <v>7</v>
      </c>
      <c r="U120" s="73">
        <v>65</v>
      </c>
      <c r="V120" s="73">
        <v>61</v>
      </c>
      <c r="W120" s="73">
        <v>17</v>
      </c>
      <c r="X120" s="73">
        <v>3</v>
      </c>
      <c r="Y120" s="73">
        <v>2</v>
      </c>
      <c r="Z120" s="73">
        <v>0</v>
      </c>
      <c r="AA120" s="73">
        <v>11</v>
      </c>
      <c r="AB120" s="73">
        <v>24</v>
      </c>
      <c r="AC120" s="77"/>
      <c r="AD120">
        <f t="shared" si="18"/>
        <v>1896</v>
      </c>
      <c r="AE120">
        <v>106</v>
      </c>
      <c r="AF120" s="20">
        <f t="shared" si="19"/>
        <v>883</v>
      </c>
      <c r="AG120">
        <f t="shared" si="20"/>
        <v>6</v>
      </c>
      <c r="AH120" t="str">
        <f t="shared" si="21"/>
        <v>Pakistani</v>
      </c>
      <c r="AI120" s="2">
        <f t="shared" si="22"/>
        <v>6.2570861678004533E-2</v>
      </c>
      <c r="AJ120" s="2">
        <f t="shared" si="23"/>
        <v>0.46571729957805907</v>
      </c>
      <c r="AK120" s="20">
        <f t="shared" si="24"/>
        <v>291</v>
      </c>
      <c r="AL120">
        <f t="shared" si="25"/>
        <v>1</v>
      </c>
      <c r="AM120" t="str">
        <f t="shared" si="26"/>
        <v>White Irish</v>
      </c>
      <c r="AN120" s="2">
        <f t="shared" si="27"/>
        <v>2.0620748299319726E-2</v>
      </c>
      <c r="AO120" s="2">
        <f t="shared" si="28"/>
        <v>0.15348101265822786</v>
      </c>
      <c r="AP120">
        <f t="shared" si="29"/>
        <v>0</v>
      </c>
      <c r="AQ120">
        <v>84</v>
      </c>
      <c r="AR120">
        <v>64</v>
      </c>
      <c r="AS120">
        <v>17</v>
      </c>
      <c r="AT120">
        <v>-16</v>
      </c>
      <c r="AU120">
        <v>7</v>
      </c>
      <c r="AV120" s="2"/>
      <c r="BT120" s="84"/>
      <c r="BU120" s="84"/>
      <c r="BV120" s="84"/>
    </row>
    <row r="121" spans="1:74" x14ac:dyDescent="0.25">
      <c r="A121" s="73" t="s">
        <v>978</v>
      </c>
      <c r="B121" s="73">
        <v>2</v>
      </c>
      <c r="C121" s="73" t="s">
        <v>375</v>
      </c>
      <c r="D121" s="78" t="s">
        <v>374</v>
      </c>
      <c r="E121" s="78" t="s">
        <v>141</v>
      </c>
      <c r="F121" s="73" t="s">
        <v>142</v>
      </c>
      <c r="G121" s="2">
        <f t="shared" si="15"/>
        <v>0.88288679963045491</v>
      </c>
      <c r="H121">
        <f t="shared" si="16"/>
        <v>1</v>
      </c>
      <c r="I121">
        <f t="shared" si="17"/>
        <v>0</v>
      </c>
      <c r="J121" s="79">
        <v>18401</v>
      </c>
      <c r="K121" s="76">
        <v>16706</v>
      </c>
      <c r="L121" s="76">
        <v>16246</v>
      </c>
      <c r="M121" s="73">
        <v>240</v>
      </c>
      <c r="N121" s="73">
        <v>3</v>
      </c>
      <c r="O121" s="73">
        <v>33</v>
      </c>
      <c r="P121" s="73">
        <v>184</v>
      </c>
      <c r="Q121" s="73">
        <v>84</v>
      </c>
      <c r="R121" s="73">
        <v>898</v>
      </c>
      <c r="S121" s="73">
        <v>364</v>
      </c>
      <c r="T121" s="73">
        <v>3</v>
      </c>
      <c r="U121" s="73">
        <v>158</v>
      </c>
      <c r="V121" s="73">
        <v>46</v>
      </c>
      <c r="W121" s="73">
        <v>36</v>
      </c>
      <c r="X121" s="73">
        <v>6</v>
      </c>
      <c r="Y121" s="73">
        <v>3</v>
      </c>
      <c r="Z121" s="73">
        <v>2</v>
      </c>
      <c r="AA121" s="73">
        <v>60</v>
      </c>
      <c r="AB121" s="73">
        <v>35</v>
      </c>
      <c r="AC121" s="77"/>
      <c r="AD121">
        <f t="shared" si="18"/>
        <v>2155</v>
      </c>
      <c r="AE121">
        <v>199</v>
      </c>
      <c r="AF121" s="20">
        <f t="shared" si="19"/>
        <v>898</v>
      </c>
      <c r="AG121">
        <f t="shared" si="20"/>
        <v>6</v>
      </c>
      <c r="AH121" t="str">
        <f t="shared" si="21"/>
        <v>Pakistani</v>
      </c>
      <c r="AI121" s="2">
        <f t="shared" si="22"/>
        <v>4.8801695560023908E-2</v>
      </c>
      <c r="AJ121" s="2">
        <f t="shared" si="23"/>
        <v>0.41670533642691415</v>
      </c>
      <c r="AK121" s="20">
        <f t="shared" si="24"/>
        <v>364</v>
      </c>
      <c r="AL121">
        <f t="shared" si="25"/>
        <v>7</v>
      </c>
      <c r="AM121" t="str">
        <f t="shared" si="26"/>
        <v>Indian</v>
      </c>
      <c r="AN121" s="2">
        <f t="shared" si="27"/>
        <v>1.978153361230368E-2</v>
      </c>
      <c r="AO121" s="2">
        <f t="shared" si="28"/>
        <v>0.16890951276102087</v>
      </c>
      <c r="AP121">
        <f t="shared" si="29"/>
        <v>0</v>
      </c>
      <c r="AQ121">
        <v>170</v>
      </c>
      <c r="AR121">
        <v>55</v>
      </c>
      <c r="AS121">
        <v>9</v>
      </c>
      <c r="AT121">
        <v>-8</v>
      </c>
      <c r="AU121">
        <v>39</v>
      </c>
      <c r="AV121" s="2"/>
      <c r="BT121" s="84"/>
      <c r="BU121" s="84"/>
      <c r="BV121" s="84"/>
    </row>
    <row r="122" spans="1:74" x14ac:dyDescent="0.25">
      <c r="A122" s="73" t="s">
        <v>979</v>
      </c>
      <c r="B122" s="73">
        <v>3</v>
      </c>
      <c r="C122" s="73" t="s">
        <v>383</v>
      </c>
      <c r="D122" s="78" t="s">
        <v>382</v>
      </c>
      <c r="E122" s="78" t="s">
        <v>141</v>
      </c>
      <c r="F122" s="73" t="s">
        <v>142</v>
      </c>
      <c r="G122" s="2">
        <f t="shared" si="15"/>
        <v>0.89054648241206025</v>
      </c>
      <c r="H122">
        <f t="shared" si="16"/>
        <v>1</v>
      </c>
      <c r="I122">
        <f t="shared" si="17"/>
        <v>0</v>
      </c>
      <c r="J122" s="79">
        <v>12736</v>
      </c>
      <c r="K122" s="76">
        <v>11726</v>
      </c>
      <c r="L122" s="76">
        <v>11342</v>
      </c>
      <c r="M122" s="73">
        <v>157</v>
      </c>
      <c r="N122" s="73">
        <v>0</v>
      </c>
      <c r="O122" s="73">
        <v>10</v>
      </c>
      <c r="P122" s="73">
        <v>217</v>
      </c>
      <c r="Q122" s="73">
        <v>76</v>
      </c>
      <c r="R122" s="73">
        <v>480</v>
      </c>
      <c r="S122" s="73">
        <v>227</v>
      </c>
      <c r="T122" s="73">
        <v>3</v>
      </c>
      <c r="U122" s="73">
        <v>88</v>
      </c>
      <c r="V122" s="73">
        <v>63</v>
      </c>
      <c r="W122" s="73">
        <v>25</v>
      </c>
      <c r="X122" s="73">
        <v>1</v>
      </c>
      <c r="Y122" s="73">
        <v>2</v>
      </c>
      <c r="Z122" s="73">
        <v>3</v>
      </c>
      <c r="AA122" s="73">
        <v>16</v>
      </c>
      <c r="AB122" s="73">
        <v>26</v>
      </c>
      <c r="AC122" s="77"/>
      <c r="AD122">
        <f t="shared" si="18"/>
        <v>1394</v>
      </c>
      <c r="AE122">
        <v>92</v>
      </c>
      <c r="AF122" s="20">
        <f t="shared" si="19"/>
        <v>480</v>
      </c>
      <c r="AG122">
        <f t="shared" si="20"/>
        <v>6</v>
      </c>
      <c r="AH122" t="str">
        <f t="shared" si="21"/>
        <v>Pakistani</v>
      </c>
      <c r="AI122" s="2">
        <f t="shared" si="22"/>
        <v>3.7688442211055273E-2</v>
      </c>
      <c r="AJ122" s="2">
        <f t="shared" si="23"/>
        <v>0.34433285509325684</v>
      </c>
      <c r="AK122" s="20">
        <f t="shared" si="24"/>
        <v>227</v>
      </c>
      <c r="AL122">
        <f t="shared" si="25"/>
        <v>7</v>
      </c>
      <c r="AM122" t="str">
        <f t="shared" si="26"/>
        <v>Indian</v>
      </c>
      <c r="AN122" s="2">
        <f t="shared" si="27"/>
        <v>1.7823492462311557E-2</v>
      </c>
      <c r="AO122" s="2">
        <f t="shared" si="28"/>
        <v>0.16284074605451937</v>
      </c>
      <c r="AP122">
        <f t="shared" si="29"/>
        <v>0</v>
      </c>
      <c r="AQ122">
        <v>88</v>
      </c>
      <c r="AR122">
        <v>60</v>
      </c>
      <c r="AS122">
        <v>18</v>
      </c>
      <c r="AT122">
        <v>-3</v>
      </c>
      <c r="AU122">
        <v>45</v>
      </c>
      <c r="AV122" s="2"/>
      <c r="BT122" s="84"/>
      <c r="BU122" s="84"/>
      <c r="BV122" s="84"/>
    </row>
    <row r="123" spans="1:74" x14ac:dyDescent="0.25">
      <c r="A123" s="73" t="s">
        <v>980</v>
      </c>
      <c r="B123" s="73">
        <v>4</v>
      </c>
      <c r="C123" s="73" t="s">
        <v>381</v>
      </c>
      <c r="D123" s="78" t="s">
        <v>380</v>
      </c>
      <c r="E123" s="78" t="s">
        <v>141</v>
      </c>
      <c r="F123" s="73" t="s">
        <v>142</v>
      </c>
      <c r="G123" s="2">
        <f t="shared" si="15"/>
        <v>0.92947532006216238</v>
      </c>
      <c r="H123">
        <f t="shared" si="16"/>
        <v>0</v>
      </c>
      <c r="I123">
        <f t="shared" si="17"/>
        <v>0</v>
      </c>
      <c r="J123" s="79">
        <v>13513</v>
      </c>
      <c r="K123" s="76">
        <v>13025</v>
      </c>
      <c r="L123" s="76">
        <v>12560</v>
      </c>
      <c r="M123" s="73">
        <v>316</v>
      </c>
      <c r="N123" s="73">
        <v>6</v>
      </c>
      <c r="O123" s="73">
        <v>6</v>
      </c>
      <c r="P123" s="73">
        <v>137</v>
      </c>
      <c r="Q123" s="73">
        <v>65</v>
      </c>
      <c r="R123" s="73">
        <v>227</v>
      </c>
      <c r="S123" s="73">
        <v>78</v>
      </c>
      <c r="T123" s="73">
        <v>0</v>
      </c>
      <c r="U123" s="73">
        <v>68</v>
      </c>
      <c r="V123" s="73">
        <v>22</v>
      </c>
      <c r="W123" s="73">
        <v>9</v>
      </c>
      <c r="X123" s="73">
        <v>3</v>
      </c>
      <c r="Y123" s="73">
        <v>0</v>
      </c>
      <c r="Z123" s="73">
        <v>0</v>
      </c>
      <c r="AA123" s="73">
        <v>10</v>
      </c>
      <c r="AB123" s="73">
        <v>6</v>
      </c>
      <c r="AC123" s="77"/>
      <c r="AD123">
        <f t="shared" si="18"/>
        <v>953</v>
      </c>
      <c r="AE123">
        <v>60</v>
      </c>
      <c r="AF123" s="20">
        <f t="shared" si="19"/>
        <v>316</v>
      </c>
      <c r="AG123">
        <f t="shared" si="20"/>
        <v>1</v>
      </c>
      <c r="AH123" t="str">
        <f t="shared" si="21"/>
        <v>White Irish</v>
      </c>
      <c r="AI123" s="2">
        <f t="shared" si="22"/>
        <v>2.3384888625767781E-2</v>
      </c>
      <c r="AJ123" s="2">
        <f t="shared" si="23"/>
        <v>0.33158447009443859</v>
      </c>
      <c r="AK123" s="20">
        <f t="shared" si="24"/>
        <v>227</v>
      </c>
      <c r="AL123">
        <f t="shared" si="25"/>
        <v>6</v>
      </c>
      <c r="AM123" t="str">
        <f t="shared" si="26"/>
        <v>Pakistani</v>
      </c>
      <c r="AN123" s="2">
        <f t="shared" si="27"/>
        <v>1.6798638348257233E-2</v>
      </c>
      <c r="AO123" s="2">
        <f t="shared" si="28"/>
        <v>0.23819517313746066</v>
      </c>
      <c r="AP123">
        <f t="shared" si="29"/>
        <v>0</v>
      </c>
      <c r="AQ123">
        <v>35</v>
      </c>
      <c r="AR123">
        <v>27</v>
      </c>
      <c r="AS123">
        <v>10</v>
      </c>
      <c r="AT123">
        <v>-123</v>
      </c>
      <c r="AU123">
        <v>-31</v>
      </c>
      <c r="AV123" s="2"/>
      <c r="BT123" s="84"/>
      <c r="BU123" s="84"/>
      <c r="BV123" s="84"/>
    </row>
    <row r="124" spans="1:74" x14ac:dyDescent="0.25">
      <c r="A124" s="73" t="s">
        <v>981</v>
      </c>
      <c r="B124" s="73">
        <v>5</v>
      </c>
      <c r="C124" s="73" t="s">
        <v>385</v>
      </c>
      <c r="D124" s="78" t="s">
        <v>384</v>
      </c>
      <c r="E124" s="78" t="s">
        <v>141</v>
      </c>
      <c r="F124" s="73" t="s">
        <v>142</v>
      </c>
      <c r="G124" s="2">
        <f t="shared" si="15"/>
        <v>0.94076113817693996</v>
      </c>
      <c r="H124">
        <f t="shared" si="16"/>
        <v>0</v>
      </c>
      <c r="I124">
        <f t="shared" si="17"/>
        <v>0</v>
      </c>
      <c r="J124" s="79">
        <v>14163</v>
      </c>
      <c r="K124" s="76">
        <v>13722</v>
      </c>
      <c r="L124" s="76">
        <v>13324</v>
      </c>
      <c r="M124" s="73">
        <v>206</v>
      </c>
      <c r="N124" s="73">
        <v>5</v>
      </c>
      <c r="O124" s="73">
        <v>21</v>
      </c>
      <c r="P124" s="73">
        <v>166</v>
      </c>
      <c r="Q124" s="73">
        <v>52</v>
      </c>
      <c r="R124" s="73">
        <v>150</v>
      </c>
      <c r="S124" s="73">
        <v>89</v>
      </c>
      <c r="T124" s="73">
        <v>0</v>
      </c>
      <c r="U124" s="73">
        <v>67</v>
      </c>
      <c r="V124" s="73">
        <v>30</v>
      </c>
      <c r="W124" s="73">
        <v>14</v>
      </c>
      <c r="X124" s="73">
        <v>10</v>
      </c>
      <c r="Y124" s="73">
        <v>0</v>
      </c>
      <c r="Z124" s="73">
        <v>1</v>
      </c>
      <c r="AA124" s="73">
        <v>20</v>
      </c>
      <c r="AB124" s="73">
        <v>8</v>
      </c>
      <c r="AC124" s="77"/>
      <c r="AD124">
        <f t="shared" si="18"/>
        <v>839</v>
      </c>
      <c r="AE124">
        <v>52</v>
      </c>
      <c r="AF124" s="20">
        <f t="shared" si="19"/>
        <v>206</v>
      </c>
      <c r="AG124">
        <f t="shared" si="20"/>
        <v>1</v>
      </c>
      <c r="AH124" t="str">
        <f t="shared" si="21"/>
        <v>White Irish</v>
      </c>
      <c r="AI124" s="2">
        <f t="shared" si="22"/>
        <v>1.4544941043564217E-2</v>
      </c>
      <c r="AJ124" s="2">
        <f t="shared" si="23"/>
        <v>0.24553039332538737</v>
      </c>
      <c r="AK124" s="20">
        <f t="shared" si="24"/>
        <v>166</v>
      </c>
      <c r="AL124">
        <f t="shared" si="25"/>
        <v>4</v>
      </c>
      <c r="AM124" t="str">
        <f t="shared" si="26"/>
        <v xml:space="preserve">White Other </v>
      </c>
      <c r="AN124" s="2">
        <f t="shared" si="27"/>
        <v>1.1720680646755631E-2</v>
      </c>
      <c r="AO124" s="2">
        <f t="shared" si="28"/>
        <v>0.19785458879618595</v>
      </c>
      <c r="AP124">
        <f t="shared" si="29"/>
        <v>0</v>
      </c>
      <c r="AQ124">
        <v>36</v>
      </c>
      <c r="AR124">
        <v>57</v>
      </c>
      <c r="AS124">
        <v>18</v>
      </c>
      <c r="AT124">
        <v>-99</v>
      </c>
      <c r="AU124">
        <v>44</v>
      </c>
      <c r="AV124" s="2"/>
      <c r="BT124" s="84"/>
      <c r="BU124" s="84"/>
      <c r="BV124" s="84"/>
    </row>
    <row r="125" spans="1:74" x14ac:dyDescent="0.25">
      <c r="A125" s="73" t="s">
        <v>982</v>
      </c>
      <c r="B125" s="73">
        <v>6</v>
      </c>
      <c r="C125" s="73" t="s">
        <v>377</v>
      </c>
      <c r="D125" s="78" t="s">
        <v>376</v>
      </c>
      <c r="E125" s="78" t="s">
        <v>141</v>
      </c>
      <c r="F125" s="73" t="s">
        <v>142</v>
      </c>
      <c r="G125" s="2">
        <f t="shared" si="15"/>
        <v>0.95450167148280352</v>
      </c>
      <c r="H125">
        <f t="shared" si="16"/>
        <v>0</v>
      </c>
      <c r="I125">
        <f t="shared" si="17"/>
        <v>0</v>
      </c>
      <c r="J125" s="79">
        <v>17649</v>
      </c>
      <c r="K125" s="76">
        <v>17289</v>
      </c>
      <c r="L125" s="76">
        <v>16846</v>
      </c>
      <c r="M125" s="73">
        <v>180</v>
      </c>
      <c r="N125" s="73">
        <v>2</v>
      </c>
      <c r="O125" s="73">
        <v>134</v>
      </c>
      <c r="P125" s="73">
        <v>127</v>
      </c>
      <c r="Q125" s="73">
        <v>55</v>
      </c>
      <c r="R125" s="73">
        <v>141</v>
      </c>
      <c r="S125" s="73">
        <v>61</v>
      </c>
      <c r="T125" s="73">
        <v>1</v>
      </c>
      <c r="U125" s="73">
        <v>30</v>
      </c>
      <c r="V125" s="73">
        <v>19</v>
      </c>
      <c r="W125" s="73">
        <v>23</v>
      </c>
      <c r="X125" s="73">
        <v>2</v>
      </c>
      <c r="Y125" s="73">
        <v>5</v>
      </c>
      <c r="Z125" s="73">
        <v>1</v>
      </c>
      <c r="AA125" s="73">
        <v>14</v>
      </c>
      <c r="AB125" s="73">
        <v>8</v>
      </c>
      <c r="AC125" s="77"/>
      <c r="AD125">
        <f t="shared" si="18"/>
        <v>803</v>
      </c>
      <c r="AE125">
        <v>77</v>
      </c>
      <c r="AF125" s="20">
        <f t="shared" si="19"/>
        <v>180</v>
      </c>
      <c r="AG125">
        <f t="shared" si="20"/>
        <v>1</v>
      </c>
      <c r="AH125" t="str">
        <f t="shared" si="21"/>
        <v>White Irish</v>
      </c>
      <c r="AI125" s="2">
        <f t="shared" si="22"/>
        <v>1.0198878123406425E-2</v>
      </c>
      <c r="AJ125" s="2">
        <f t="shared" si="23"/>
        <v>0.22415940224159403</v>
      </c>
      <c r="AK125" s="20">
        <f t="shared" si="24"/>
        <v>141</v>
      </c>
      <c r="AL125">
        <f t="shared" si="25"/>
        <v>6</v>
      </c>
      <c r="AM125" t="str">
        <f t="shared" si="26"/>
        <v>Pakistani</v>
      </c>
      <c r="AN125" s="2">
        <f t="shared" si="27"/>
        <v>7.9891211966683657E-3</v>
      </c>
      <c r="AO125" s="2">
        <f t="shared" si="28"/>
        <v>0.17559153175591533</v>
      </c>
      <c r="AP125">
        <f t="shared" si="29"/>
        <v>0</v>
      </c>
      <c r="AQ125">
        <v>43</v>
      </c>
      <c r="AR125">
        <v>40</v>
      </c>
      <c r="AS125">
        <v>3</v>
      </c>
      <c r="AT125">
        <v>-30</v>
      </c>
      <c r="AU125">
        <v>12</v>
      </c>
      <c r="AV125" s="2"/>
      <c r="BT125" s="84"/>
      <c r="BU125" s="84"/>
      <c r="BV125" s="84"/>
    </row>
    <row r="126" spans="1:74" x14ac:dyDescent="0.25">
      <c r="A126" s="73" t="s">
        <v>1009</v>
      </c>
      <c r="B126" s="73">
        <v>1</v>
      </c>
      <c r="C126" s="73" t="s">
        <v>448</v>
      </c>
      <c r="D126" s="78" t="s">
        <v>447</v>
      </c>
      <c r="E126" s="78" t="s">
        <v>145</v>
      </c>
      <c r="F126" s="73" t="s">
        <v>146</v>
      </c>
      <c r="G126" s="2">
        <f t="shared" si="15"/>
        <v>0.92759679774432302</v>
      </c>
      <c r="H126">
        <f t="shared" si="16"/>
        <v>0</v>
      </c>
      <c r="I126">
        <f t="shared" si="17"/>
        <v>0</v>
      </c>
      <c r="J126" s="79">
        <v>19861</v>
      </c>
      <c r="K126" s="76">
        <v>19234</v>
      </c>
      <c r="L126" s="76">
        <v>18423</v>
      </c>
      <c r="M126" s="73">
        <v>151</v>
      </c>
      <c r="N126" s="73">
        <v>22</v>
      </c>
      <c r="O126" s="73">
        <v>370</v>
      </c>
      <c r="P126" s="73">
        <v>268</v>
      </c>
      <c r="Q126" s="73">
        <v>58</v>
      </c>
      <c r="R126" s="73">
        <v>227</v>
      </c>
      <c r="S126" s="73">
        <v>113</v>
      </c>
      <c r="T126" s="73">
        <v>0</v>
      </c>
      <c r="U126" s="73">
        <v>36</v>
      </c>
      <c r="V126" s="73">
        <v>46</v>
      </c>
      <c r="W126" s="73">
        <v>43</v>
      </c>
      <c r="X126" s="73">
        <v>15</v>
      </c>
      <c r="Y126" s="73">
        <v>2</v>
      </c>
      <c r="Z126" s="73">
        <v>2</v>
      </c>
      <c r="AA126" s="73">
        <v>17</v>
      </c>
      <c r="AB126" s="73">
        <v>68</v>
      </c>
      <c r="AC126" s="77"/>
      <c r="AD126">
        <f t="shared" si="18"/>
        <v>1438</v>
      </c>
      <c r="AE126">
        <v>143</v>
      </c>
      <c r="AF126" s="20">
        <f t="shared" si="19"/>
        <v>370</v>
      </c>
      <c r="AG126">
        <f t="shared" si="20"/>
        <v>3</v>
      </c>
      <c r="AH126" t="str">
        <f t="shared" si="21"/>
        <v>White Polish</v>
      </c>
      <c r="AI126" s="2">
        <f t="shared" si="22"/>
        <v>1.8629474850208952E-2</v>
      </c>
      <c r="AJ126" s="2">
        <f t="shared" si="23"/>
        <v>0.2573018080667594</v>
      </c>
      <c r="AK126" s="20">
        <f t="shared" si="24"/>
        <v>268</v>
      </c>
      <c r="AL126">
        <f t="shared" si="25"/>
        <v>4</v>
      </c>
      <c r="AM126" t="str">
        <f t="shared" si="26"/>
        <v xml:space="preserve">White Other </v>
      </c>
      <c r="AN126" s="2">
        <f t="shared" si="27"/>
        <v>1.3493781783394592E-2</v>
      </c>
      <c r="AO126" s="2">
        <f t="shared" si="28"/>
        <v>0.18636995827538247</v>
      </c>
      <c r="AP126">
        <f t="shared" si="29"/>
        <v>0</v>
      </c>
      <c r="AQ126">
        <v>78</v>
      </c>
      <c r="AR126">
        <v>167</v>
      </c>
      <c r="AS126">
        <v>86</v>
      </c>
      <c r="AT126">
        <v>-43</v>
      </c>
      <c r="AU126">
        <v>21</v>
      </c>
      <c r="AV126" s="2"/>
      <c r="BT126" s="84"/>
      <c r="BU126" s="84"/>
      <c r="BV126" s="84"/>
    </row>
    <row r="127" spans="1:74" x14ac:dyDescent="0.25">
      <c r="A127" s="73" t="s">
        <v>1010</v>
      </c>
      <c r="B127" s="73">
        <v>2</v>
      </c>
      <c r="C127" s="73" t="s">
        <v>438</v>
      </c>
      <c r="D127" s="78" t="s">
        <v>437</v>
      </c>
      <c r="E127" s="78" t="s">
        <v>145</v>
      </c>
      <c r="F127" s="73" t="s">
        <v>146</v>
      </c>
      <c r="G127" s="2">
        <f t="shared" si="15"/>
        <v>0.95072194992714265</v>
      </c>
      <c r="H127">
        <f t="shared" si="16"/>
        <v>0</v>
      </c>
      <c r="I127">
        <f t="shared" si="17"/>
        <v>0</v>
      </c>
      <c r="J127" s="79">
        <v>15098</v>
      </c>
      <c r="K127" s="76">
        <v>14954</v>
      </c>
      <c r="L127" s="76">
        <v>14354</v>
      </c>
      <c r="M127" s="73">
        <v>72</v>
      </c>
      <c r="N127" s="73">
        <v>9</v>
      </c>
      <c r="O127" s="73">
        <v>220</v>
      </c>
      <c r="P127" s="73">
        <v>299</v>
      </c>
      <c r="Q127" s="73">
        <v>19</v>
      </c>
      <c r="R127" s="73">
        <v>39</v>
      </c>
      <c r="S127" s="73">
        <v>28</v>
      </c>
      <c r="T127" s="73">
        <v>4</v>
      </c>
      <c r="U127" s="73">
        <v>18</v>
      </c>
      <c r="V127" s="73">
        <v>10</v>
      </c>
      <c r="W127" s="73">
        <v>17</v>
      </c>
      <c r="X127" s="73">
        <v>1</v>
      </c>
      <c r="Y127" s="73">
        <v>2</v>
      </c>
      <c r="Z127" s="73">
        <v>0</v>
      </c>
      <c r="AA127" s="73">
        <v>4</v>
      </c>
      <c r="AB127" s="73">
        <v>2</v>
      </c>
      <c r="AC127" s="77"/>
      <c r="AD127">
        <f t="shared" si="18"/>
        <v>744</v>
      </c>
      <c r="AE127">
        <v>63</v>
      </c>
      <c r="AF127" s="20">
        <f t="shared" si="19"/>
        <v>299</v>
      </c>
      <c r="AG127">
        <f t="shared" si="20"/>
        <v>4</v>
      </c>
      <c r="AH127" t="str">
        <f t="shared" si="21"/>
        <v xml:space="preserve">White Other </v>
      </c>
      <c r="AI127" s="2">
        <f t="shared" si="22"/>
        <v>1.9803947542720891E-2</v>
      </c>
      <c r="AJ127" s="2">
        <f t="shared" si="23"/>
        <v>0.4018817204301075</v>
      </c>
      <c r="AK127" s="20">
        <f t="shared" si="24"/>
        <v>220</v>
      </c>
      <c r="AL127">
        <f t="shared" si="25"/>
        <v>3</v>
      </c>
      <c r="AM127" t="str">
        <f t="shared" si="26"/>
        <v>White Polish</v>
      </c>
      <c r="AN127" s="2">
        <f t="shared" si="27"/>
        <v>1.4571466419393298E-2</v>
      </c>
      <c r="AO127" s="2">
        <f t="shared" si="28"/>
        <v>0.29569892473118281</v>
      </c>
      <c r="AP127">
        <f t="shared" si="29"/>
        <v>0</v>
      </c>
      <c r="AQ127">
        <v>9</v>
      </c>
      <c r="AR127">
        <v>66</v>
      </c>
      <c r="AS127">
        <v>5</v>
      </c>
      <c r="AT127">
        <v>-15</v>
      </c>
      <c r="AU127">
        <v>-12</v>
      </c>
      <c r="AV127" s="2"/>
      <c r="BT127" s="84"/>
      <c r="BU127" s="84"/>
      <c r="BV127" s="84"/>
    </row>
    <row r="128" spans="1:74" x14ac:dyDescent="0.25">
      <c r="A128" s="73" t="s">
        <v>1011</v>
      </c>
      <c r="B128" s="73">
        <v>3</v>
      </c>
      <c r="C128" s="73" t="s">
        <v>450</v>
      </c>
      <c r="D128" s="78" t="s">
        <v>449</v>
      </c>
      <c r="E128" s="78" t="s">
        <v>145</v>
      </c>
      <c r="F128" s="73" t="s">
        <v>146</v>
      </c>
      <c r="G128" s="2">
        <f t="shared" si="15"/>
        <v>0.95246422893481719</v>
      </c>
      <c r="H128">
        <f t="shared" si="16"/>
        <v>0</v>
      </c>
      <c r="I128">
        <f t="shared" si="17"/>
        <v>0</v>
      </c>
      <c r="J128" s="79">
        <v>18870</v>
      </c>
      <c r="K128" s="76">
        <v>18432</v>
      </c>
      <c r="L128" s="76">
        <v>17973</v>
      </c>
      <c r="M128" s="73">
        <v>116</v>
      </c>
      <c r="N128" s="73">
        <v>16</v>
      </c>
      <c r="O128" s="73">
        <v>123</v>
      </c>
      <c r="P128" s="73">
        <v>204</v>
      </c>
      <c r="Q128" s="73">
        <v>56</v>
      </c>
      <c r="R128" s="73">
        <v>133</v>
      </c>
      <c r="S128" s="73">
        <v>72</v>
      </c>
      <c r="T128" s="73">
        <v>4</v>
      </c>
      <c r="U128" s="73">
        <v>64</v>
      </c>
      <c r="V128" s="73">
        <v>35</v>
      </c>
      <c r="W128" s="73">
        <v>20</v>
      </c>
      <c r="X128" s="73">
        <v>26</v>
      </c>
      <c r="Y128" s="73">
        <v>4</v>
      </c>
      <c r="Z128" s="73">
        <v>2</v>
      </c>
      <c r="AA128" s="73">
        <v>9</v>
      </c>
      <c r="AB128" s="73">
        <v>13</v>
      </c>
      <c r="AC128" s="77"/>
      <c r="AD128">
        <f t="shared" si="18"/>
        <v>897</v>
      </c>
      <c r="AE128">
        <v>72</v>
      </c>
      <c r="AF128" s="20">
        <f t="shared" si="19"/>
        <v>204</v>
      </c>
      <c r="AG128">
        <f t="shared" si="20"/>
        <v>4</v>
      </c>
      <c r="AH128" t="str">
        <f t="shared" si="21"/>
        <v xml:space="preserve">White Other </v>
      </c>
      <c r="AI128" s="2">
        <f t="shared" si="22"/>
        <v>1.0810810810810811E-2</v>
      </c>
      <c r="AJ128" s="2">
        <f t="shared" si="23"/>
        <v>0.22742474916387959</v>
      </c>
      <c r="AK128" s="20">
        <f t="shared" si="24"/>
        <v>133</v>
      </c>
      <c r="AL128">
        <f t="shared" si="25"/>
        <v>6</v>
      </c>
      <c r="AM128" t="str">
        <f t="shared" si="26"/>
        <v>Pakistani</v>
      </c>
      <c r="AN128" s="2">
        <f t="shared" si="27"/>
        <v>7.0482246952835188E-3</v>
      </c>
      <c r="AO128" s="2">
        <f t="shared" si="28"/>
        <v>0.14827201783723523</v>
      </c>
      <c r="AP128">
        <f t="shared" si="29"/>
        <v>0</v>
      </c>
      <c r="AQ128">
        <v>51</v>
      </c>
      <c r="AR128">
        <v>74</v>
      </c>
      <c r="AS128">
        <v>20</v>
      </c>
      <c r="AT128">
        <v>69</v>
      </c>
      <c r="AU128">
        <v>0</v>
      </c>
      <c r="AV128" s="2"/>
      <c r="BT128" s="84"/>
      <c r="BU128" s="84"/>
      <c r="BV128" s="84"/>
    </row>
    <row r="129" spans="1:74" x14ac:dyDescent="0.25">
      <c r="A129" s="73" t="s">
        <v>1012</v>
      </c>
      <c r="B129" s="73">
        <v>4</v>
      </c>
      <c r="C129" s="73" t="s">
        <v>454</v>
      </c>
      <c r="D129" s="78" t="s">
        <v>453</v>
      </c>
      <c r="E129" s="78" t="s">
        <v>145</v>
      </c>
      <c r="F129" s="73" t="s">
        <v>146</v>
      </c>
      <c r="G129" s="2">
        <f t="shared" si="15"/>
        <v>0.96314466180168024</v>
      </c>
      <c r="H129">
        <f t="shared" si="16"/>
        <v>0</v>
      </c>
      <c r="I129">
        <f t="shared" si="17"/>
        <v>0</v>
      </c>
      <c r="J129" s="79">
        <v>16307</v>
      </c>
      <c r="K129" s="76">
        <v>15999</v>
      </c>
      <c r="L129" s="76">
        <v>15706</v>
      </c>
      <c r="M129" s="73">
        <v>79</v>
      </c>
      <c r="N129" s="73">
        <v>18</v>
      </c>
      <c r="O129" s="73">
        <v>35</v>
      </c>
      <c r="P129" s="73">
        <v>161</v>
      </c>
      <c r="Q129" s="73">
        <v>31</v>
      </c>
      <c r="R129" s="73">
        <v>127</v>
      </c>
      <c r="S129" s="73">
        <v>28</v>
      </c>
      <c r="T129" s="73">
        <v>0</v>
      </c>
      <c r="U129" s="73">
        <v>19</v>
      </c>
      <c r="V129" s="73">
        <v>37</v>
      </c>
      <c r="W129" s="73">
        <v>29</v>
      </c>
      <c r="X129" s="73">
        <v>8</v>
      </c>
      <c r="Y129" s="73">
        <v>1</v>
      </c>
      <c r="Z129" s="73">
        <v>0</v>
      </c>
      <c r="AA129" s="73">
        <v>9</v>
      </c>
      <c r="AB129" s="73">
        <v>19</v>
      </c>
      <c r="AC129" s="77"/>
      <c r="AD129">
        <f t="shared" si="18"/>
        <v>601</v>
      </c>
      <c r="AE129">
        <v>52</v>
      </c>
      <c r="AF129" s="20">
        <f t="shared" si="19"/>
        <v>161</v>
      </c>
      <c r="AG129">
        <f t="shared" si="20"/>
        <v>4</v>
      </c>
      <c r="AH129" t="str">
        <f t="shared" si="21"/>
        <v xml:space="preserve">White Other </v>
      </c>
      <c r="AI129" s="2">
        <f t="shared" si="22"/>
        <v>9.8730606488011286E-3</v>
      </c>
      <c r="AJ129" s="2">
        <f t="shared" si="23"/>
        <v>0.26788685524126454</v>
      </c>
      <c r="AK129" s="20">
        <f t="shared" si="24"/>
        <v>127</v>
      </c>
      <c r="AL129">
        <f t="shared" si="25"/>
        <v>6</v>
      </c>
      <c r="AM129" t="str">
        <f t="shared" si="26"/>
        <v>Pakistani</v>
      </c>
      <c r="AN129" s="2">
        <f t="shared" si="27"/>
        <v>7.7880664745201451E-3</v>
      </c>
      <c r="AO129" s="2">
        <f t="shared" si="28"/>
        <v>0.2113144758735441</v>
      </c>
      <c r="AP129">
        <f t="shared" si="29"/>
        <v>0</v>
      </c>
      <c r="AQ129">
        <v>37</v>
      </c>
      <c r="AR129">
        <v>77</v>
      </c>
      <c r="AS129">
        <v>19</v>
      </c>
      <c r="AT129">
        <v>-68</v>
      </c>
      <c r="AU129">
        <v>21</v>
      </c>
      <c r="AV129" s="2"/>
      <c r="BT129" s="84"/>
      <c r="BU129" s="84"/>
      <c r="BV129" s="84"/>
    </row>
    <row r="130" spans="1:74" x14ac:dyDescent="0.25">
      <c r="A130" s="73" t="s">
        <v>1013</v>
      </c>
      <c r="B130" s="73">
        <v>5</v>
      </c>
      <c r="C130" s="73" t="s">
        <v>440</v>
      </c>
      <c r="D130" s="78" t="s">
        <v>439</v>
      </c>
      <c r="E130" s="78" t="s">
        <v>145</v>
      </c>
      <c r="F130" s="73" t="s">
        <v>146</v>
      </c>
      <c r="G130" s="2">
        <f t="shared" ref="G130:G193" si="30">L130/J130</f>
        <v>0.96413975709434174</v>
      </c>
      <c r="H130">
        <f t="shared" ref="H130:H193" si="31">IF(G130&lt;=0.9,IF(G130&gt;=0.1,1,0),0)</f>
        <v>0</v>
      </c>
      <c r="I130">
        <f t="shared" ref="I130:I193" si="32">IF(G130&lt;=0.75,IF(G130&gt;=0.25,1,0),0)</f>
        <v>0</v>
      </c>
      <c r="J130" s="79">
        <v>17373</v>
      </c>
      <c r="K130" s="76">
        <v>17133</v>
      </c>
      <c r="L130" s="76">
        <v>16750</v>
      </c>
      <c r="M130" s="73">
        <v>80</v>
      </c>
      <c r="N130" s="73">
        <v>14</v>
      </c>
      <c r="O130" s="73">
        <v>175</v>
      </c>
      <c r="P130" s="73">
        <v>114</v>
      </c>
      <c r="Q130" s="73">
        <v>39</v>
      </c>
      <c r="R130" s="73">
        <v>101</v>
      </c>
      <c r="S130" s="73">
        <v>14</v>
      </c>
      <c r="T130" s="73">
        <v>1</v>
      </c>
      <c r="U130" s="73">
        <v>9</v>
      </c>
      <c r="V130" s="73">
        <v>17</v>
      </c>
      <c r="W130" s="73">
        <v>30</v>
      </c>
      <c r="X130" s="73">
        <v>6</v>
      </c>
      <c r="Y130" s="73">
        <v>4</v>
      </c>
      <c r="Z130" s="73">
        <v>0</v>
      </c>
      <c r="AA130" s="73">
        <v>4</v>
      </c>
      <c r="AB130" s="73">
        <v>15</v>
      </c>
      <c r="AC130" s="77"/>
      <c r="AD130">
        <f t="shared" ref="AD130:AD193" si="33">J130-L130</f>
        <v>623</v>
      </c>
      <c r="AE130">
        <v>55</v>
      </c>
      <c r="AF130" s="20">
        <f t="shared" ref="AF130:AF193" si="34">MAX(M130:AC130)</f>
        <v>175</v>
      </c>
      <c r="AG130">
        <f t="shared" ref="AG130:AG193" si="35">MATCH(AF130,M130:AC130,0)</f>
        <v>3</v>
      </c>
      <c r="AH130" t="str">
        <f t="shared" ref="AH130:AH193" si="36">INDEX(M$1:AC$1, AG130)</f>
        <v>White Polish</v>
      </c>
      <c r="AI130" s="2">
        <f t="shared" ref="AI130:AI193" si="37">AF130/J130</f>
        <v>1.0073101939791631E-2</v>
      </c>
      <c r="AJ130" s="2">
        <f t="shared" ref="AJ130:AJ193" si="38">AF130/AD130</f>
        <v>0.2808988764044944</v>
      </c>
      <c r="AK130" s="20">
        <f t="shared" ref="AK130:AK193" si="39">LARGE(M130:AC130,2)</f>
        <v>114</v>
      </c>
      <c r="AL130">
        <f t="shared" ref="AL130:AL193" si="40">MATCH(AK130,M130:AC130,0)</f>
        <v>4</v>
      </c>
      <c r="AM130" t="str">
        <f t="shared" ref="AM130:AM193" si="41">INDEX(M$1:AC$1, AL130)</f>
        <v xml:space="preserve">White Other </v>
      </c>
      <c r="AN130" s="2">
        <f t="shared" ref="AN130:AN193" si="42">AK130/J130</f>
        <v>6.5619064064928335E-3</v>
      </c>
      <c r="AO130" s="2">
        <f t="shared" ref="AO130:AO193" si="43">AK130/AD130</f>
        <v>0.18298555377207062</v>
      </c>
      <c r="AP130">
        <f t="shared" ref="AP130:AP193" si="44">COUNTIF(M130:AC130,"&gt;"&amp;TEXT(J130/10,"0000.0"))</f>
        <v>0</v>
      </c>
      <c r="AQ130">
        <v>28</v>
      </c>
      <c r="AR130">
        <v>67</v>
      </c>
      <c r="AS130">
        <v>16</v>
      </c>
      <c r="AT130">
        <v>-85</v>
      </c>
      <c r="AU130">
        <v>-1</v>
      </c>
      <c r="AV130" s="2"/>
      <c r="BT130" s="84"/>
      <c r="BU130" s="84"/>
      <c r="BV130" s="84"/>
    </row>
    <row r="131" spans="1:74" x14ac:dyDescent="0.25">
      <c r="A131" s="73" t="s">
        <v>1014</v>
      </c>
      <c r="B131" s="73">
        <v>6</v>
      </c>
      <c r="C131" s="73" t="s">
        <v>446</v>
      </c>
      <c r="D131" s="78" t="s">
        <v>445</v>
      </c>
      <c r="E131" s="78" t="s">
        <v>145</v>
      </c>
      <c r="F131" s="73" t="s">
        <v>146</v>
      </c>
      <c r="G131" s="2">
        <f t="shared" si="30"/>
        <v>0.96462715105162522</v>
      </c>
      <c r="H131">
        <f t="shared" si="31"/>
        <v>0</v>
      </c>
      <c r="I131">
        <f t="shared" si="32"/>
        <v>0</v>
      </c>
      <c r="J131" s="79">
        <v>16736</v>
      </c>
      <c r="K131" s="76">
        <v>16417</v>
      </c>
      <c r="L131" s="76">
        <v>16144</v>
      </c>
      <c r="M131" s="73">
        <v>125</v>
      </c>
      <c r="N131" s="73">
        <v>13</v>
      </c>
      <c r="O131" s="73">
        <v>27</v>
      </c>
      <c r="P131" s="73">
        <v>108</v>
      </c>
      <c r="Q131" s="73">
        <v>46</v>
      </c>
      <c r="R131" s="73">
        <v>142</v>
      </c>
      <c r="S131" s="73">
        <v>35</v>
      </c>
      <c r="T131" s="73">
        <v>0</v>
      </c>
      <c r="U131" s="73">
        <v>29</v>
      </c>
      <c r="V131" s="73">
        <v>20</v>
      </c>
      <c r="W131" s="73">
        <v>13</v>
      </c>
      <c r="X131" s="73">
        <v>12</v>
      </c>
      <c r="Y131" s="73">
        <v>0</v>
      </c>
      <c r="Z131" s="73">
        <v>1</v>
      </c>
      <c r="AA131" s="73">
        <v>17</v>
      </c>
      <c r="AB131" s="73">
        <v>4</v>
      </c>
      <c r="AC131" s="77"/>
      <c r="AD131">
        <f t="shared" si="33"/>
        <v>592</v>
      </c>
      <c r="AE131">
        <v>42</v>
      </c>
      <c r="AF131" s="20">
        <f t="shared" si="34"/>
        <v>142</v>
      </c>
      <c r="AG131">
        <f t="shared" si="35"/>
        <v>6</v>
      </c>
      <c r="AH131" t="str">
        <f t="shared" si="36"/>
        <v>Pakistani</v>
      </c>
      <c r="AI131" s="2">
        <f t="shared" si="37"/>
        <v>8.4847036328871885E-3</v>
      </c>
      <c r="AJ131" s="2">
        <f t="shared" si="38"/>
        <v>0.23986486486486486</v>
      </c>
      <c r="AK131" s="20">
        <f t="shared" si="39"/>
        <v>125</v>
      </c>
      <c r="AL131">
        <f t="shared" si="40"/>
        <v>1</v>
      </c>
      <c r="AM131" t="str">
        <f t="shared" si="41"/>
        <v>White Irish</v>
      </c>
      <c r="AN131" s="2">
        <f t="shared" si="42"/>
        <v>7.4689292543021028E-3</v>
      </c>
      <c r="AO131" s="2">
        <f t="shared" si="43"/>
        <v>0.21114864864864866</v>
      </c>
      <c r="AP131">
        <f t="shared" si="44"/>
        <v>0</v>
      </c>
      <c r="AQ131">
        <v>37</v>
      </c>
      <c r="AR131">
        <v>37</v>
      </c>
      <c r="AS131">
        <v>3</v>
      </c>
      <c r="AT131">
        <v>62</v>
      </c>
      <c r="AU131">
        <v>1</v>
      </c>
      <c r="AV131" s="2"/>
      <c r="BT131" s="84"/>
      <c r="BU131" s="84"/>
      <c r="BV131" s="84"/>
    </row>
    <row r="132" spans="1:74" x14ac:dyDescent="0.25">
      <c r="A132" s="73" t="s">
        <v>1015</v>
      </c>
      <c r="B132" s="73">
        <v>7</v>
      </c>
      <c r="C132" s="73" t="s">
        <v>442</v>
      </c>
      <c r="D132" s="78" t="s">
        <v>441</v>
      </c>
      <c r="E132" s="78" t="s">
        <v>145</v>
      </c>
      <c r="F132" s="73" t="s">
        <v>146</v>
      </c>
      <c r="G132" s="2">
        <f t="shared" si="30"/>
        <v>0.96723531004603303</v>
      </c>
      <c r="H132">
        <f t="shared" si="31"/>
        <v>0</v>
      </c>
      <c r="I132">
        <f t="shared" si="32"/>
        <v>0</v>
      </c>
      <c r="J132" s="79">
        <v>18465</v>
      </c>
      <c r="K132" s="76">
        <v>18160</v>
      </c>
      <c r="L132" s="76">
        <v>17860</v>
      </c>
      <c r="M132" s="73">
        <v>106</v>
      </c>
      <c r="N132" s="73">
        <v>19</v>
      </c>
      <c r="O132" s="73">
        <v>71</v>
      </c>
      <c r="P132" s="73">
        <v>104</v>
      </c>
      <c r="Q132" s="73">
        <v>28</v>
      </c>
      <c r="R132" s="73">
        <v>138</v>
      </c>
      <c r="S132" s="73">
        <v>43</v>
      </c>
      <c r="T132" s="73">
        <v>1</v>
      </c>
      <c r="U132" s="73">
        <v>22</v>
      </c>
      <c r="V132" s="73">
        <v>28</v>
      </c>
      <c r="W132" s="73">
        <v>23</v>
      </c>
      <c r="X132" s="73">
        <v>1</v>
      </c>
      <c r="Y132" s="73">
        <v>2</v>
      </c>
      <c r="Z132" s="73">
        <v>10</v>
      </c>
      <c r="AA132" s="73">
        <v>3</v>
      </c>
      <c r="AB132" s="73">
        <v>6</v>
      </c>
      <c r="AC132" s="77"/>
      <c r="AD132">
        <f t="shared" si="33"/>
        <v>605</v>
      </c>
      <c r="AE132">
        <v>50</v>
      </c>
      <c r="AF132" s="20">
        <f t="shared" si="34"/>
        <v>138</v>
      </c>
      <c r="AG132">
        <f t="shared" si="35"/>
        <v>6</v>
      </c>
      <c r="AH132" t="str">
        <f t="shared" si="36"/>
        <v>Pakistani</v>
      </c>
      <c r="AI132" s="2">
        <f t="shared" si="37"/>
        <v>7.4735987002437047E-3</v>
      </c>
      <c r="AJ132" s="2">
        <f t="shared" si="38"/>
        <v>0.228099173553719</v>
      </c>
      <c r="AK132" s="20">
        <f t="shared" si="39"/>
        <v>106</v>
      </c>
      <c r="AL132">
        <f t="shared" si="40"/>
        <v>1</v>
      </c>
      <c r="AM132" t="str">
        <f t="shared" si="41"/>
        <v>White Irish</v>
      </c>
      <c r="AN132" s="2">
        <f t="shared" si="42"/>
        <v>5.7405903059842946E-3</v>
      </c>
      <c r="AO132" s="2">
        <f t="shared" si="43"/>
        <v>0.17520661157024794</v>
      </c>
      <c r="AP132">
        <f t="shared" si="44"/>
        <v>0</v>
      </c>
      <c r="AQ132">
        <v>36</v>
      </c>
      <c r="AR132">
        <v>70</v>
      </c>
      <c r="AS132">
        <v>14</v>
      </c>
      <c r="AT132">
        <v>-28</v>
      </c>
      <c r="AU132">
        <v>-11</v>
      </c>
      <c r="AV132" s="2"/>
      <c r="BT132" s="84"/>
      <c r="BU132" s="84"/>
      <c r="BV132" s="84"/>
    </row>
    <row r="133" spans="1:74" x14ac:dyDescent="0.25">
      <c r="A133" s="73" t="s">
        <v>1016</v>
      </c>
      <c r="B133" s="73">
        <v>8</v>
      </c>
      <c r="C133" s="73" t="s">
        <v>452</v>
      </c>
      <c r="D133" s="78" t="s">
        <v>451</v>
      </c>
      <c r="E133" s="78" t="s">
        <v>145</v>
      </c>
      <c r="F133" s="73" t="s">
        <v>146</v>
      </c>
      <c r="G133" s="2">
        <f t="shared" si="30"/>
        <v>0.96887861939490216</v>
      </c>
      <c r="H133">
        <f t="shared" si="31"/>
        <v>0</v>
      </c>
      <c r="I133">
        <f t="shared" si="32"/>
        <v>0</v>
      </c>
      <c r="J133" s="79">
        <v>13849</v>
      </c>
      <c r="K133" s="76">
        <v>13617</v>
      </c>
      <c r="L133" s="76">
        <v>13418</v>
      </c>
      <c r="M133" s="73">
        <v>63</v>
      </c>
      <c r="N133" s="73">
        <v>18</v>
      </c>
      <c r="O133" s="73">
        <v>27</v>
      </c>
      <c r="P133" s="73">
        <v>91</v>
      </c>
      <c r="Q133" s="73">
        <v>25</v>
      </c>
      <c r="R133" s="73">
        <v>90</v>
      </c>
      <c r="S133" s="73">
        <v>37</v>
      </c>
      <c r="T133" s="73">
        <v>0</v>
      </c>
      <c r="U133" s="73">
        <v>28</v>
      </c>
      <c r="V133" s="73">
        <v>16</v>
      </c>
      <c r="W133" s="73">
        <v>14</v>
      </c>
      <c r="X133" s="73">
        <v>8</v>
      </c>
      <c r="Y133" s="73">
        <v>0</v>
      </c>
      <c r="Z133" s="73">
        <v>1</v>
      </c>
      <c r="AA133" s="73">
        <v>5</v>
      </c>
      <c r="AB133" s="73">
        <v>8</v>
      </c>
      <c r="AC133" s="77"/>
      <c r="AD133">
        <f t="shared" si="33"/>
        <v>431</v>
      </c>
      <c r="AE133">
        <v>29</v>
      </c>
      <c r="AF133" s="20">
        <f t="shared" si="34"/>
        <v>91</v>
      </c>
      <c r="AG133">
        <f t="shared" si="35"/>
        <v>4</v>
      </c>
      <c r="AH133" t="str">
        <f t="shared" si="36"/>
        <v xml:space="preserve">White Other </v>
      </c>
      <c r="AI133" s="2">
        <f t="shared" si="37"/>
        <v>6.570871543071702E-3</v>
      </c>
      <c r="AJ133" s="2">
        <f t="shared" si="38"/>
        <v>0.21113689095127611</v>
      </c>
      <c r="AK133" s="20">
        <f t="shared" si="39"/>
        <v>90</v>
      </c>
      <c r="AL133">
        <f t="shared" si="40"/>
        <v>6</v>
      </c>
      <c r="AM133" t="str">
        <f t="shared" si="41"/>
        <v>Pakistani</v>
      </c>
      <c r="AN133" s="2">
        <f t="shared" si="42"/>
        <v>6.4986641634775071E-3</v>
      </c>
      <c r="AO133" s="2">
        <f t="shared" si="43"/>
        <v>0.20881670533642691</v>
      </c>
      <c r="AP133">
        <f t="shared" si="44"/>
        <v>0</v>
      </c>
      <c r="AQ133">
        <v>23</v>
      </c>
      <c r="AR133">
        <v>32</v>
      </c>
      <c r="AS133">
        <v>7</v>
      </c>
      <c r="AT133">
        <v>203</v>
      </c>
      <c r="AU133">
        <v>34</v>
      </c>
      <c r="AV133" s="2"/>
      <c r="BT133" s="84"/>
      <c r="BU133" s="84"/>
      <c r="BV133" s="84"/>
    </row>
    <row r="134" spans="1:74" x14ac:dyDescent="0.25">
      <c r="A134" s="73" t="s">
        <v>1017</v>
      </c>
      <c r="B134" s="73">
        <v>9</v>
      </c>
      <c r="C134" s="73" t="s">
        <v>444</v>
      </c>
      <c r="D134" s="78" t="s">
        <v>443</v>
      </c>
      <c r="E134" s="78" t="s">
        <v>145</v>
      </c>
      <c r="F134" s="73" t="s">
        <v>146</v>
      </c>
      <c r="G134" s="2">
        <f t="shared" si="30"/>
        <v>0.96901857856003293</v>
      </c>
      <c r="H134">
        <f t="shared" si="31"/>
        <v>0</v>
      </c>
      <c r="I134">
        <f t="shared" si="32"/>
        <v>0</v>
      </c>
      <c r="J134" s="79">
        <v>19431</v>
      </c>
      <c r="K134" s="76">
        <v>19091</v>
      </c>
      <c r="L134" s="76">
        <v>18829</v>
      </c>
      <c r="M134" s="73">
        <v>90</v>
      </c>
      <c r="N134" s="73">
        <v>16</v>
      </c>
      <c r="O134" s="73">
        <v>32</v>
      </c>
      <c r="P134" s="73">
        <v>124</v>
      </c>
      <c r="Q134" s="73">
        <v>32</v>
      </c>
      <c r="R134" s="73">
        <v>151</v>
      </c>
      <c r="S134" s="73">
        <v>43</v>
      </c>
      <c r="T134" s="73">
        <v>1</v>
      </c>
      <c r="U134" s="73">
        <v>50</v>
      </c>
      <c r="V134" s="73">
        <v>17</v>
      </c>
      <c r="W134" s="73">
        <v>16</v>
      </c>
      <c r="X134" s="73">
        <v>15</v>
      </c>
      <c r="Y134" s="73">
        <v>2</v>
      </c>
      <c r="Z134" s="73">
        <v>1</v>
      </c>
      <c r="AA134" s="73">
        <v>10</v>
      </c>
      <c r="AB134" s="73">
        <v>2</v>
      </c>
      <c r="AC134" s="77"/>
      <c r="AD134">
        <f t="shared" si="33"/>
        <v>602</v>
      </c>
      <c r="AE134">
        <v>55</v>
      </c>
      <c r="AF134" s="20">
        <f t="shared" si="34"/>
        <v>151</v>
      </c>
      <c r="AG134">
        <f t="shared" si="35"/>
        <v>6</v>
      </c>
      <c r="AH134" t="str">
        <f t="shared" si="36"/>
        <v>Pakistani</v>
      </c>
      <c r="AI134" s="2">
        <f t="shared" si="37"/>
        <v>7.771087437599712E-3</v>
      </c>
      <c r="AJ134" s="2">
        <f t="shared" si="38"/>
        <v>0.25083056478405313</v>
      </c>
      <c r="AK134" s="20">
        <f t="shared" si="39"/>
        <v>124</v>
      </c>
      <c r="AL134">
        <f t="shared" si="40"/>
        <v>4</v>
      </c>
      <c r="AM134" t="str">
        <f t="shared" si="41"/>
        <v xml:space="preserve">White Other </v>
      </c>
      <c r="AN134" s="2">
        <f t="shared" si="42"/>
        <v>6.3815552467706245E-3</v>
      </c>
      <c r="AO134" s="2">
        <f t="shared" si="43"/>
        <v>0.20598006644518271</v>
      </c>
      <c r="AP134">
        <f t="shared" si="44"/>
        <v>0</v>
      </c>
      <c r="AQ134">
        <v>37</v>
      </c>
      <c r="AR134">
        <v>46</v>
      </c>
      <c r="AS134">
        <v>8</v>
      </c>
      <c r="AT134">
        <v>180</v>
      </c>
      <c r="AU134">
        <v>-8</v>
      </c>
      <c r="AV134" s="2"/>
      <c r="BT134" s="84"/>
      <c r="BU134" s="84"/>
      <c r="BV134" s="84"/>
    </row>
    <row r="135" spans="1:74" x14ac:dyDescent="0.25">
      <c r="A135" s="73" t="s">
        <v>1018</v>
      </c>
      <c r="B135" s="73">
        <v>1</v>
      </c>
      <c r="C135" s="73" t="s">
        <v>492</v>
      </c>
      <c r="D135" s="78" t="s">
        <v>491</v>
      </c>
      <c r="E135" s="78" t="s">
        <v>147</v>
      </c>
      <c r="F135" s="73" t="s">
        <v>148</v>
      </c>
      <c r="G135" s="2">
        <f t="shared" si="30"/>
        <v>0.73383573612931408</v>
      </c>
      <c r="H135">
        <f t="shared" si="31"/>
        <v>1</v>
      </c>
      <c r="I135">
        <f t="shared" si="32"/>
        <v>1</v>
      </c>
      <c r="J135" s="79">
        <v>18312</v>
      </c>
      <c r="K135" s="76">
        <v>16440</v>
      </c>
      <c r="L135" s="76">
        <v>13438</v>
      </c>
      <c r="M135" s="73">
        <v>279</v>
      </c>
      <c r="N135" s="73">
        <v>38</v>
      </c>
      <c r="O135" s="73">
        <v>260</v>
      </c>
      <c r="P135" s="80">
        <v>2425</v>
      </c>
      <c r="Q135" s="73">
        <v>267</v>
      </c>
      <c r="R135" s="73">
        <v>65</v>
      </c>
      <c r="S135" s="73">
        <v>209</v>
      </c>
      <c r="T135" s="73">
        <v>5</v>
      </c>
      <c r="U135" s="73">
        <v>788</v>
      </c>
      <c r="V135" s="73">
        <v>306</v>
      </c>
      <c r="W135" s="73">
        <v>79</v>
      </c>
      <c r="X135" s="73">
        <v>32</v>
      </c>
      <c r="Y135" s="73">
        <v>13</v>
      </c>
      <c r="Z135" s="73">
        <v>8</v>
      </c>
      <c r="AA135" s="73">
        <v>52</v>
      </c>
      <c r="AB135" s="73">
        <v>48</v>
      </c>
      <c r="AC135" s="77"/>
      <c r="AD135">
        <f t="shared" si="33"/>
        <v>4874</v>
      </c>
      <c r="AE135">
        <v>118</v>
      </c>
      <c r="AF135" s="20">
        <f t="shared" si="34"/>
        <v>2425</v>
      </c>
      <c r="AG135">
        <f t="shared" si="35"/>
        <v>4</v>
      </c>
      <c r="AH135" t="str">
        <f t="shared" si="36"/>
        <v xml:space="preserve">White Other </v>
      </c>
      <c r="AI135" s="2">
        <f t="shared" si="37"/>
        <v>0.13242682394058541</v>
      </c>
      <c r="AJ135" s="2">
        <f t="shared" si="38"/>
        <v>0.49753795650389826</v>
      </c>
      <c r="AK135" s="20">
        <f t="shared" si="39"/>
        <v>788</v>
      </c>
      <c r="AL135">
        <f t="shared" si="40"/>
        <v>9</v>
      </c>
      <c r="AM135" t="str">
        <f t="shared" si="41"/>
        <v>Chinese</v>
      </c>
      <c r="AN135" s="2">
        <f t="shared" si="42"/>
        <v>4.3031891655744864E-2</v>
      </c>
      <c r="AO135" s="2">
        <f t="shared" si="43"/>
        <v>0.16167418957734919</v>
      </c>
      <c r="AP135">
        <f t="shared" si="44"/>
        <v>1</v>
      </c>
      <c r="AQ135">
        <v>43</v>
      </c>
      <c r="AR135">
        <v>1744</v>
      </c>
      <c r="AS135">
        <v>656</v>
      </c>
      <c r="AT135">
        <v>25</v>
      </c>
      <c r="AU135">
        <v>-109</v>
      </c>
      <c r="AV135" s="2"/>
      <c r="BT135" s="84"/>
      <c r="BU135" s="84"/>
      <c r="BV135" s="84"/>
    </row>
    <row r="136" spans="1:74" x14ac:dyDescent="0.25">
      <c r="A136" s="73" t="s">
        <v>1019</v>
      </c>
      <c r="B136" s="73">
        <v>2</v>
      </c>
      <c r="C136" s="73" t="s">
        <v>478</v>
      </c>
      <c r="D136" s="78" t="s">
        <v>477</v>
      </c>
      <c r="E136" s="78" t="s">
        <v>147</v>
      </c>
      <c r="F136" s="73" t="s">
        <v>148</v>
      </c>
      <c r="G136" s="2">
        <f t="shared" si="30"/>
        <v>0.90829517910045787</v>
      </c>
      <c r="H136">
        <f t="shared" si="31"/>
        <v>0</v>
      </c>
      <c r="I136">
        <f t="shared" si="32"/>
        <v>0</v>
      </c>
      <c r="J136" s="79">
        <v>14852</v>
      </c>
      <c r="K136" s="76">
        <v>14395</v>
      </c>
      <c r="L136" s="76">
        <v>13490</v>
      </c>
      <c r="M136" s="73">
        <v>78</v>
      </c>
      <c r="N136" s="73">
        <v>26</v>
      </c>
      <c r="O136" s="73">
        <v>572</v>
      </c>
      <c r="P136" s="73">
        <v>229</v>
      </c>
      <c r="Q136" s="73">
        <v>44</v>
      </c>
      <c r="R136" s="73">
        <v>108</v>
      </c>
      <c r="S136" s="73">
        <v>86</v>
      </c>
      <c r="T136" s="73">
        <v>4</v>
      </c>
      <c r="U136" s="73">
        <v>58</v>
      </c>
      <c r="V136" s="73">
        <v>42</v>
      </c>
      <c r="W136" s="73">
        <v>64</v>
      </c>
      <c r="X136" s="73">
        <v>15</v>
      </c>
      <c r="Y136" s="73">
        <v>6</v>
      </c>
      <c r="Z136" s="73">
        <v>0</v>
      </c>
      <c r="AA136" s="73">
        <v>22</v>
      </c>
      <c r="AB136" s="73">
        <v>8</v>
      </c>
      <c r="AC136" s="77"/>
      <c r="AD136">
        <f t="shared" si="33"/>
        <v>1362</v>
      </c>
      <c r="AE136">
        <v>136</v>
      </c>
      <c r="AF136" s="20">
        <f t="shared" si="34"/>
        <v>572</v>
      </c>
      <c r="AG136">
        <f t="shared" si="35"/>
        <v>3</v>
      </c>
      <c r="AH136" t="str">
        <f t="shared" si="36"/>
        <v>White Polish</v>
      </c>
      <c r="AI136" s="2">
        <f t="shared" si="37"/>
        <v>3.851333153784002E-2</v>
      </c>
      <c r="AJ136" s="2">
        <f t="shared" si="38"/>
        <v>0.41997063142437591</v>
      </c>
      <c r="AK136" s="20">
        <f t="shared" si="39"/>
        <v>229</v>
      </c>
      <c r="AL136">
        <f t="shared" si="40"/>
        <v>4</v>
      </c>
      <c r="AM136" t="str">
        <f t="shared" si="41"/>
        <v xml:space="preserve">White Other </v>
      </c>
      <c r="AN136" s="2">
        <f t="shared" si="42"/>
        <v>1.5418798814974414E-2</v>
      </c>
      <c r="AO136" s="2">
        <f t="shared" si="43"/>
        <v>0.16813509544787078</v>
      </c>
      <c r="AP136">
        <f t="shared" si="44"/>
        <v>0</v>
      </c>
      <c r="AQ136">
        <v>39</v>
      </c>
      <c r="AR136">
        <v>107</v>
      </c>
      <c r="AS136">
        <v>20</v>
      </c>
      <c r="AT136">
        <v>62</v>
      </c>
      <c r="AU136">
        <v>-5</v>
      </c>
      <c r="AV136" s="2"/>
      <c r="BT136" s="84"/>
      <c r="BU136" s="84"/>
      <c r="BV136" s="84"/>
    </row>
    <row r="137" spans="1:74" x14ac:dyDescent="0.25">
      <c r="A137" s="73" t="s">
        <v>1020</v>
      </c>
      <c r="B137" s="73">
        <v>3</v>
      </c>
      <c r="C137" s="73" t="s">
        <v>480</v>
      </c>
      <c r="D137" s="78" t="s">
        <v>479</v>
      </c>
      <c r="E137" s="78" t="s">
        <v>147</v>
      </c>
      <c r="F137" s="73" t="s">
        <v>148</v>
      </c>
      <c r="G137" s="2">
        <f t="shared" si="30"/>
        <v>0.91724811610382362</v>
      </c>
      <c r="H137">
        <f t="shared" si="31"/>
        <v>0</v>
      </c>
      <c r="I137">
        <f t="shared" si="32"/>
        <v>0</v>
      </c>
      <c r="J137" s="79">
        <v>14332</v>
      </c>
      <c r="K137" s="76">
        <v>13959</v>
      </c>
      <c r="L137" s="76">
        <v>13146</v>
      </c>
      <c r="M137" s="73">
        <v>104</v>
      </c>
      <c r="N137" s="73">
        <v>42</v>
      </c>
      <c r="O137" s="73">
        <v>451</v>
      </c>
      <c r="P137" s="73">
        <v>216</v>
      </c>
      <c r="Q137" s="73">
        <v>55</v>
      </c>
      <c r="R137" s="73">
        <v>73</v>
      </c>
      <c r="S137" s="73">
        <v>62</v>
      </c>
      <c r="T137" s="73">
        <v>9</v>
      </c>
      <c r="U137" s="73">
        <v>44</v>
      </c>
      <c r="V137" s="73">
        <v>37</v>
      </c>
      <c r="W137" s="73">
        <v>41</v>
      </c>
      <c r="X137" s="73">
        <v>7</v>
      </c>
      <c r="Y137" s="73">
        <v>5</v>
      </c>
      <c r="Z137" s="73">
        <v>5</v>
      </c>
      <c r="AA137" s="73">
        <v>21</v>
      </c>
      <c r="AB137" s="73">
        <v>14</v>
      </c>
      <c r="AC137" s="77"/>
      <c r="AD137">
        <f t="shared" si="33"/>
        <v>1186</v>
      </c>
      <c r="AE137">
        <v>102</v>
      </c>
      <c r="AF137" s="20">
        <f t="shared" si="34"/>
        <v>451</v>
      </c>
      <c r="AG137">
        <f t="shared" si="35"/>
        <v>3</v>
      </c>
      <c r="AH137" t="str">
        <f t="shared" si="36"/>
        <v>White Polish</v>
      </c>
      <c r="AI137" s="2">
        <f t="shared" si="37"/>
        <v>3.1468043538933857E-2</v>
      </c>
      <c r="AJ137" s="2">
        <f t="shared" si="38"/>
        <v>0.3802698145025295</v>
      </c>
      <c r="AK137" s="20">
        <f t="shared" si="39"/>
        <v>216</v>
      </c>
      <c r="AL137">
        <f t="shared" si="40"/>
        <v>4</v>
      </c>
      <c r="AM137" t="str">
        <f t="shared" si="41"/>
        <v xml:space="preserve">White Other </v>
      </c>
      <c r="AN137" s="2">
        <f t="shared" si="42"/>
        <v>1.5071169411108009E-2</v>
      </c>
      <c r="AO137" s="2">
        <f t="shared" si="43"/>
        <v>0.1821247892074199</v>
      </c>
      <c r="AP137">
        <f t="shared" si="44"/>
        <v>0</v>
      </c>
      <c r="AQ137">
        <v>49</v>
      </c>
      <c r="AR137">
        <v>87</v>
      </c>
      <c r="AS137">
        <v>21</v>
      </c>
      <c r="AT137">
        <v>5</v>
      </c>
      <c r="AU137">
        <v>-36</v>
      </c>
      <c r="AV137" s="2"/>
      <c r="BT137" s="84"/>
      <c r="BU137" s="84"/>
      <c r="BV137" s="84"/>
    </row>
    <row r="138" spans="1:74" x14ac:dyDescent="0.25">
      <c r="A138" s="73" t="s">
        <v>1021</v>
      </c>
      <c r="B138" s="73">
        <v>4</v>
      </c>
      <c r="C138" s="73" t="s">
        <v>496</v>
      </c>
      <c r="D138" s="78" t="s">
        <v>495</v>
      </c>
      <c r="E138" s="78" t="s">
        <v>147</v>
      </c>
      <c r="F138" s="73" t="s">
        <v>148</v>
      </c>
      <c r="G138" s="2">
        <f t="shared" si="30"/>
        <v>0.9420702095185236</v>
      </c>
      <c r="H138">
        <f t="shared" si="31"/>
        <v>0</v>
      </c>
      <c r="I138">
        <f t="shared" si="32"/>
        <v>0</v>
      </c>
      <c r="J138" s="79">
        <v>14414</v>
      </c>
      <c r="K138" s="76">
        <v>14180</v>
      </c>
      <c r="L138" s="76">
        <v>13579</v>
      </c>
      <c r="M138" s="73">
        <v>103</v>
      </c>
      <c r="N138" s="73">
        <v>31</v>
      </c>
      <c r="O138" s="73">
        <v>135</v>
      </c>
      <c r="P138" s="73">
        <v>332</v>
      </c>
      <c r="Q138" s="73">
        <v>64</v>
      </c>
      <c r="R138" s="73">
        <v>16</v>
      </c>
      <c r="S138" s="73">
        <v>22</v>
      </c>
      <c r="T138" s="73">
        <v>1</v>
      </c>
      <c r="U138" s="73">
        <v>45</v>
      </c>
      <c r="V138" s="73">
        <v>21</v>
      </c>
      <c r="W138" s="73">
        <v>26</v>
      </c>
      <c r="X138" s="73">
        <v>18</v>
      </c>
      <c r="Y138" s="73">
        <v>2</v>
      </c>
      <c r="Z138" s="73">
        <v>1</v>
      </c>
      <c r="AA138" s="73">
        <v>15</v>
      </c>
      <c r="AB138" s="73">
        <v>3</v>
      </c>
      <c r="AC138" s="77"/>
      <c r="AD138">
        <f t="shared" si="33"/>
        <v>835</v>
      </c>
      <c r="AE138">
        <v>58</v>
      </c>
      <c r="AF138" s="20">
        <f t="shared" si="34"/>
        <v>332</v>
      </c>
      <c r="AG138">
        <f t="shared" si="35"/>
        <v>4</v>
      </c>
      <c r="AH138" t="str">
        <f t="shared" si="36"/>
        <v xml:space="preserve">White Other </v>
      </c>
      <c r="AI138" s="2">
        <f t="shared" si="37"/>
        <v>2.3033162203413348E-2</v>
      </c>
      <c r="AJ138" s="2">
        <f t="shared" si="38"/>
        <v>0.39760479041916169</v>
      </c>
      <c r="AK138" s="20">
        <f t="shared" si="39"/>
        <v>135</v>
      </c>
      <c r="AL138">
        <f t="shared" si="40"/>
        <v>3</v>
      </c>
      <c r="AM138" t="str">
        <f t="shared" si="41"/>
        <v>White Polish</v>
      </c>
      <c r="AN138" s="2">
        <f t="shared" si="42"/>
        <v>9.3658942694602471E-3</v>
      </c>
      <c r="AO138" s="2">
        <f t="shared" si="43"/>
        <v>0.16167664670658682</v>
      </c>
      <c r="AP138">
        <f t="shared" si="44"/>
        <v>0</v>
      </c>
      <c r="AQ138">
        <v>27</v>
      </c>
      <c r="AR138">
        <v>67</v>
      </c>
      <c r="AS138">
        <v>12</v>
      </c>
      <c r="AT138">
        <v>17</v>
      </c>
      <c r="AU138">
        <v>20</v>
      </c>
      <c r="AV138" s="2"/>
      <c r="BT138" s="84"/>
      <c r="BU138" s="84"/>
      <c r="BV138" s="84"/>
    </row>
    <row r="139" spans="1:74" x14ac:dyDescent="0.25">
      <c r="A139" s="73" t="s">
        <v>1022</v>
      </c>
      <c r="B139" s="73">
        <v>5</v>
      </c>
      <c r="C139" s="73" t="s">
        <v>476</v>
      </c>
      <c r="D139" s="78" t="s">
        <v>475</v>
      </c>
      <c r="E139" s="78" t="s">
        <v>147</v>
      </c>
      <c r="F139" s="73" t="s">
        <v>148</v>
      </c>
      <c r="G139" s="2">
        <f t="shared" si="30"/>
        <v>0.94254325041040532</v>
      </c>
      <c r="H139">
        <f t="shared" si="31"/>
        <v>0</v>
      </c>
      <c r="I139">
        <f t="shared" si="32"/>
        <v>0</v>
      </c>
      <c r="J139" s="79">
        <v>15838</v>
      </c>
      <c r="K139" s="76">
        <v>15260</v>
      </c>
      <c r="L139" s="76">
        <v>14928</v>
      </c>
      <c r="M139" s="73">
        <v>47</v>
      </c>
      <c r="N139" s="73">
        <v>23</v>
      </c>
      <c r="O139" s="73">
        <v>151</v>
      </c>
      <c r="P139" s="73">
        <v>111</v>
      </c>
      <c r="Q139" s="73">
        <v>49</v>
      </c>
      <c r="R139" s="73">
        <v>239</v>
      </c>
      <c r="S139" s="73">
        <v>80</v>
      </c>
      <c r="T139" s="73">
        <v>8</v>
      </c>
      <c r="U139" s="73">
        <v>58</v>
      </c>
      <c r="V139" s="73">
        <v>33</v>
      </c>
      <c r="W139" s="73">
        <v>32</v>
      </c>
      <c r="X139" s="73">
        <v>7</v>
      </c>
      <c r="Y139" s="73">
        <v>21</v>
      </c>
      <c r="Z139" s="73">
        <v>0</v>
      </c>
      <c r="AA139" s="73">
        <v>45</v>
      </c>
      <c r="AB139" s="73">
        <v>6</v>
      </c>
      <c r="AC139" s="77"/>
      <c r="AD139">
        <f t="shared" si="33"/>
        <v>910</v>
      </c>
      <c r="AE139">
        <v>95</v>
      </c>
      <c r="AF139" s="20">
        <f t="shared" si="34"/>
        <v>239</v>
      </c>
      <c r="AG139">
        <f t="shared" si="35"/>
        <v>6</v>
      </c>
      <c r="AH139" t="str">
        <f t="shared" si="36"/>
        <v>Pakistani</v>
      </c>
      <c r="AI139" s="2">
        <f t="shared" si="37"/>
        <v>1.5090289177926507E-2</v>
      </c>
      <c r="AJ139" s="2">
        <f t="shared" si="38"/>
        <v>0.26263736263736265</v>
      </c>
      <c r="AK139" s="20">
        <f t="shared" si="39"/>
        <v>151</v>
      </c>
      <c r="AL139">
        <f t="shared" si="40"/>
        <v>3</v>
      </c>
      <c r="AM139" t="str">
        <f t="shared" si="41"/>
        <v>White Polish</v>
      </c>
      <c r="AN139" s="2">
        <f t="shared" si="42"/>
        <v>9.5340320747569138E-3</v>
      </c>
      <c r="AO139" s="2">
        <f t="shared" si="43"/>
        <v>0.16593406593406593</v>
      </c>
      <c r="AP139">
        <f t="shared" si="44"/>
        <v>0</v>
      </c>
      <c r="AQ139">
        <v>63</v>
      </c>
      <c r="AR139">
        <v>45</v>
      </c>
      <c r="AS139">
        <v>10</v>
      </c>
      <c r="AT139">
        <v>-99</v>
      </c>
      <c r="AU139">
        <v>33</v>
      </c>
      <c r="AV139" s="2"/>
      <c r="BT139" s="84"/>
      <c r="BU139" s="84"/>
      <c r="BV139" s="84"/>
    </row>
    <row r="140" spans="1:74" x14ac:dyDescent="0.25">
      <c r="A140" s="73" t="s">
        <v>1023</v>
      </c>
      <c r="B140" s="73">
        <v>6</v>
      </c>
      <c r="C140" s="73" t="s">
        <v>462</v>
      </c>
      <c r="D140" s="78" t="s">
        <v>461</v>
      </c>
      <c r="E140" s="78" t="s">
        <v>147</v>
      </c>
      <c r="F140" s="73" t="s">
        <v>148</v>
      </c>
      <c r="G140" s="2">
        <f t="shared" si="30"/>
        <v>0.94359670473694068</v>
      </c>
      <c r="H140">
        <f t="shared" si="31"/>
        <v>0</v>
      </c>
      <c r="I140">
        <f t="shared" si="32"/>
        <v>0</v>
      </c>
      <c r="J140" s="79">
        <v>21364</v>
      </c>
      <c r="K140" s="76">
        <v>20700</v>
      </c>
      <c r="L140" s="76">
        <v>20159</v>
      </c>
      <c r="M140" s="73">
        <v>141</v>
      </c>
      <c r="N140" s="73">
        <v>7</v>
      </c>
      <c r="O140" s="73">
        <v>139</v>
      </c>
      <c r="P140" s="73">
        <v>254</v>
      </c>
      <c r="Q140" s="73">
        <v>70</v>
      </c>
      <c r="R140" s="73">
        <v>194</v>
      </c>
      <c r="S140" s="73">
        <v>93</v>
      </c>
      <c r="T140" s="73">
        <v>5</v>
      </c>
      <c r="U140" s="73">
        <v>94</v>
      </c>
      <c r="V140" s="73">
        <v>50</v>
      </c>
      <c r="W140" s="73">
        <v>94</v>
      </c>
      <c r="X140" s="73">
        <v>13</v>
      </c>
      <c r="Y140" s="73">
        <v>4</v>
      </c>
      <c r="Z140" s="73">
        <v>2</v>
      </c>
      <c r="AA140" s="73">
        <v>26</v>
      </c>
      <c r="AB140" s="73">
        <v>19</v>
      </c>
      <c r="AC140" s="77"/>
      <c r="AD140">
        <f t="shared" si="33"/>
        <v>1205</v>
      </c>
      <c r="AE140">
        <v>121</v>
      </c>
      <c r="AF140" s="20">
        <f t="shared" si="34"/>
        <v>254</v>
      </c>
      <c r="AG140">
        <f t="shared" si="35"/>
        <v>4</v>
      </c>
      <c r="AH140" t="str">
        <f t="shared" si="36"/>
        <v xml:space="preserve">White Other </v>
      </c>
      <c r="AI140" s="2">
        <f t="shared" si="37"/>
        <v>1.1889159333458153E-2</v>
      </c>
      <c r="AJ140" s="2">
        <f t="shared" si="38"/>
        <v>0.21078838174273859</v>
      </c>
      <c r="AK140" s="20">
        <f t="shared" si="39"/>
        <v>194</v>
      </c>
      <c r="AL140">
        <f t="shared" si="40"/>
        <v>6</v>
      </c>
      <c r="AM140" t="str">
        <f t="shared" si="41"/>
        <v>Pakistani</v>
      </c>
      <c r="AN140" s="2">
        <f t="shared" si="42"/>
        <v>9.0806964987830002E-3</v>
      </c>
      <c r="AO140" s="2">
        <f t="shared" si="43"/>
        <v>0.16099585062240665</v>
      </c>
      <c r="AP140">
        <f t="shared" si="44"/>
        <v>0</v>
      </c>
      <c r="AQ140">
        <v>82</v>
      </c>
      <c r="AR140">
        <v>85</v>
      </c>
      <c r="AS140">
        <v>25</v>
      </c>
      <c r="AT140">
        <v>194</v>
      </c>
      <c r="AU140">
        <v>20</v>
      </c>
      <c r="AV140" s="2"/>
      <c r="BT140" s="84"/>
      <c r="BU140" s="84"/>
      <c r="BV140" s="84"/>
    </row>
    <row r="141" spans="1:74" x14ac:dyDescent="0.25">
      <c r="A141" s="73" t="s">
        <v>1024</v>
      </c>
      <c r="B141" s="73">
        <v>7</v>
      </c>
      <c r="C141" s="73" t="s">
        <v>474</v>
      </c>
      <c r="D141" s="78" t="s">
        <v>473</v>
      </c>
      <c r="E141" s="78" t="s">
        <v>147</v>
      </c>
      <c r="F141" s="73" t="s">
        <v>148</v>
      </c>
      <c r="G141" s="2">
        <f t="shared" si="30"/>
        <v>0.94589273591310252</v>
      </c>
      <c r="H141">
        <f t="shared" si="31"/>
        <v>0</v>
      </c>
      <c r="I141">
        <f t="shared" si="32"/>
        <v>0</v>
      </c>
      <c r="J141" s="79">
        <v>14730</v>
      </c>
      <c r="K141" s="76">
        <v>14407</v>
      </c>
      <c r="L141" s="76">
        <v>13933</v>
      </c>
      <c r="M141" s="73">
        <v>81</v>
      </c>
      <c r="N141" s="73">
        <v>13</v>
      </c>
      <c r="O141" s="73">
        <v>209</v>
      </c>
      <c r="P141" s="73">
        <v>171</v>
      </c>
      <c r="Q141" s="73">
        <v>45</v>
      </c>
      <c r="R141" s="73">
        <v>95</v>
      </c>
      <c r="S141" s="73">
        <v>47</v>
      </c>
      <c r="T141" s="73">
        <v>4</v>
      </c>
      <c r="U141" s="73">
        <v>24</v>
      </c>
      <c r="V141" s="73">
        <v>30</v>
      </c>
      <c r="W141" s="73">
        <v>27</v>
      </c>
      <c r="X141" s="73">
        <v>12</v>
      </c>
      <c r="Y141" s="73">
        <v>14</v>
      </c>
      <c r="Z141" s="73">
        <v>1</v>
      </c>
      <c r="AA141" s="73">
        <v>11</v>
      </c>
      <c r="AB141" s="73">
        <v>13</v>
      </c>
      <c r="AC141" s="77"/>
      <c r="AD141">
        <f t="shared" si="33"/>
        <v>797</v>
      </c>
      <c r="AE141">
        <v>84</v>
      </c>
      <c r="AF141" s="20">
        <f t="shared" si="34"/>
        <v>209</v>
      </c>
      <c r="AG141">
        <f t="shared" si="35"/>
        <v>3</v>
      </c>
      <c r="AH141" t="str">
        <f t="shared" si="36"/>
        <v>White Polish</v>
      </c>
      <c r="AI141" s="2">
        <f t="shared" si="37"/>
        <v>1.4188730482009504E-2</v>
      </c>
      <c r="AJ141" s="2">
        <f t="shared" si="38"/>
        <v>0.26223337515683814</v>
      </c>
      <c r="AK141" s="20">
        <f t="shared" si="39"/>
        <v>171</v>
      </c>
      <c r="AL141">
        <f t="shared" si="40"/>
        <v>4</v>
      </c>
      <c r="AM141" t="str">
        <f t="shared" si="41"/>
        <v xml:space="preserve">White Other </v>
      </c>
      <c r="AN141" s="2">
        <f t="shared" si="42"/>
        <v>1.1608961303462322E-2</v>
      </c>
      <c r="AO141" s="2">
        <f t="shared" si="43"/>
        <v>0.21455457967377667</v>
      </c>
      <c r="AP141">
        <f t="shared" si="44"/>
        <v>0</v>
      </c>
      <c r="AQ141">
        <v>43</v>
      </c>
      <c r="AR141">
        <v>50</v>
      </c>
      <c r="AS141">
        <v>3</v>
      </c>
      <c r="AT141">
        <v>73</v>
      </c>
      <c r="AU141">
        <v>-6</v>
      </c>
      <c r="AV141" s="2"/>
      <c r="BT141" s="84"/>
      <c r="BU141" s="84"/>
      <c r="BV141" s="84"/>
    </row>
    <row r="142" spans="1:74" x14ac:dyDescent="0.25">
      <c r="A142" s="73" t="s">
        <v>1025</v>
      </c>
      <c r="B142" s="73">
        <v>8</v>
      </c>
      <c r="C142" s="81" t="s">
        <v>494</v>
      </c>
      <c r="D142" s="78" t="s">
        <v>493</v>
      </c>
      <c r="E142" s="78" t="s">
        <v>147</v>
      </c>
      <c r="F142" s="73" t="s">
        <v>148</v>
      </c>
      <c r="G142" s="2">
        <f t="shared" si="30"/>
        <v>0.94779470729751403</v>
      </c>
      <c r="H142">
        <f t="shared" si="31"/>
        <v>0</v>
      </c>
      <c r="I142">
        <f t="shared" si="32"/>
        <v>0</v>
      </c>
      <c r="J142" s="79">
        <v>12470</v>
      </c>
      <c r="K142" s="76">
        <v>12295</v>
      </c>
      <c r="L142" s="76">
        <v>11819</v>
      </c>
      <c r="M142" s="73">
        <v>112</v>
      </c>
      <c r="N142" s="73">
        <v>7</v>
      </c>
      <c r="O142" s="73">
        <v>46</v>
      </c>
      <c r="P142" s="73">
        <v>311</v>
      </c>
      <c r="Q142" s="73">
        <v>49</v>
      </c>
      <c r="R142" s="73">
        <v>14</v>
      </c>
      <c r="S142" s="73">
        <v>20</v>
      </c>
      <c r="T142" s="73">
        <v>3</v>
      </c>
      <c r="U142" s="73">
        <v>27</v>
      </c>
      <c r="V142" s="73">
        <v>23</v>
      </c>
      <c r="W142" s="73">
        <v>20</v>
      </c>
      <c r="X142" s="73">
        <v>1</v>
      </c>
      <c r="Y142" s="73">
        <v>0</v>
      </c>
      <c r="Z142" s="73">
        <v>2</v>
      </c>
      <c r="AA142" s="73">
        <v>7</v>
      </c>
      <c r="AB142" s="73">
        <v>9</v>
      </c>
      <c r="AC142" s="77"/>
      <c r="AD142">
        <f t="shared" si="33"/>
        <v>651</v>
      </c>
      <c r="AE142">
        <v>30</v>
      </c>
      <c r="AF142" s="20">
        <f t="shared" si="34"/>
        <v>311</v>
      </c>
      <c r="AG142">
        <f t="shared" si="35"/>
        <v>4</v>
      </c>
      <c r="AH142" t="str">
        <f t="shared" si="36"/>
        <v xml:space="preserve">White Other </v>
      </c>
      <c r="AI142" s="2">
        <f t="shared" si="37"/>
        <v>2.4939855653568564E-2</v>
      </c>
      <c r="AJ142" s="2">
        <f t="shared" si="38"/>
        <v>0.47772657450076805</v>
      </c>
      <c r="AK142" s="20">
        <f t="shared" si="39"/>
        <v>112</v>
      </c>
      <c r="AL142">
        <f t="shared" si="40"/>
        <v>1</v>
      </c>
      <c r="AM142" t="str">
        <f t="shared" si="41"/>
        <v>White Irish</v>
      </c>
      <c r="AN142" s="2">
        <f t="shared" si="42"/>
        <v>8.9815557337610263E-3</v>
      </c>
      <c r="AO142" s="2">
        <f t="shared" si="43"/>
        <v>0.17204301075268819</v>
      </c>
      <c r="AP142">
        <f t="shared" si="44"/>
        <v>0</v>
      </c>
      <c r="AQ142">
        <v>15</v>
      </c>
      <c r="AR142">
        <v>116</v>
      </c>
      <c r="AS142">
        <v>9</v>
      </c>
      <c r="AT142">
        <v>-36</v>
      </c>
      <c r="AU142">
        <v>-19</v>
      </c>
      <c r="AV142" s="2"/>
      <c r="BT142" s="84"/>
      <c r="BU142" s="84"/>
      <c r="BV142" s="84"/>
    </row>
    <row r="143" spans="1:74" x14ac:dyDescent="0.25">
      <c r="A143" s="73" t="s">
        <v>1026</v>
      </c>
      <c r="B143" s="73">
        <v>9</v>
      </c>
      <c r="C143" s="73" t="s">
        <v>460</v>
      </c>
      <c r="D143" s="78" t="s">
        <v>459</v>
      </c>
      <c r="E143" s="78" t="s">
        <v>147</v>
      </c>
      <c r="F143" s="73" t="s">
        <v>148</v>
      </c>
      <c r="G143" s="2">
        <f t="shared" si="30"/>
        <v>0.94817598246438073</v>
      </c>
      <c r="H143">
        <f t="shared" si="31"/>
        <v>0</v>
      </c>
      <c r="I143">
        <f t="shared" si="32"/>
        <v>0</v>
      </c>
      <c r="J143" s="79">
        <v>19161</v>
      </c>
      <c r="K143" s="76">
        <v>18685</v>
      </c>
      <c r="L143" s="76">
        <v>18168</v>
      </c>
      <c r="M143" s="73">
        <v>138</v>
      </c>
      <c r="N143" s="73">
        <v>2</v>
      </c>
      <c r="O143" s="73">
        <v>118</v>
      </c>
      <c r="P143" s="73">
        <v>259</v>
      </c>
      <c r="Q143" s="73">
        <v>44</v>
      </c>
      <c r="R143" s="73">
        <v>149</v>
      </c>
      <c r="S143" s="73">
        <v>70</v>
      </c>
      <c r="T143" s="73">
        <v>9</v>
      </c>
      <c r="U143" s="73">
        <v>81</v>
      </c>
      <c r="V143" s="73">
        <v>33</v>
      </c>
      <c r="W143" s="73">
        <v>54</v>
      </c>
      <c r="X143" s="73">
        <v>10</v>
      </c>
      <c r="Y143" s="73">
        <v>3</v>
      </c>
      <c r="Z143" s="73">
        <v>2</v>
      </c>
      <c r="AA143" s="73">
        <v>11</v>
      </c>
      <c r="AB143" s="73">
        <v>10</v>
      </c>
      <c r="AC143" s="77"/>
      <c r="AD143">
        <f t="shared" si="33"/>
        <v>993</v>
      </c>
      <c r="AE143">
        <v>71</v>
      </c>
      <c r="AF143" s="20">
        <f t="shared" si="34"/>
        <v>259</v>
      </c>
      <c r="AG143">
        <f t="shared" si="35"/>
        <v>4</v>
      </c>
      <c r="AH143" t="str">
        <f t="shared" si="36"/>
        <v xml:space="preserve">White Other </v>
      </c>
      <c r="AI143" s="2">
        <f t="shared" si="37"/>
        <v>1.351703982046866E-2</v>
      </c>
      <c r="AJ143" s="2">
        <f t="shared" si="38"/>
        <v>0.26082578046324267</v>
      </c>
      <c r="AK143" s="20">
        <f t="shared" si="39"/>
        <v>149</v>
      </c>
      <c r="AL143">
        <f t="shared" si="40"/>
        <v>6</v>
      </c>
      <c r="AM143" t="str">
        <f t="shared" si="41"/>
        <v>Pakistani</v>
      </c>
      <c r="AN143" s="2">
        <f t="shared" si="42"/>
        <v>7.7762120974896928E-3</v>
      </c>
      <c r="AO143" s="2">
        <f t="shared" si="43"/>
        <v>0.15005035246727089</v>
      </c>
      <c r="AP143">
        <f t="shared" si="44"/>
        <v>0</v>
      </c>
      <c r="AQ143">
        <v>49</v>
      </c>
      <c r="AR143">
        <v>86</v>
      </c>
      <c r="AS143">
        <v>12</v>
      </c>
      <c r="AT143">
        <v>-7</v>
      </c>
      <c r="AU143">
        <v>-25</v>
      </c>
      <c r="AV143" s="2"/>
      <c r="BT143" s="84"/>
      <c r="BU143" s="84"/>
      <c r="BV143" s="84"/>
    </row>
    <row r="144" spans="1:74" x14ac:dyDescent="0.25">
      <c r="A144" s="73" t="s">
        <v>1027</v>
      </c>
      <c r="B144" s="73">
        <v>10</v>
      </c>
      <c r="C144" s="73" t="s">
        <v>466</v>
      </c>
      <c r="D144" s="78" t="s">
        <v>465</v>
      </c>
      <c r="E144" s="78" t="s">
        <v>147</v>
      </c>
      <c r="F144" s="73" t="s">
        <v>148</v>
      </c>
      <c r="G144" s="2">
        <f t="shared" si="30"/>
        <v>0.94850979937376778</v>
      </c>
      <c r="H144">
        <f t="shared" si="31"/>
        <v>0</v>
      </c>
      <c r="I144">
        <f t="shared" si="32"/>
        <v>0</v>
      </c>
      <c r="J144" s="79">
        <v>17246</v>
      </c>
      <c r="K144" s="76">
        <v>16907</v>
      </c>
      <c r="L144" s="76">
        <v>16358</v>
      </c>
      <c r="M144" s="73">
        <v>168</v>
      </c>
      <c r="N144" s="73">
        <v>6</v>
      </c>
      <c r="O144" s="73">
        <v>87</v>
      </c>
      <c r="P144" s="73">
        <v>288</v>
      </c>
      <c r="Q144" s="73">
        <v>65</v>
      </c>
      <c r="R144" s="73">
        <v>78</v>
      </c>
      <c r="S144" s="73">
        <v>41</v>
      </c>
      <c r="T144" s="73">
        <v>0</v>
      </c>
      <c r="U144" s="73">
        <v>52</v>
      </c>
      <c r="V144" s="73">
        <v>33</v>
      </c>
      <c r="W144" s="73">
        <v>31</v>
      </c>
      <c r="X144" s="73">
        <v>12</v>
      </c>
      <c r="Y144" s="73">
        <v>4</v>
      </c>
      <c r="Z144" s="73">
        <v>0</v>
      </c>
      <c r="AA144" s="73">
        <v>11</v>
      </c>
      <c r="AB144" s="73">
        <v>12</v>
      </c>
      <c r="AC144" s="77"/>
      <c r="AD144">
        <f t="shared" si="33"/>
        <v>888</v>
      </c>
      <c r="AE144">
        <v>52</v>
      </c>
      <c r="AF144" s="20">
        <f t="shared" si="34"/>
        <v>288</v>
      </c>
      <c r="AG144">
        <f t="shared" si="35"/>
        <v>4</v>
      </c>
      <c r="AH144" t="str">
        <f t="shared" si="36"/>
        <v xml:space="preserve">White Other </v>
      </c>
      <c r="AI144" s="2">
        <f t="shared" si="37"/>
        <v>1.6699524527426651E-2</v>
      </c>
      <c r="AJ144" s="2">
        <f t="shared" si="38"/>
        <v>0.32432432432432434</v>
      </c>
      <c r="AK144" s="20">
        <f t="shared" si="39"/>
        <v>168</v>
      </c>
      <c r="AL144">
        <f t="shared" si="40"/>
        <v>1</v>
      </c>
      <c r="AM144" t="str">
        <f t="shared" si="41"/>
        <v>White Irish</v>
      </c>
      <c r="AN144" s="2">
        <f t="shared" si="42"/>
        <v>9.7413893076655454E-3</v>
      </c>
      <c r="AO144" s="2">
        <f t="shared" si="43"/>
        <v>0.1891891891891892</v>
      </c>
      <c r="AP144">
        <f t="shared" si="44"/>
        <v>0</v>
      </c>
      <c r="AQ144">
        <v>29</v>
      </c>
      <c r="AR144">
        <v>95</v>
      </c>
      <c r="AS144">
        <v>14</v>
      </c>
      <c r="AT144">
        <v>-11</v>
      </c>
      <c r="AU144">
        <v>-5</v>
      </c>
      <c r="AV144" s="2"/>
      <c r="BT144" s="84"/>
      <c r="BU144" s="84"/>
      <c r="BV144" s="84"/>
    </row>
    <row r="145" spans="1:74" x14ac:dyDescent="0.25">
      <c r="A145" s="73" t="s">
        <v>1028</v>
      </c>
      <c r="B145" s="73">
        <v>11</v>
      </c>
      <c r="C145" s="73" t="s">
        <v>490</v>
      </c>
      <c r="D145" s="78" t="s">
        <v>489</v>
      </c>
      <c r="E145" s="78" t="s">
        <v>147</v>
      </c>
      <c r="F145" s="73" t="s">
        <v>148</v>
      </c>
      <c r="G145" s="2">
        <f t="shared" si="30"/>
        <v>0.94985714285714284</v>
      </c>
      <c r="H145">
        <f t="shared" si="31"/>
        <v>0</v>
      </c>
      <c r="I145">
        <f t="shared" si="32"/>
        <v>0</v>
      </c>
      <c r="J145" s="79">
        <v>14000</v>
      </c>
      <c r="K145" s="76">
        <v>13740</v>
      </c>
      <c r="L145" s="76">
        <v>13298</v>
      </c>
      <c r="M145" s="73">
        <v>111</v>
      </c>
      <c r="N145" s="73">
        <v>8</v>
      </c>
      <c r="O145" s="73">
        <v>26</v>
      </c>
      <c r="P145" s="73">
        <v>297</v>
      </c>
      <c r="Q145" s="73">
        <v>76</v>
      </c>
      <c r="R145" s="73">
        <v>22</v>
      </c>
      <c r="S145" s="73">
        <v>34</v>
      </c>
      <c r="T145" s="73">
        <v>1</v>
      </c>
      <c r="U145" s="73">
        <v>40</v>
      </c>
      <c r="V145" s="73">
        <v>35</v>
      </c>
      <c r="W145" s="73">
        <v>14</v>
      </c>
      <c r="X145" s="73">
        <v>10</v>
      </c>
      <c r="Y145" s="73">
        <v>7</v>
      </c>
      <c r="Z145" s="73">
        <v>2</v>
      </c>
      <c r="AA145" s="73">
        <v>7</v>
      </c>
      <c r="AB145" s="73">
        <v>12</v>
      </c>
      <c r="AC145" s="77"/>
      <c r="AD145">
        <f t="shared" si="33"/>
        <v>702</v>
      </c>
      <c r="AE145">
        <v>46</v>
      </c>
      <c r="AF145" s="20">
        <f t="shared" si="34"/>
        <v>297</v>
      </c>
      <c r="AG145">
        <f t="shared" si="35"/>
        <v>4</v>
      </c>
      <c r="AH145" t="str">
        <f t="shared" si="36"/>
        <v xml:space="preserve">White Other </v>
      </c>
      <c r="AI145" s="2">
        <f t="shared" si="37"/>
        <v>2.1214285714285713E-2</v>
      </c>
      <c r="AJ145" s="2">
        <f t="shared" si="38"/>
        <v>0.42307692307692307</v>
      </c>
      <c r="AK145" s="20">
        <f t="shared" si="39"/>
        <v>111</v>
      </c>
      <c r="AL145">
        <f t="shared" si="40"/>
        <v>1</v>
      </c>
      <c r="AM145" t="str">
        <f t="shared" si="41"/>
        <v>White Irish</v>
      </c>
      <c r="AN145" s="2">
        <f t="shared" si="42"/>
        <v>7.9285714285714289E-3</v>
      </c>
      <c r="AO145" s="2">
        <f t="shared" si="43"/>
        <v>0.15811965811965811</v>
      </c>
      <c r="AP145">
        <f t="shared" si="44"/>
        <v>0</v>
      </c>
      <c r="AQ145">
        <v>24</v>
      </c>
      <c r="AR145">
        <v>134</v>
      </c>
      <c r="AS145">
        <v>13</v>
      </c>
      <c r="AT145">
        <v>-3</v>
      </c>
      <c r="AU145">
        <v>8</v>
      </c>
      <c r="AV145" s="2"/>
      <c r="BT145" s="84"/>
      <c r="BU145" s="84"/>
      <c r="BV145" s="84"/>
    </row>
    <row r="146" spans="1:74" x14ac:dyDescent="0.25">
      <c r="A146" s="73" t="s">
        <v>1029</v>
      </c>
      <c r="B146" s="73">
        <v>12</v>
      </c>
      <c r="C146" s="73" t="s">
        <v>482</v>
      </c>
      <c r="D146" s="78" t="s">
        <v>481</v>
      </c>
      <c r="E146" s="78" t="s">
        <v>147</v>
      </c>
      <c r="F146" s="73" t="s">
        <v>148</v>
      </c>
      <c r="G146" s="2">
        <f t="shared" si="30"/>
        <v>0.95254145148138081</v>
      </c>
      <c r="H146">
        <f t="shared" si="31"/>
        <v>0</v>
      </c>
      <c r="I146">
        <f t="shared" si="32"/>
        <v>0</v>
      </c>
      <c r="J146" s="79">
        <v>18395</v>
      </c>
      <c r="K146" s="76">
        <v>17991</v>
      </c>
      <c r="L146" s="76">
        <v>17522</v>
      </c>
      <c r="M146" s="73">
        <v>79</v>
      </c>
      <c r="N146" s="73">
        <v>15</v>
      </c>
      <c r="O146" s="73">
        <v>205</v>
      </c>
      <c r="P146" s="73">
        <v>170</v>
      </c>
      <c r="Q146" s="73">
        <v>51</v>
      </c>
      <c r="R146" s="73">
        <v>151</v>
      </c>
      <c r="S146" s="73">
        <v>32</v>
      </c>
      <c r="T146" s="73">
        <v>9</v>
      </c>
      <c r="U146" s="73">
        <v>71</v>
      </c>
      <c r="V146" s="73">
        <v>27</v>
      </c>
      <c r="W146" s="73">
        <v>19</v>
      </c>
      <c r="X146" s="73">
        <v>19</v>
      </c>
      <c r="Y146" s="73">
        <v>19</v>
      </c>
      <c r="Z146" s="73">
        <v>2</v>
      </c>
      <c r="AA146" s="73">
        <v>1</v>
      </c>
      <c r="AB146" s="73">
        <v>3</v>
      </c>
      <c r="AC146" s="77"/>
      <c r="AD146">
        <f t="shared" si="33"/>
        <v>873</v>
      </c>
      <c r="AE146">
        <v>71</v>
      </c>
      <c r="AF146" s="20">
        <f t="shared" si="34"/>
        <v>205</v>
      </c>
      <c r="AG146">
        <f t="shared" si="35"/>
        <v>3</v>
      </c>
      <c r="AH146" t="str">
        <f t="shared" si="36"/>
        <v>White Polish</v>
      </c>
      <c r="AI146" s="2">
        <f t="shared" si="37"/>
        <v>1.1144332699103017E-2</v>
      </c>
      <c r="AJ146" s="2">
        <f t="shared" si="38"/>
        <v>0.23482245131729668</v>
      </c>
      <c r="AK146" s="20">
        <f t="shared" si="39"/>
        <v>170</v>
      </c>
      <c r="AL146">
        <f t="shared" si="40"/>
        <v>4</v>
      </c>
      <c r="AM146" t="str">
        <f t="shared" si="41"/>
        <v xml:space="preserve">White Other </v>
      </c>
      <c r="AN146" s="2">
        <f t="shared" si="42"/>
        <v>9.241641750475673E-3</v>
      </c>
      <c r="AO146" s="2">
        <f t="shared" si="43"/>
        <v>0.19473081328751432</v>
      </c>
      <c r="AP146">
        <f t="shared" si="44"/>
        <v>0</v>
      </c>
      <c r="AQ146">
        <v>36</v>
      </c>
      <c r="AR146">
        <v>69</v>
      </c>
      <c r="AS146">
        <v>14</v>
      </c>
      <c r="AT146">
        <v>37</v>
      </c>
      <c r="AU146">
        <v>8</v>
      </c>
      <c r="AV146" s="2"/>
      <c r="BT146" s="84"/>
      <c r="BU146" s="84"/>
      <c r="BV146" s="84"/>
    </row>
    <row r="147" spans="1:74" x14ac:dyDescent="0.25">
      <c r="A147" s="73" t="s">
        <v>1030</v>
      </c>
      <c r="B147" s="73">
        <v>13</v>
      </c>
      <c r="C147" s="73" t="s">
        <v>486</v>
      </c>
      <c r="D147" s="78" t="s">
        <v>485</v>
      </c>
      <c r="E147" s="78" t="s">
        <v>147</v>
      </c>
      <c r="F147" s="73" t="s">
        <v>148</v>
      </c>
      <c r="G147" s="2">
        <f t="shared" si="30"/>
        <v>0.95613188025934615</v>
      </c>
      <c r="H147">
        <f t="shared" si="31"/>
        <v>0</v>
      </c>
      <c r="I147">
        <f t="shared" si="32"/>
        <v>0</v>
      </c>
      <c r="J147" s="79">
        <v>14498</v>
      </c>
      <c r="K147" s="76">
        <v>14235</v>
      </c>
      <c r="L147" s="76">
        <v>13862</v>
      </c>
      <c r="M147" s="73">
        <v>67</v>
      </c>
      <c r="N147" s="73">
        <v>19</v>
      </c>
      <c r="O147" s="73">
        <v>116</v>
      </c>
      <c r="P147" s="73">
        <v>171</v>
      </c>
      <c r="Q147" s="73">
        <v>21</v>
      </c>
      <c r="R147" s="73">
        <v>76</v>
      </c>
      <c r="S147" s="73">
        <v>52</v>
      </c>
      <c r="T147" s="73">
        <v>3</v>
      </c>
      <c r="U147" s="73">
        <v>52</v>
      </c>
      <c r="V147" s="73">
        <v>23</v>
      </c>
      <c r="W147" s="73">
        <v>16</v>
      </c>
      <c r="X147" s="73">
        <v>8</v>
      </c>
      <c r="Y147" s="73">
        <v>5</v>
      </c>
      <c r="Z147" s="73">
        <v>0</v>
      </c>
      <c r="AA147" s="73">
        <v>3</v>
      </c>
      <c r="AB147" s="73">
        <v>4</v>
      </c>
      <c r="AC147" s="77"/>
      <c r="AD147">
        <f t="shared" si="33"/>
        <v>636</v>
      </c>
      <c r="AE147">
        <v>58</v>
      </c>
      <c r="AF147" s="20">
        <f t="shared" si="34"/>
        <v>171</v>
      </c>
      <c r="AG147">
        <f t="shared" si="35"/>
        <v>4</v>
      </c>
      <c r="AH147" t="str">
        <f t="shared" si="36"/>
        <v xml:space="preserve">White Other </v>
      </c>
      <c r="AI147" s="2">
        <f t="shared" si="37"/>
        <v>1.1794730307628638E-2</v>
      </c>
      <c r="AJ147" s="2">
        <f t="shared" si="38"/>
        <v>0.26886792452830188</v>
      </c>
      <c r="AK147" s="20">
        <f t="shared" si="39"/>
        <v>116</v>
      </c>
      <c r="AL147">
        <f t="shared" si="40"/>
        <v>3</v>
      </c>
      <c r="AM147" t="str">
        <f t="shared" si="41"/>
        <v>White Polish</v>
      </c>
      <c r="AN147" s="2">
        <f t="shared" si="42"/>
        <v>8.0011036004966202E-3</v>
      </c>
      <c r="AO147" s="2">
        <f t="shared" si="43"/>
        <v>0.18238993710691823</v>
      </c>
      <c r="AP147">
        <f t="shared" si="44"/>
        <v>0</v>
      </c>
      <c r="AQ147">
        <v>35</v>
      </c>
      <c r="AR147">
        <v>54</v>
      </c>
      <c r="AS147">
        <v>6</v>
      </c>
      <c r="AT147">
        <v>-50</v>
      </c>
      <c r="AU147">
        <v>3</v>
      </c>
      <c r="AV147" s="2"/>
      <c r="BT147" s="84"/>
      <c r="BU147" s="84"/>
      <c r="BV147" s="84"/>
    </row>
    <row r="148" spans="1:74" x14ac:dyDescent="0.25">
      <c r="A148" s="73" t="s">
        <v>1031</v>
      </c>
      <c r="B148" s="73">
        <v>14</v>
      </c>
      <c r="C148" s="73" t="s">
        <v>458</v>
      </c>
      <c r="D148" s="78" t="s">
        <v>457</v>
      </c>
      <c r="E148" s="78" t="s">
        <v>147</v>
      </c>
      <c r="F148" s="73" t="s">
        <v>148</v>
      </c>
      <c r="G148" s="2">
        <f t="shared" si="30"/>
        <v>0.95758447160316318</v>
      </c>
      <c r="H148">
        <f t="shared" si="31"/>
        <v>0</v>
      </c>
      <c r="I148">
        <f t="shared" si="32"/>
        <v>0</v>
      </c>
      <c r="J148" s="79">
        <v>13910</v>
      </c>
      <c r="K148" s="76">
        <v>13665</v>
      </c>
      <c r="L148" s="76">
        <v>13320</v>
      </c>
      <c r="M148" s="73">
        <v>95</v>
      </c>
      <c r="N148" s="73">
        <v>1</v>
      </c>
      <c r="O148" s="73">
        <v>71</v>
      </c>
      <c r="P148" s="73">
        <v>178</v>
      </c>
      <c r="Q148" s="73">
        <v>40</v>
      </c>
      <c r="R148" s="73">
        <v>37</v>
      </c>
      <c r="S148" s="73">
        <v>20</v>
      </c>
      <c r="T148" s="73">
        <v>8</v>
      </c>
      <c r="U148" s="73">
        <v>43</v>
      </c>
      <c r="V148" s="73">
        <v>39</v>
      </c>
      <c r="W148" s="73">
        <v>25</v>
      </c>
      <c r="X148" s="73">
        <v>4</v>
      </c>
      <c r="Y148" s="73">
        <v>4</v>
      </c>
      <c r="Z148" s="73">
        <v>2</v>
      </c>
      <c r="AA148" s="73">
        <v>14</v>
      </c>
      <c r="AB148" s="73">
        <v>9</v>
      </c>
      <c r="AC148" s="77"/>
      <c r="AD148">
        <f t="shared" si="33"/>
        <v>590</v>
      </c>
      <c r="AE148">
        <v>49</v>
      </c>
      <c r="AF148" s="20">
        <f t="shared" si="34"/>
        <v>178</v>
      </c>
      <c r="AG148">
        <f t="shared" si="35"/>
        <v>4</v>
      </c>
      <c r="AH148" t="str">
        <f t="shared" si="36"/>
        <v xml:space="preserve">White Other </v>
      </c>
      <c r="AI148" s="2">
        <f t="shared" si="37"/>
        <v>1.2796549245147375E-2</v>
      </c>
      <c r="AJ148" s="2">
        <f t="shared" si="38"/>
        <v>0.30169491525423731</v>
      </c>
      <c r="AK148" s="20">
        <f t="shared" si="39"/>
        <v>95</v>
      </c>
      <c r="AL148">
        <f t="shared" si="40"/>
        <v>1</v>
      </c>
      <c r="AM148" t="str">
        <f t="shared" si="41"/>
        <v>White Irish</v>
      </c>
      <c r="AN148" s="2">
        <f t="shared" si="42"/>
        <v>6.8296189791516894E-3</v>
      </c>
      <c r="AO148" s="2">
        <f t="shared" si="43"/>
        <v>0.16101694915254236</v>
      </c>
      <c r="AP148">
        <f t="shared" si="44"/>
        <v>0</v>
      </c>
      <c r="AQ148">
        <v>26</v>
      </c>
      <c r="AR148">
        <v>57</v>
      </c>
      <c r="AS148">
        <v>2</v>
      </c>
      <c r="AT148">
        <v>58</v>
      </c>
      <c r="AU148">
        <v>1</v>
      </c>
      <c r="AV148" s="2"/>
      <c r="BT148" s="84"/>
      <c r="BU148" s="84"/>
      <c r="BV148" s="84"/>
    </row>
    <row r="149" spans="1:74" x14ac:dyDescent="0.25">
      <c r="A149" s="73" t="s">
        <v>1032</v>
      </c>
      <c r="B149" s="73">
        <v>15</v>
      </c>
      <c r="C149" s="73" t="s">
        <v>464</v>
      </c>
      <c r="D149" s="78" t="s">
        <v>463</v>
      </c>
      <c r="E149" s="78" t="s">
        <v>147</v>
      </c>
      <c r="F149" s="73" t="s">
        <v>148</v>
      </c>
      <c r="G149" s="2">
        <f t="shared" si="30"/>
        <v>0.95851528384279472</v>
      </c>
      <c r="H149">
        <f t="shared" si="31"/>
        <v>0</v>
      </c>
      <c r="I149">
        <f t="shared" si="32"/>
        <v>0</v>
      </c>
      <c r="J149" s="79">
        <v>14656</v>
      </c>
      <c r="K149" s="76">
        <v>14412</v>
      </c>
      <c r="L149" s="76">
        <v>14048</v>
      </c>
      <c r="M149" s="73">
        <v>94</v>
      </c>
      <c r="N149" s="73">
        <v>5</v>
      </c>
      <c r="O149" s="73">
        <v>99</v>
      </c>
      <c r="P149" s="73">
        <v>166</v>
      </c>
      <c r="Q149" s="73">
        <v>44</v>
      </c>
      <c r="R149" s="73">
        <v>78</v>
      </c>
      <c r="S149" s="73">
        <v>20</v>
      </c>
      <c r="T149" s="73">
        <v>9</v>
      </c>
      <c r="U149" s="73">
        <v>27</v>
      </c>
      <c r="V149" s="73">
        <v>26</v>
      </c>
      <c r="W149" s="73">
        <v>18</v>
      </c>
      <c r="X149" s="73">
        <v>8</v>
      </c>
      <c r="Y149" s="73">
        <v>4</v>
      </c>
      <c r="Z149" s="73">
        <v>2</v>
      </c>
      <c r="AA149" s="73">
        <v>3</v>
      </c>
      <c r="AB149" s="73">
        <v>5</v>
      </c>
      <c r="AC149" s="77"/>
      <c r="AD149">
        <f t="shared" si="33"/>
        <v>608</v>
      </c>
      <c r="AE149">
        <v>61</v>
      </c>
      <c r="AF149" s="20">
        <f t="shared" si="34"/>
        <v>166</v>
      </c>
      <c r="AG149">
        <f t="shared" si="35"/>
        <v>4</v>
      </c>
      <c r="AH149" t="str">
        <f t="shared" si="36"/>
        <v xml:space="preserve">White Other </v>
      </c>
      <c r="AI149" s="2">
        <f t="shared" si="37"/>
        <v>1.13264192139738E-2</v>
      </c>
      <c r="AJ149" s="2">
        <f t="shared" si="38"/>
        <v>0.27302631578947367</v>
      </c>
      <c r="AK149" s="20">
        <f t="shared" si="39"/>
        <v>99</v>
      </c>
      <c r="AL149">
        <f t="shared" si="40"/>
        <v>3</v>
      </c>
      <c r="AM149" t="str">
        <f t="shared" si="41"/>
        <v>White Polish</v>
      </c>
      <c r="AN149" s="2">
        <f t="shared" si="42"/>
        <v>6.7549126637554587E-3</v>
      </c>
      <c r="AO149" s="2">
        <f t="shared" si="43"/>
        <v>0.16282894736842105</v>
      </c>
      <c r="AP149">
        <f t="shared" si="44"/>
        <v>0</v>
      </c>
      <c r="AQ149">
        <v>33</v>
      </c>
      <c r="AR149">
        <v>68</v>
      </c>
      <c r="AS149">
        <v>13</v>
      </c>
      <c r="AT149">
        <v>-13</v>
      </c>
      <c r="AU149">
        <v>-5</v>
      </c>
      <c r="AV149" s="2"/>
      <c r="BT149" s="84"/>
      <c r="BU149" s="84"/>
      <c r="BV149" s="84"/>
    </row>
    <row r="150" spans="1:74" x14ac:dyDescent="0.25">
      <c r="A150" s="73" t="s">
        <v>1033</v>
      </c>
      <c r="B150" s="73">
        <v>16</v>
      </c>
      <c r="C150" s="73" t="s">
        <v>484</v>
      </c>
      <c r="D150" s="78" t="s">
        <v>483</v>
      </c>
      <c r="E150" s="78" t="s">
        <v>147</v>
      </c>
      <c r="F150" s="73" t="s">
        <v>148</v>
      </c>
      <c r="G150" s="2">
        <f t="shared" si="30"/>
        <v>0.96161705417794219</v>
      </c>
      <c r="H150">
        <f t="shared" si="31"/>
        <v>0</v>
      </c>
      <c r="I150">
        <f t="shared" si="32"/>
        <v>0</v>
      </c>
      <c r="J150" s="79">
        <v>18107</v>
      </c>
      <c r="K150" s="76">
        <v>17716</v>
      </c>
      <c r="L150" s="76">
        <v>17412</v>
      </c>
      <c r="M150" s="73">
        <v>94</v>
      </c>
      <c r="N150" s="73">
        <v>9</v>
      </c>
      <c r="O150" s="73">
        <v>70</v>
      </c>
      <c r="P150" s="73">
        <v>131</v>
      </c>
      <c r="Q150" s="73">
        <v>41</v>
      </c>
      <c r="R150" s="73">
        <v>186</v>
      </c>
      <c r="S150" s="73">
        <v>19</v>
      </c>
      <c r="T150" s="73">
        <v>2</v>
      </c>
      <c r="U150" s="73">
        <v>54</v>
      </c>
      <c r="V150" s="73">
        <v>31</v>
      </c>
      <c r="W150" s="73">
        <v>24</v>
      </c>
      <c r="X150" s="73">
        <v>7</v>
      </c>
      <c r="Y150" s="73">
        <v>7</v>
      </c>
      <c r="Z150" s="73">
        <v>3</v>
      </c>
      <c r="AA150" s="73">
        <v>7</v>
      </c>
      <c r="AB150" s="73">
        <v>10</v>
      </c>
      <c r="AC150" s="77"/>
      <c r="AD150">
        <f t="shared" si="33"/>
        <v>695</v>
      </c>
      <c r="AE150">
        <v>63</v>
      </c>
      <c r="AF150" s="20">
        <f t="shared" si="34"/>
        <v>186</v>
      </c>
      <c r="AG150">
        <f t="shared" si="35"/>
        <v>6</v>
      </c>
      <c r="AH150" t="str">
        <f t="shared" si="36"/>
        <v>Pakistani</v>
      </c>
      <c r="AI150" s="2">
        <f t="shared" si="37"/>
        <v>1.027227039266582E-2</v>
      </c>
      <c r="AJ150" s="2">
        <f t="shared" si="38"/>
        <v>0.26762589928057556</v>
      </c>
      <c r="AK150" s="20">
        <f t="shared" si="39"/>
        <v>131</v>
      </c>
      <c r="AL150">
        <f t="shared" si="40"/>
        <v>4</v>
      </c>
      <c r="AM150" t="str">
        <f t="shared" si="41"/>
        <v xml:space="preserve">White Other </v>
      </c>
      <c r="AN150" s="2">
        <f t="shared" si="42"/>
        <v>7.2347710830065722E-3</v>
      </c>
      <c r="AO150" s="2">
        <f t="shared" si="43"/>
        <v>0.18848920863309351</v>
      </c>
      <c r="AP150">
        <f t="shared" si="44"/>
        <v>0</v>
      </c>
      <c r="AQ150">
        <v>42</v>
      </c>
      <c r="AR150">
        <v>50</v>
      </c>
      <c r="AS150">
        <v>11</v>
      </c>
      <c r="AT150">
        <v>24</v>
      </c>
      <c r="AU150">
        <v>4</v>
      </c>
      <c r="AV150" s="2"/>
      <c r="BT150" s="84"/>
      <c r="BU150" s="84"/>
      <c r="BV150" s="84"/>
    </row>
    <row r="151" spans="1:74" x14ac:dyDescent="0.25">
      <c r="A151" s="73" t="s">
        <v>1034</v>
      </c>
      <c r="B151" s="73">
        <v>17</v>
      </c>
      <c r="C151" s="73" t="s">
        <v>456</v>
      </c>
      <c r="D151" s="78" t="s">
        <v>455</v>
      </c>
      <c r="E151" s="78" t="s">
        <v>147</v>
      </c>
      <c r="F151" s="73" t="s">
        <v>148</v>
      </c>
      <c r="G151" s="2">
        <f t="shared" si="30"/>
        <v>0.96798110720562391</v>
      </c>
      <c r="H151">
        <f t="shared" si="31"/>
        <v>0</v>
      </c>
      <c r="I151">
        <f t="shared" si="32"/>
        <v>0</v>
      </c>
      <c r="J151" s="79">
        <v>18208</v>
      </c>
      <c r="K151" s="76">
        <v>17966</v>
      </c>
      <c r="L151" s="76">
        <v>17625</v>
      </c>
      <c r="M151" s="73">
        <v>96</v>
      </c>
      <c r="N151" s="73">
        <v>4</v>
      </c>
      <c r="O151" s="73">
        <v>46</v>
      </c>
      <c r="P151" s="73">
        <v>195</v>
      </c>
      <c r="Q151" s="73">
        <v>39</v>
      </c>
      <c r="R151" s="73">
        <v>52</v>
      </c>
      <c r="S151" s="73">
        <v>34</v>
      </c>
      <c r="T151" s="73">
        <v>11</v>
      </c>
      <c r="U151" s="73">
        <v>34</v>
      </c>
      <c r="V151" s="73">
        <v>24</v>
      </c>
      <c r="W151" s="73">
        <v>27</v>
      </c>
      <c r="X151" s="73">
        <v>11</v>
      </c>
      <c r="Y151" s="73">
        <v>1</v>
      </c>
      <c r="Z151" s="73">
        <v>1</v>
      </c>
      <c r="AA151" s="73">
        <v>3</v>
      </c>
      <c r="AB151" s="73">
        <v>5</v>
      </c>
      <c r="AC151" s="77"/>
      <c r="AD151">
        <f t="shared" si="33"/>
        <v>583</v>
      </c>
      <c r="AE151">
        <v>31</v>
      </c>
      <c r="AF151" s="20">
        <f t="shared" si="34"/>
        <v>195</v>
      </c>
      <c r="AG151">
        <f t="shared" si="35"/>
        <v>4</v>
      </c>
      <c r="AH151" t="str">
        <f t="shared" si="36"/>
        <v xml:space="preserve">White Other </v>
      </c>
      <c r="AI151" s="2">
        <f t="shared" si="37"/>
        <v>1.0709578207381372E-2</v>
      </c>
      <c r="AJ151" s="2">
        <f t="shared" si="38"/>
        <v>0.33447684391080618</v>
      </c>
      <c r="AK151" s="20">
        <f t="shared" si="39"/>
        <v>96</v>
      </c>
      <c r="AL151">
        <f t="shared" si="40"/>
        <v>1</v>
      </c>
      <c r="AM151" t="str">
        <f t="shared" si="41"/>
        <v>White Irish</v>
      </c>
      <c r="AN151" s="2">
        <f t="shared" si="42"/>
        <v>5.272407732864675E-3</v>
      </c>
      <c r="AO151" s="2">
        <f t="shared" si="43"/>
        <v>0.16466552315608921</v>
      </c>
      <c r="AP151">
        <f t="shared" si="44"/>
        <v>0</v>
      </c>
      <c r="AQ151">
        <v>18</v>
      </c>
      <c r="AR151">
        <v>62</v>
      </c>
      <c r="AS151">
        <v>1</v>
      </c>
      <c r="AT151">
        <v>-7</v>
      </c>
      <c r="AU151">
        <v>-8</v>
      </c>
      <c r="AV151" s="2"/>
      <c r="BT151" s="84"/>
      <c r="BU151" s="84"/>
      <c r="BV151" s="84"/>
    </row>
    <row r="152" spans="1:74" x14ac:dyDescent="0.25">
      <c r="A152" s="73" t="s">
        <v>1035</v>
      </c>
      <c r="B152" s="73">
        <v>18</v>
      </c>
      <c r="C152" s="73" t="s">
        <v>488</v>
      </c>
      <c r="D152" s="78" t="s">
        <v>487</v>
      </c>
      <c r="E152" s="78" t="s">
        <v>147</v>
      </c>
      <c r="F152" s="73" t="s">
        <v>148</v>
      </c>
      <c r="G152" s="2">
        <f t="shared" si="30"/>
        <v>0.96835227659429657</v>
      </c>
      <c r="H152">
        <f t="shared" si="31"/>
        <v>0</v>
      </c>
      <c r="I152">
        <f t="shared" si="32"/>
        <v>0</v>
      </c>
      <c r="J152" s="79">
        <v>14693</v>
      </c>
      <c r="K152" s="76">
        <v>14536</v>
      </c>
      <c r="L152" s="76">
        <v>14228</v>
      </c>
      <c r="M152" s="73">
        <v>91</v>
      </c>
      <c r="N152" s="73">
        <v>16</v>
      </c>
      <c r="O152" s="73">
        <v>21</v>
      </c>
      <c r="P152" s="73">
        <v>180</v>
      </c>
      <c r="Q152" s="73">
        <v>59</v>
      </c>
      <c r="R152" s="73">
        <v>11</v>
      </c>
      <c r="S152" s="73">
        <v>12</v>
      </c>
      <c r="T152" s="73">
        <v>2</v>
      </c>
      <c r="U152" s="73">
        <v>19</v>
      </c>
      <c r="V152" s="73">
        <v>17</v>
      </c>
      <c r="W152" s="73">
        <v>9</v>
      </c>
      <c r="X152" s="73">
        <v>7</v>
      </c>
      <c r="Y152" s="73">
        <v>3</v>
      </c>
      <c r="Z152" s="73">
        <v>6</v>
      </c>
      <c r="AA152" s="73">
        <v>8</v>
      </c>
      <c r="AB152" s="73">
        <v>4</v>
      </c>
      <c r="AC152" s="77"/>
      <c r="AD152">
        <f t="shared" si="33"/>
        <v>465</v>
      </c>
      <c r="AE152">
        <v>29</v>
      </c>
      <c r="AF152" s="20">
        <f t="shared" si="34"/>
        <v>180</v>
      </c>
      <c r="AG152">
        <f t="shared" si="35"/>
        <v>4</v>
      </c>
      <c r="AH152" t="str">
        <f t="shared" si="36"/>
        <v xml:space="preserve">White Other </v>
      </c>
      <c r="AI152" s="2">
        <f t="shared" si="37"/>
        <v>1.2250731640917443E-2</v>
      </c>
      <c r="AJ152" s="2">
        <f t="shared" si="38"/>
        <v>0.38709677419354838</v>
      </c>
      <c r="AK152" s="20">
        <f t="shared" si="39"/>
        <v>91</v>
      </c>
      <c r="AL152">
        <f t="shared" si="40"/>
        <v>1</v>
      </c>
      <c r="AM152" t="str">
        <f t="shared" si="41"/>
        <v>White Irish</v>
      </c>
      <c r="AN152" s="2">
        <f t="shared" si="42"/>
        <v>6.1934254406860413E-3</v>
      </c>
      <c r="AO152" s="2">
        <f t="shared" si="43"/>
        <v>0.19569892473118281</v>
      </c>
      <c r="AP152">
        <f t="shared" si="44"/>
        <v>0</v>
      </c>
      <c r="AQ152">
        <v>18</v>
      </c>
      <c r="AR152">
        <v>51</v>
      </c>
      <c r="AS152">
        <v>3</v>
      </c>
      <c r="AT152">
        <v>-73</v>
      </c>
      <c r="AU152">
        <v>-15</v>
      </c>
      <c r="AV152" s="2"/>
      <c r="BT152" s="84"/>
      <c r="BU152" s="84"/>
      <c r="BV152" s="84"/>
    </row>
    <row r="153" spans="1:74" x14ac:dyDescent="0.25">
      <c r="A153" s="73" t="s">
        <v>1036</v>
      </c>
      <c r="B153" s="73">
        <v>19</v>
      </c>
      <c r="C153" s="73" t="s">
        <v>498</v>
      </c>
      <c r="D153" s="78" t="s">
        <v>497</v>
      </c>
      <c r="E153" s="78" t="s">
        <v>147</v>
      </c>
      <c r="F153" s="73" t="s">
        <v>148</v>
      </c>
      <c r="G153" s="2">
        <f t="shared" si="30"/>
        <v>0.97235198261814226</v>
      </c>
      <c r="H153">
        <f t="shared" si="31"/>
        <v>0</v>
      </c>
      <c r="I153">
        <f t="shared" si="32"/>
        <v>0</v>
      </c>
      <c r="J153" s="79">
        <v>18410</v>
      </c>
      <c r="K153" s="76">
        <v>18134</v>
      </c>
      <c r="L153" s="76">
        <v>17901</v>
      </c>
      <c r="M153" s="73">
        <v>71</v>
      </c>
      <c r="N153" s="73">
        <v>6</v>
      </c>
      <c r="O153" s="73">
        <v>53</v>
      </c>
      <c r="P153" s="73">
        <v>103</v>
      </c>
      <c r="Q153" s="73">
        <v>56</v>
      </c>
      <c r="R153" s="73">
        <v>63</v>
      </c>
      <c r="S153" s="73">
        <v>29</v>
      </c>
      <c r="T153" s="73">
        <v>4</v>
      </c>
      <c r="U153" s="73">
        <v>37</v>
      </c>
      <c r="V153" s="73">
        <v>23</v>
      </c>
      <c r="W153" s="73">
        <v>26</v>
      </c>
      <c r="X153" s="73">
        <v>8</v>
      </c>
      <c r="Y153" s="73">
        <v>1</v>
      </c>
      <c r="Z153" s="73">
        <v>5</v>
      </c>
      <c r="AA153" s="73">
        <v>14</v>
      </c>
      <c r="AB153" s="73">
        <v>10</v>
      </c>
      <c r="AC153" s="77"/>
      <c r="AD153">
        <f t="shared" si="33"/>
        <v>509</v>
      </c>
      <c r="AE153">
        <v>46</v>
      </c>
      <c r="AF153" s="20">
        <f t="shared" si="34"/>
        <v>103</v>
      </c>
      <c r="AG153">
        <f t="shared" si="35"/>
        <v>4</v>
      </c>
      <c r="AH153" t="str">
        <f t="shared" si="36"/>
        <v xml:space="preserve">White Other </v>
      </c>
      <c r="AI153" s="2">
        <f t="shared" si="37"/>
        <v>5.5947854426941883E-3</v>
      </c>
      <c r="AJ153" s="2">
        <f t="shared" si="38"/>
        <v>0.20235756385068762</v>
      </c>
      <c r="AK153" s="20">
        <f t="shared" si="39"/>
        <v>71</v>
      </c>
      <c r="AL153">
        <f t="shared" si="40"/>
        <v>1</v>
      </c>
      <c r="AM153" t="str">
        <f t="shared" si="41"/>
        <v>White Irish</v>
      </c>
      <c r="AN153" s="2">
        <f t="shared" si="42"/>
        <v>3.8565996740901683E-3</v>
      </c>
      <c r="AO153" s="2">
        <f t="shared" si="43"/>
        <v>0.13948919449901767</v>
      </c>
      <c r="AP153">
        <f t="shared" si="44"/>
        <v>0</v>
      </c>
      <c r="AQ153">
        <v>34</v>
      </c>
      <c r="AR153">
        <v>49</v>
      </c>
      <c r="AS153">
        <v>4</v>
      </c>
      <c r="AT153">
        <v>55</v>
      </c>
      <c r="AU153">
        <v>7</v>
      </c>
      <c r="AV153" s="2"/>
      <c r="BT153" s="84"/>
      <c r="BU153" s="84"/>
      <c r="BV153" s="84"/>
    </row>
    <row r="154" spans="1:74" x14ac:dyDescent="0.25">
      <c r="A154" s="73" t="s">
        <v>1037</v>
      </c>
      <c r="B154" s="73">
        <v>20</v>
      </c>
      <c r="C154" s="73" t="s">
        <v>470</v>
      </c>
      <c r="D154" s="78" t="s">
        <v>469</v>
      </c>
      <c r="E154" s="78" t="s">
        <v>147</v>
      </c>
      <c r="F154" s="73" t="s">
        <v>148</v>
      </c>
      <c r="G154" s="2">
        <f t="shared" si="30"/>
        <v>0.97493075775868188</v>
      </c>
      <c r="H154">
        <f t="shared" si="31"/>
        <v>0</v>
      </c>
      <c r="I154">
        <f t="shared" si="32"/>
        <v>0</v>
      </c>
      <c r="J154" s="79">
        <v>14081</v>
      </c>
      <c r="K154" s="76">
        <v>13899</v>
      </c>
      <c r="L154" s="76">
        <v>13728</v>
      </c>
      <c r="M154" s="73">
        <v>42</v>
      </c>
      <c r="N154" s="73">
        <v>5</v>
      </c>
      <c r="O154" s="73">
        <v>60</v>
      </c>
      <c r="P154" s="73">
        <v>64</v>
      </c>
      <c r="Q154" s="73">
        <v>25</v>
      </c>
      <c r="R154" s="73">
        <v>19</v>
      </c>
      <c r="S154" s="73">
        <v>37</v>
      </c>
      <c r="T154" s="73">
        <v>0</v>
      </c>
      <c r="U154" s="73">
        <v>25</v>
      </c>
      <c r="V154" s="73">
        <v>30</v>
      </c>
      <c r="W154" s="73">
        <v>17</v>
      </c>
      <c r="X154" s="73">
        <v>13</v>
      </c>
      <c r="Y154" s="73">
        <v>8</v>
      </c>
      <c r="Z154" s="73">
        <v>0</v>
      </c>
      <c r="AA154" s="73">
        <v>6</v>
      </c>
      <c r="AB154" s="73">
        <v>2</v>
      </c>
      <c r="AC154" s="77"/>
      <c r="AD154">
        <f t="shared" si="33"/>
        <v>353</v>
      </c>
      <c r="AE154">
        <v>28</v>
      </c>
      <c r="AF154" s="20">
        <f t="shared" si="34"/>
        <v>64</v>
      </c>
      <c r="AG154">
        <f t="shared" si="35"/>
        <v>4</v>
      </c>
      <c r="AH154" t="str">
        <f t="shared" si="36"/>
        <v xml:space="preserve">White Other </v>
      </c>
      <c r="AI154" s="2">
        <f t="shared" si="37"/>
        <v>4.545131737802713E-3</v>
      </c>
      <c r="AJ154" s="2">
        <f t="shared" si="38"/>
        <v>0.18130311614730879</v>
      </c>
      <c r="AK154" s="20">
        <f t="shared" si="39"/>
        <v>60</v>
      </c>
      <c r="AL154">
        <f t="shared" si="40"/>
        <v>3</v>
      </c>
      <c r="AM154" t="str">
        <f t="shared" si="41"/>
        <v>White Polish</v>
      </c>
      <c r="AN154" s="2">
        <f t="shared" si="42"/>
        <v>4.2610610041900433E-3</v>
      </c>
      <c r="AO154" s="2">
        <f t="shared" si="43"/>
        <v>0.16997167138810199</v>
      </c>
      <c r="AP154">
        <f t="shared" si="44"/>
        <v>0</v>
      </c>
      <c r="AQ154">
        <v>19</v>
      </c>
      <c r="AR154">
        <v>21</v>
      </c>
      <c r="AS154">
        <v>4</v>
      </c>
      <c r="AT154">
        <v>104</v>
      </c>
      <c r="AU154">
        <v>7</v>
      </c>
      <c r="AV154" s="2"/>
      <c r="BT154" s="84"/>
      <c r="BU154" s="84"/>
      <c r="BV154" s="84"/>
    </row>
    <row r="155" spans="1:74" x14ac:dyDescent="0.25">
      <c r="A155" s="73" t="s">
        <v>1038</v>
      </c>
      <c r="B155" s="73">
        <v>21</v>
      </c>
      <c r="C155" s="73" t="s">
        <v>500</v>
      </c>
      <c r="D155" s="78" t="s">
        <v>499</v>
      </c>
      <c r="E155" s="78" t="s">
        <v>147</v>
      </c>
      <c r="F155" s="73" t="s">
        <v>148</v>
      </c>
      <c r="G155" s="2">
        <f t="shared" si="30"/>
        <v>0.9752396603670227</v>
      </c>
      <c r="H155">
        <f t="shared" si="31"/>
        <v>0</v>
      </c>
      <c r="I155">
        <f t="shared" si="32"/>
        <v>0</v>
      </c>
      <c r="J155" s="79">
        <v>18255</v>
      </c>
      <c r="K155" s="76">
        <v>18035</v>
      </c>
      <c r="L155" s="76">
        <v>17803</v>
      </c>
      <c r="M155" s="73">
        <v>58</v>
      </c>
      <c r="N155" s="73">
        <v>13</v>
      </c>
      <c r="O155" s="73">
        <v>60</v>
      </c>
      <c r="P155" s="73">
        <v>101</v>
      </c>
      <c r="Q155" s="73">
        <v>26</v>
      </c>
      <c r="R155" s="73">
        <v>108</v>
      </c>
      <c r="S155" s="73">
        <v>21</v>
      </c>
      <c r="T155" s="73">
        <v>13</v>
      </c>
      <c r="U155" s="73">
        <v>9</v>
      </c>
      <c r="V155" s="73">
        <v>20</v>
      </c>
      <c r="W155" s="73">
        <v>6</v>
      </c>
      <c r="X155" s="73">
        <v>5</v>
      </c>
      <c r="Y155" s="73">
        <v>0</v>
      </c>
      <c r="Z155" s="73">
        <v>0</v>
      </c>
      <c r="AA155" s="73">
        <v>6</v>
      </c>
      <c r="AB155" s="73">
        <v>6</v>
      </c>
      <c r="AC155" s="77"/>
      <c r="AD155">
        <f t="shared" si="33"/>
        <v>452</v>
      </c>
      <c r="AE155">
        <v>47</v>
      </c>
      <c r="AF155" s="20">
        <f t="shared" si="34"/>
        <v>108</v>
      </c>
      <c r="AG155">
        <f t="shared" si="35"/>
        <v>6</v>
      </c>
      <c r="AH155" t="str">
        <f t="shared" si="36"/>
        <v>Pakistani</v>
      </c>
      <c r="AI155" s="2">
        <f t="shared" si="37"/>
        <v>5.9161873459326209E-3</v>
      </c>
      <c r="AJ155" s="2">
        <f t="shared" si="38"/>
        <v>0.23893805309734514</v>
      </c>
      <c r="AK155" s="20">
        <f t="shared" si="39"/>
        <v>101</v>
      </c>
      <c r="AL155">
        <f t="shared" si="40"/>
        <v>4</v>
      </c>
      <c r="AM155" t="str">
        <f t="shared" si="41"/>
        <v xml:space="preserve">White Other </v>
      </c>
      <c r="AN155" s="2">
        <f t="shared" si="42"/>
        <v>5.5327307586962478E-3</v>
      </c>
      <c r="AO155" s="2">
        <f t="shared" si="43"/>
        <v>0.22345132743362831</v>
      </c>
      <c r="AP155">
        <f t="shared" si="44"/>
        <v>0</v>
      </c>
      <c r="AQ155">
        <v>30</v>
      </c>
      <c r="AR155">
        <v>38</v>
      </c>
      <c r="AS155">
        <v>4</v>
      </c>
      <c r="AT155">
        <v>-76</v>
      </c>
      <c r="AU155">
        <v>11</v>
      </c>
      <c r="AV155" s="2"/>
      <c r="BT155" s="84"/>
      <c r="BU155" s="84"/>
      <c r="BV155" s="84"/>
    </row>
    <row r="156" spans="1:74" x14ac:dyDescent="0.25">
      <c r="A156" s="73" t="s">
        <v>1039</v>
      </c>
      <c r="B156" s="73">
        <v>22</v>
      </c>
      <c r="C156" s="73" t="s">
        <v>468</v>
      </c>
      <c r="D156" s="78" t="s">
        <v>467</v>
      </c>
      <c r="E156" s="78" t="s">
        <v>147</v>
      </c>
      <c r="F156" s="73" t="s">
        <v>148</v>
      </c>
      <c r="G156" s="2">
        <f t="shared" si="30"/>
        <v>0.97533687219273169</v>
      </c>
      <c r="H156">
        <f t="shared" si="31"/>
        <v>0</v>
      </c>
      <c r="I156">
        <f t="shared" si="32"/>
        <v>0</v>
      </c>
      <c r="J156" s="79">
        <v>12245</v>
      </c>
      <c r="K156" s="76">
        <v>12110</v>
      </c>
      <c r="L156" s="76">
        <v>11943</v>
      </c>
      <c r="M156" s="73">
        <v>63</v>
      </c>
      <c r="N156" s="73">
        <v>12</v>
      </c>
      <c r="O156" s="73">
        <v>27</v>
      </c>
      <c r="P156" s="73">
        <v>65</v>
      </c>
      <c r="Q156" s="73">
        <v>13</v>
      </c>
      <c r="R156" s="73">
        <v>22</v>
      </c>
      <c r="S156" s="73">
        <v>9</v>
      </c>
      <c r="T156" s="73">
        <v>4</v>
      </c>
      <c r="U156" s="73">
        <v>34</v>
      </c>
      <c r="V156" s="73">
        <v>13</v>
      </c>
      <c r="W156" s="73">
        <v>24</v>
      </c>
      <c r="X156" s="73">
        <v>3</v>
      </c>
      <c r="Y156" s="73">
        <v>8</v>
      </c>
      <c r="Z156" s="73">
        <v>1</v>
      </c>
      <c r="AA156" s="73">
        <v>2</v>
      </c>
      <c r="AB156" s="73">
        <v>2</v>
      </c>
      <c r="AC156" s="77"/>
      <c r="AD156">
        <f t="shared" si="33"/>
        <v>302</v>
      </c>
      <c r="AE156">
        <v>18</v>
      </c>
      <c r="AF156" s="20">
        <f t="shared" si="34"/>
        <v>65</v>
      </c>
      <c r="AG156">
        <f t="shared" si="35"/>
        <v>4</v>
      </c>
      <c r="AH156" t="str">
        <f t="shared" si="36"/>
        <v xml:space="preserve">White Other </v>
      </c>
      <c r="AI156" s="2">
        <f t="shared" si="37"/>
        <v>5.3082890975908537E-3</v>
      </c>
      <c r="AJ156" s="2">
        <f t="shared" si="38"/>
        <v>0.21523178807947019</v>
      </c>
      <c r="AK156" s="20">
        <f t="shared" si="39"/>
        <v>63</v>
      </c>
      <c r="AL156">
        <f t="shared" si="40"/>
        <v>1</v>
      </c>
      <c r="AM156" t="str">
        <f t="shared" si="41"/>
        <v>White Irish</v>
      </c>
      <c r="AN156" s="2">
        <f t="shared" si="42"/>
        <v>5.1449571253572883E-3</v>
      </c>
      <c r="AO156" s="2">
        <f t="shared" si="43"/>
        <v>0.20860927152317882</v>
      </c>
      <c r="AP156">
        <f t="shared" si="44"/>
        <v>0</v>
      </c>
      <c r="AQ156">
        <v>12</v>
      </c>
      <c r="AR156">
        <v>31</v>
      </c>
      <c r="AS156">
        <v>5</v>
      </c>
      <c r="AT156">
        <v>-3</v>
      </c>
      <c r="AU156">
        <v>11</v>
      </c>
      <c r="AV156" s="2"/>
      <c r="BT156" s="84"/>
      <c r="BU156" s="84"/>
      <c r="BV156" s="84"/>
    </row>
    <row r="157" spans="1:74" x14ac:dyDescent="0.25">
      <c r="A157" s="73" t="s">
        <v>1040</v>
      </c>
      <c r="B157" s="73">
        <v>23</v>
      </c>
      <c r="C157" s="73" t="s">
        <v>472</v>
      </c>
      <c r="D157" s="78" t="s">
        <v>471</v>
      </c>
      <c r="E157" s="78" t="s">
        <v>147</v>
      </c>
      <c r="F157" s="73" t="s">
        <v>148</v>
      </c>
      <c r="G157" s="2">
        <f t="shared" si="30"/>
        <v>0.97634590277244448</v>
      </c>
      <c r="H157">
        <f t="shared" si="31"/>
        <v>0</v>
      </c>
      <c r="I157">
        <f t="shared" si="32"/>
        <v>0</v>
      </c>
      <c r="J157" s="79">
        <v>13021</v>
      </c>
      <c r="K157" s="76">
        <v>12883</v>
      </c>
      <c r="L157" s="76">
        <v>12713</v>
      </c>
      <c r="M157" s="73">
        <v>48</v>
      </c>
      <c r="N157" s="73">
        <v>8</v>
      </c>
      <c r="O157" s="73">
        <v>36</v>
      </c>
      <c r="P157" s="73">
        <v>78</v>
      </c>
      <c r="Q157" s="73">
        <v>14</v>
      </c>
      <c r="R157" s="73">
        <v>46</v>
      </c>
      <c r="S157" s="73">
        <v>17</v>
      </c>
      <c r="T157" s="73">
        <v>4</v>
      </c>
      <c r="U157" s="73">
        <v>19</v>
      </c>
      <c r="V157" s="73">
        <v>11</v>
      </c>
      <c r="W157" s="73">
        <v>11</v>
      </c>
      <c r="X157" s="73">
        <v>4</v>
      </c>
      <c r="Y157" s="73">
        <v>2</v>
      </c>
      <c r="Z157" s="73">
        <v>2</v>
      </c>
      <c r="AA157" s="73">
        <v>4</v>
      </c>
      <c r="AB157" s="73">
        <v>4</v>
      </c>
      <c r="AC157" s="77"/>
      <c r="AD157">
        <f t="shared" si="33"/>
        <v>308</v>
      </c>
      <c r="AE157">
        <v>18</v>
      </c>
      <c r="AF157" s="20">
        <f t="shared" si="34"/>
        <v>78</v>
      </c>
      <c r="AG157">
        <f t="shared" si="35"/>
        <v>4</v>
      </c>
      <c r="AH157" t="str">
        <f t="shared" si="36"/>
        <v xml:space="preserve">White Other </v>
      </c>
      <c r="AI157" s="2">
        <f t="shared" si="37"/>
        <v>5.9903233238614547E-3</v>
      </c>
      <c r="AJ157" s="2">
        <f t="shared" si="38"/>
        <v>0.25324675324675322</v>
      </c>
      <c r="AK157" s="20">
        <f t="shared" si="39"/>
        <v>48</v>
      </c>
      <c r="AL157">
        <f t="shared" si="40"/>
        <v>1</v>
      </c>
      <c r="AM157" t="str">
        <f t="shared" si="41"/>
        <v>White Irish</v>
      </c>
      <c r="AN157" s="2">
        <f t="shared" si="42"/>
        <v>3.6863528146839721E-3</v>
      </c>
      <c r="AO157" s="2">
        <f t="shared" si="43"/>
        <v>0.15584415584415584</v>
      </c>
      <c r="AP157">
        <f t="shared" si="44"/>
        <v>0</v>
      </c>
      <c r="AQ157">
        <v>13</v>
      </c>
      <c r="AR157">
        <v>31</v>
      </c>
      <c r="AS157">
        <v>5</v>
      </c>
      <c r="AT157">
        <v>64</v>
      </c>
      <c r="AU157">
        <v>-12</v>
      </c>
      <c r="AV157" s="2"/>
      <c r="BT157" s="84"/>
      <c r="BU157" s="84"/>
      <c r="BV157" s="84"/>
    </row>
    <row r="158" spans="1:74" x14ac:dyDescent="0.25">
      <c r="A158" s="73" t="s">
        <v>1041</v>
      </c>
      <c r="B158" s="73">
        <v>1</v>
      </c>
      <c r="C158" s="73" t="s">
        <v>512</v>
      </c>
      <c r="D158" s="78" t="s">
        <v>511</v>
      </c>
      <c r="E158" s="78" t="s">
        <v>149</v>
      </c>
      <c r="F158" s="73" t="s">
        <v>150</v>
      </c>
      <c r="G158" s="2">
        <f t="shared" si="30"/>
        <v>0.59319020313819626</v>
      </c>
      <c r="H158">
        <f t="shared" si="31"/>
        <v>1</v>
      </c>
      <c r="I158">
        <f t="shared" si="32"/>
        <v>1</v>
      </c>
      <c r="J158" s="79">
        <v>22497</v>
      </c>
      <c r="K158" s="76">
        <v>14568</v>
      </c>
      <c r="L158" s="76">
        <v>13345</v>
      </c>
      <c r="M158" s="73">
        <v>439</v>
      </c>
      <c r="N158" s="73">
        <v>16</v>
      </c>
      <c r="O158" s="73">
        <v>156</v>
      </c>
      <c r="P158" s="73">
        <v>612</v>
      </c>
      <c r="Q158" s="73">
        <v>180</v>
      </c>
      <c r="R158" s="80">
        <v>5706</v>
      </c>
      <c r="S158" s="73">
        <v>809</v>
      </c>
      <c r="T158" s="73">
        <v>17</v>
      </c>
      <c r="U158" s="73">
        <v>189</v>
      </c>
      <c r="V158" s="73">
        <v>309</v>
      </c>
      <c r="W158" s="73">
        <v>430</v>
      </c>
      <c r="X158" s="73">
        <v>31</v>
      </c>
      <c r="Y158" s="73">
        <v>32</v>
      </c>
      <c r="Z158" s="73">
        <v>13</v>
      </c>
      <c r="AA158" s="73">
        <v>147</v>
      </c>
      <c r="AB158" s="73">
        <v>66</v>
      </c>
      <c r="AC158" s="77"/>
      <c r="AD158">
        <f t="shared" si="33"/>
        <v>9152</v>
      </c>
      <c r="AE158">
        <v>885</v>
      </c>
      <c r="AF158" s="20">
        <f t="shared" si="34"/>
        <v>5706</v>
      </c>
      <c r="AG158">
        <f t="shared" si="35"/>
        <v>6</v>
      </c>
      <c r="AH158" t="str">
        <f t="shared" si="36"/>
        <v>Pakistani</v>
      </c>
      <c r="AI158" s="2">
        <f t="shared" si="37"/>
        <v>0.25363381784237898</v>
      </c>
      <c r="AJ158" s="2">
        <f t="shared" si="38"/>
        <v>0.62347027972027969</v>
      </c>
      <c r="AK158" s="20">
        <f t="shared" si="39"/>
        <v>809</v>
      </c>
      <c r="AL158">
        <f t="shared" si="40"/>
        <v>7</v>
      </c>
      <c r="AM158" t="str">
        <f t="shared" si="41"/>
        <v>Indian</v>
      </c>
      <c r="AN158" s="2">
        <f t="shared" si="42"/>
        <v>3.5960350268924746E-2</v>
      </c>
      <c r="AO158" s="2">
        <f t="shared" si="43"/>
        <v>8.8395979020979024E-2</v>
      </c>
      <c r="AP158">
        <f t="shared" si="44"/>
        <v>1</v>
      </c>
      <c r="AQ158">
        <v>842</v>
      </c>
      <c r="AR158">
        <v>410</v>
      </c>
      <c r="AS158">
        <v>264</v>
      </c>
      <c r="AT158">
        <v>70</v>
      </c>
      <c r="AU158">
        <v>80</v>
      </c>
      <c r="AV158" s="2"/>
      <c r="BT158" s="84"/>
      <c r="BU158" s="84"/>
      <c r="BV158" s="84"/>
    </row>
    <row r="159" spans="1:74" x14ac:dyDescent="0.25">
      <c r="A159" s="73" t="s">
        <v>1042</v>
      </c>
      <c r="B159" s="73">
        <v>2</v>
      </c>
      <c r="C159" s="73" t="s">
        <v>520</v>
      </c>
      <c r="D159" s="78" t="s">
        <v>519</v>
      </c>
      <c r="E159" s="78" t="s">
        <v>149</v>
      </c>
      <c r="F159" s="73" t="s">
        <v>150</v>
      </c>
      <c r="G159" s="2">
        <f t="shared" si="30"/>
        <v>0.65409142780425589</v>
      </c>
      <c r="H159">
        <f t="shared" si="31"/>
        <v>1</v>
      </c>
      <c r="I159">
        <f t="shared" si="32"/>
        <v>1</v>
      </c>
      <c r="J159" s="79">
        <v>29794</v>
      </c>
      <c r="K159" s="76">
        <v>22974</v>
      </c>
      <c r="L159" s="76">
        <v>19488</v>
      </c>
      <c r="M159" s="73">
        <v>863</v>
      </c>
      <c r="N159" s="73">
        <v>20</v>
      </c>
      <c r="O159" s="73">
        <v>327</v>
      </c>
      <c r="P159" s="80">
        <v>2276</v>
      </c>
      <c r="Q159" s="73">
        <v>297</v>
      </c>
      <c r="R159" s="73">
        <v>790</v>
      </c>
      <c r="S159" s="80">
        <v>1210</v>
      </c>
      <c r="T159" s="73">
        <v>51</v>
      </c>
      <c r="U159" s="80">
        <v>2442</v>
      </c>
      <c r="V159" s="73">
        <v>628</v>
      </c>
      <c r="W159" s="73">
        <v>655</v>
      </c>
      <c r="X159" s="73">
        <v>79</v>
      </c>
      <c r="Y159" s="73">
        <v>51</v>
      </c>
      <c r="Z159" s="73">
        <v>11</v>
      </c>
      <c r="AA159" s="73">
        <v>513</v>
      </c>
      <c r="AB159" s="73">
        <v>93</v>
      </c>
      <c r="AC159" s="77"/>
      <c r="AD159">
        <f t="shared" si="33"/>
        <v>10306</v>
      </c>
      <c r="AE159">
        <v>441</v>
      </c>
      <c r="AF159" s="20">
        <f t="shared" si="34"/>
        <v>2442</v>
      </c>
      <c r="AG159">
        <f t="shared" si="35"/>
        <v>9</v>
      </c>
      <c r="AH159" t="str">
        <f t="shared" si="36"/>
        <v>Chinese</v>
      </c>
      <c r="AI159" s="2">
        <f t="shared" si="37"/>
        <v>8.1962811304289451E-2</v>
      </c>
      <c r="AJ159" s="2">
        <f t="shared" si="38"/>
        <v>0.23694934989326605</v>
      </c>
      <c r="AK159" s="20">
        <f t="shared" si="39"/>
        <v>2276</v>
      </c>
      <c r="AL159">
        <f t="shared" si="40"/>
        <v>4</v>
      </c>
      <c r="AM159" t="str">
        <f t="shared" si="41"/>
        <v xml:space="preserve">White Other </v>
      </c>
      <c r="AN159" s="2">
        <f t="shared" si="42"/>
        <v>7.6391219708666178E-2</v>
      </c>
      <c r="AO159" s="2">
        <f t="shared" si="43"/>
        <v>0.22084222782844945</v>
      </c>
      <c r="AP159">
        <f t="shared" si="44"/>
        <v>0</v>
      </c>
      <c r="AQ159">
        <v>369</v>
      </c>
      <c r="AR159">
        <v>3468</v>
      </c>
      <c r="AS159">
        <v>2016</v>
      </c>
      <c r="AT159">
        <v>756</v>
      </c>
      <c r="AU159">
        <v>-448</v>
      </c>
      <c r="AV159" s="2"/>
      <c r="BT159" s="84"/>
      <c r="BU159" s="84"/>
      <c r="BV159" s="84"/>
    </row>
    <row r="160" spans="1:74" x14ac:dyDescent="0.25">
      <c r="A160" s="73" t="s">
        <v>1043</v>
      </c>
      <c r="B160" s="73">
        <v>3</v>
      </c>
      <c r="C160" s="73" t="s">
        <v>516</v>
      </c>
      <c r="D160" s="78" t="s">
        <v>515</v>
      </c>
      <c r="E160" s="78" t="s">
        <v>149</v>
      </c>
      <c r="F160" s="73" t="s">
        <v>150</v>
      </c>
      <c r="G160" s="2">
        <f t="shared" si="30"/>
        <v>0.67797596631175328</v>
      </c>
      <c r="H160">
        <f t="shared" si="31"/>
        <v>1</v>
      </c>
      <c r="I160">
        <f t="shared" si="32"/>
        <v>1</v>
      </c>
      <c r="J160" s="79">
        <v>29209</v>
      </c>
      <c r="K160" s="76">
        <v>22412</v>
      </c>
      <c r="L160" s="76">
        <v>19803</v>
      </c>
      <c r="M160" s="80">
        <v>1065</v>
      </c>
      <c r="N160" s="73">
        <v>30</v>
      </c>
      <c r="O160" s="73">
        <v>641</v>
      </c>
      <c r="P160" s="73">
        <v>873</v>
      </c>
      <c r="Q160" s="73">
        <v>191</v>
      </c>
      <c r="R160" s="80">
        <v>3508</v>
      </c>
      <c r="S160" s="73">
        <v>711</v>
      </c>
      <c r="T160" s="73">
        <v>32</v>
      </c>
      <c r="U160" s="73">
        <v>317</v>
      </c>
      <c r="V160" s="73">
        <v>683</v>
      </c>
      <c r="W160" s="73">
        <v>937</v>
      </c>
      <c r="X160" s="73">
        <v>42</v>
      </c>
      <c r="Y160" s="73">
        <v>73</v>
      </c>
      <c r="Z160" s="73">
        <v>10</v>
      </c>
      <c r="AA160" s="73">
        <v>188</v>
      </c>
      <c r="AB160" s="73">
        <v>105</v>
      </c>
      <c r="AC160" s="77"/>
      <c r="AD160">
        <f t="shared" si="33"/>
        <v>9406</v>
      </c>
      <c r="AE160">
        <v>976</v>
      </c>
      <c r="AF160" s="20">
        <f t="shared" si="34"/>
        <v>3508</v>
      </c>
      <c r="AG160">
        <f t="shared" si="35"/>
        <v>6</v>
      </c>
      <c r="AH160" t="str">
        <f t="shared" si="36"/>
        <v>Pakistani</v>
      </c>
      <c r="AI160" s="2">
        <f t="shared" si="37"/>
        <v>0.12009996918757918</v>
      </c>
      <c r="AJ160" s="2">
        <f t="shared" si="38"/>
        <v>0.37295343397831171</v>
      </c>
      <c r="AK160" s="20">
        <f t="shared" si="39"/>
        <v>1065</v>
      </c>
      <c r="AL160">
        <f t="shared" si="40"/>
        <v>1</v>
      </c>
      <c r="AM160" t="str">
        <f t="shared" si="41"/>
        <v>White Irish</v>
      </c>
      <c r="AN160" s="2">
        <f t="shared" si="42"/>
        <v>3.6461364647882501E-2</v>
      </c>
      <c r="AO160" s="2">
        <f t="shared" si="43"/>
        <v>0.11322560068041676</v>
      </c>
      <c r="AP160">
        <f t="shared" si="44"/>
        <v>1</v>
      </c>
      <c r="AQ160">
        <v>827</v>
      </c>
      <c r="AR160">
        <v>900</v>
      </c>
      <c r="AS160">
        <v>684</v>
      </c>
      <c r="AT160">
        <v>-268</v>
      </c>
      <c r="AU160">
        <v>-133</v>
      </c>
      <c r="AV160" s="2"/>
      <c r="BT160" s="84"/>
      <c r="BU160" s="84"/>
      <c r="BV160" s="84"/>
    </row>
    <row r="161" spans="1:74" x14ac:dyDescent="0.25">
      <c r="A161" s="73" t="s">
        <v>1044</v>
      </c>
      <c r="B161" s="73">
        <v>4</v>
      </c>
      <c r="C161" s="73" t="s">
        <v>522</v>
      </c>
      <c r="D161" s="78" t="s">
        <v>521</v>
      </c>
      <c r="E161" s="78" t="s">
        <v>149</v>
      </c>
      <c r="F161" s="73" t="s">
        <v>150</v>
      </c>
      <c r="G161" s="2">
        <f t="shared" si="30"/>
        <v>0.7162384840086885</v>
      </c>
      <c r="H161">
        <f t="shared" si="31"/>
        <v>1</v>
      </c>
      <c r="I161">
        <f t="shared" si="32"/>
        <v>1</v>
      </c>
      <c r="J161" s="79">
        <v>26702</v>
      </c>
      <c r="K161" s="76">
        <v>21866</v>
      </c>
      <c r="L161" s="76">
        <v>19125</v>
      </c>
      <c r="M161" s="73">
        <v>750</v>
      </c>
      <c r="N161" s="73">
        <v>17</v>
      </c>
      <c r="O161" s="73">
        <v>222</v>
      </c>
      <c r="P161" s="80">
        <v>1752</v>
      </c>
      <c r="Q161" s="73">
        <v>305</v>
      </c>
      <c r="R161" s="80">
        <v>1461</v>
      </c>
      <c r="S161" s="73">
        <v>580</v>
      </c>
      <c r="T161" s="73">
        <v>46</v>
      </c>
      <c r="U161" s="80">
        <v>1157</v>
      </c>
      <c r="V161" s="73">
        <v>405</v>
      </c>
      <c r="W161" s="73">
        <v>386</v>
      </c>
      <c r="X161" s="73">
        <v>51</v>
      </c>
      <c r="Y161" s="73">
        <v>40</v>
      </c>
      <c r="Z161" s="73">
        <v>9</v>
      </c>
      <c r="AA161" s="73">
        <v>317</v>
      </c>
      <c r="AB161" s="73">
        <v>79</v>
      </c>
      <c r="AC161" s="77"/>
      <c r="AD161">
        <f t="shared" si="33"/>
        <v>7577</v>
      </c>
      <c r="AE161">
        <v>421</v>
      </c>
      <c r="AF161" s="20">
        <f t="shared" si="34"/>
        <v>1752</v>
      </c>
      <c r="AG161">
        <f t="shared" si="35"/>
        <v>4</v>
      </c>
      <c r="AH161" t="str">
        <f t="shared" si="36"/>
        <v xml:space="preserve">White Other </v>
      </c>
      <c r="AI161" s="2">
        <f t="shared" si="37"/>
        <v>6.5613062691933191E-2</v>
      </c>
      <c r="AJ161" s="2">
        <f t="shared" si="38"/>
        <v>0.2312260789230566</v>
      </c>
      <c r="AK161" s="20">
        <f t="shared" si="39"/>
        <v>1461</v>
      </c>
      <c r="AL161">
        <f t="shared" si="40"/>
        <v>6</v>
      </c>
      <c r="AM161" t="str">
        <f t="shared" si="41"/>
        <v>Pakistani</v>
      </c>
      <c r="AN161" s="2">
        <f t="shared" si="42"/>
        <v>5.4715002621526475E-2</v>
      </c>
      <c r="AO161" s="2">
        <f t="shared" si="43"/>
        <v>0.19282037745809688</v>
      </c>
      <c r="AP161">
        <f t="shared" si="44"/>
        <v>0</v>
      </c>
      <c r="AQ161">
        <v>353</v>
      </c>
      <c r="AR161">
        <v>1313</v>
      </c>
      <c r="AS161">
        <v>617</v>
      </c>
      <c r="AT161">
        <v>668</v>
      </c>
      <c r="AU161">
        <v>-68</v>
      </c>
      <c r="AV161" s="2"/>
      <c r="BT161" s="84"/>
      <c r="BU161" s="84"/>
      <c r="BV161" s="84"/>
    </row>
    <row r="162" spans="1:74" x14ac:dyDescent="0.25">
      <c r="A162" s="73" t="s">
        <v>1045</v>
      </c>
      <c r="B162" s="73">
        <v>5</v>
      </c>
      <c r="C162" s="73" t="s">
        <v>534</v>
      </c>
      <c r="D162" s="78" t="s">
        <v>533</v>
      </c>
      <c r="E162" s="78" t="s">
        <v>149</v>
      </c>
      <c r="F162" s="73" t="s">
        <v>150</v>
      </c>
      <c r="G162" s="2">
        <f t="shared" si="30"/>
        <v>0.74187389189434927</v>
      </c>
      <c r="H162">
        <f t="shared" si="31"/>
        <v>1</v>
      </c>
      <c r="I162">
        <f t="shared" si="32"/>
        <v>1</v>
      </c>
      <c r="J162" s="79">
        <v>21997</v>
      </c>
      <c r="K162" s="76">
        <v>17257</v>
      </c>
      <c r="L162" s="76">
        <v>16319</v>
      </c>
      <c r="M162" s="73">
        <v>318</v>
      </c>
      <c r="N162" s="73">
        <v>4</v>
      </c>
      <c r="O162" s="73">
        <v>250</v>
      </c>
      <c r="P162" s="73">
        <v>366</v>
      </c>
      <c r="Q162" s="73">
        <v>69</v>
      </c>
      <c r="R162" s="73">
        <v>334</v>
      </c>
      <c r="S162" s="73">
        <v>230</v>
      </c>
      <c r="T162" s="73">
        <v>113</v>
      </c>
      <c r="U162" s="73">
        <v>798</v>
      </c>
      <c r="V162" s="73">
        <v>437</v>
      </c>
      <c r="W162" s="80">
        <v>2360</v>
      </c>
      <c r="X162" s="73">
        <v>32</v>
      </c>
      <c r="Y162" s="73">
        <v>72</v>
      </c>
      <c r="Z162" s="73">
        <v>16</v>
      </c>
      <c r="AA162" s="73">
        <v>178</v>
      </c>
      <c r="AB162" s="73">
        <v>101</v>
      </c>
      <c r="AC162" s="77"/>
      <c r="AD162">
        <f t="shared" si="33"/>
        <v>5678</v>
      </c>
      <c r="AE162">
        <v>817</v>
      </c>
      <c r="AF162" s="20">
        <f t="shared" si="34"/>
        <v>2360</v>
      </c>
      <c r="AG162">
        <f t="shared" si="35"/>
        <v>11</v>
      </c>
      <c r="AH162" t="str">
        <f t="shared" si="36"/>
        <v>African</v>
      </c>
      <c r="AI162" s="2">
        <f t="shared" si="37"/>
        <v>0.10728735736691367</v>
      </c>
      <c r="AJ162" s="2">
        <f t="shared" si="38"/>
        <v>0.41563930961606199</v>
      </c>
      <c r="AK162" s="20">
        <f t="shared" si="39"/>
        <v>798</v>
      </c>
      <c r="AL162">
        <f t="shared" si="40"/>
        <v>9</v>
      </c>
      <c r="AM162" t="str">
        <f t="shared" si="41"/>
        <v>Chinese</v>
      </c>
      <c r="AN162" s="2">
        <f t="shared" si="42"/>
        <v>3.6277674228303858E-2</v>
      </c>
      <c r="AO162" s="2">
        <f t="shared" si="43"/>
        <v>0.14054244452271927</v>
      </c>
      <c r="AP162">
        <f t="shared" si="44"/>
        <v>1</v>
      </c>
      <c r="AQ162">
        <v>756</v>
      </c>
      <c r="AR162">
        <v>357</v>
      </c>
      <c r="AS162">
        <v>305</v>
      </c>
      <c r="AT162">
        <v>-307</v>
      </c>
      <c r="AU162">
        <v>-419</v>
      </c>
      <c r="AV162" s="2"/>
      <c r="BT162" s="84"/>
      <c r="BU162" s="84"/>
      <c r="BV162" s="84"/>
    </row>
    <row r="163" spans="1:74" x14ac:dyDescent="0.25">
      <c r="A163" s="73" t="s">
        <v>1046</v>
      </c>
      <c r="B163" s="73">
        <v>6</v>
      </c>
      <c r="C163" s="73" t="s">
        <v>510</v>
      </c>
      <c r="D163" s="78" t="s">
        <v>509</v>
      </c>
      <c r="E163" s="78" t="s">
        <v>149</v>
      </c>
      <c r="F163" s="73" t="s">
        <v>150</v>
      </c>
      <c r="G163" s="2">
        <f t="shared" si="30"/>
        <v>0.78652751423149903</v>
      </c>
      <c r="H163">
        <f t="shared" si="31"/>
        <v>1</v>
      </c>
      <c r="I163">
        <f t="shared" si="32"/>
        <v>0</v>
      </c>
      <c r="J163" s="79">
        <v>29512</v>
      </c>
      <c r="K163" s="76">
        <v>25176</v>
      </c>
      <c r="L163" s="76">
        <v>23212</v>
      </c>
      <c r="M163" s="73">
        <v>444</v>
      </c>
      <c r="N163" s="73">
        <v>20</v>
      </c>
      <c r="O163" s="73">
        <v>923</v>
      </c>
      <c r="P163" s="73">
        <v>577</v>
      </c>
      <c r="Q163" s="73">
        <v>128</v>
      </c>
      <c r="R163" s="80">
        <v>1564</v>
      </c>
      <c r="S163" s="73">
        <v>779</v>
      </c>
      <c r="T163" s="73">
        <v>15</v>
      </c>
      <c r="U163" s="73">
        <v>344</v>
      </c>
      <c r="V163" s="73">
        <v>346</v>
      </c>
      <c r="W163" s="73">
        <v>866</v>
      </c>
      <c r="X163" s="73">
        <v>53</v>
      </c>
      <c r="Y163" s="73">
        <v>44</v>
      </c>
      <c r="Z163" s="73">
        <v>7</v>
      </c>
      <c r="AA163" s="73">
        <v>132</v>
      </c>
      <c r="AB163" s="73">
        <v>58</v>
      </c>
      <c r="AC163" s="77"/>
      <c r="AD163">
        <f t="shared" si="33"/>
        <v>6300</v>
      </c>
      <c r="AE163">
        <v>581</v>
      </c>
      <c r="AF163" s="20">
        <f t="shared" si="34"/>
        <v>1564</v>
      </c>
      <c r="AG163">
        <f t="shared" si="35"/>
        <v>6</v>
      </c>
      <c r="AH163" t="str">
        <f t="shared" si="36"/>
        <v>Pakistani</v>
      </c>
      <c r="AI163" s="2">
        <f t="shared" si="37"/>
        <v>5.2995391705069124E-2</v>
      </c>
      <c r="AJ163" s="2">
        <f t="shared" si="38"/>
        <v>0.24825396825396825</v>
      </c>
      <c r="AK163" s="20">
        <f t="shared" si="39"/>
        <v>923</v>
      </c>
      <c r="AL163">
        <f t="shared" si="40"/>
        <v>3</v>
      </c>
      <c r="AM163" t="str">
        <f t="shared" si="41"/>
        <v>White Polish</v>
      </c>
      <c r="AN163" s="2">
        <f t="shared" si="42"/>
        <v>3.1275413391162916E-2</v>
      </c>
      <c r="AO163" s="2">
        <f t="shared" si="43"/>
        <v>0.1465079365079365</v>
      </c>
      <c r="AP163">
        <f t="shared" si="44"/>
        <v>0</v>
      </c>
      <c r="AQ163">
        <v>467</v>
      </c>
      <c r="AR163">
        <v>663</v>
      </c>
      <c r="AS163">
        <v>425</v>
      </c>
      <c r="AT163">
        <v>375</v>
      </c>
      <c r="AU163">
        <v>-69</v>
      </c>
      <c r="AV163" s="2"/>
      <c r="BT163" s="84"/>
      <c r="BU163" s="84"/>
      <c r="BV163" s="84"/>
    </row>
    <row r="164" spans="1:74" x14ac:dyDescent="0.25">
      <c r="A164" s="73" t="s">
        <v>1047</v>
      </c>
      <c r="B164" s="73">
        <v>7</v>
      </c>
      <c r="C164" s="73" t="s">
        <v>504</v>
      </c>
      <c r="D164" s="78" t="s">
        <v>503</v>
      </c>
      <c r="E164" s="78" t="s">
        <v>149</v>
      </c>
      <c r="F164" s="73" t="s">
        <v>150</v>
      </c>
      <c r="G164" s="2">
        <f t="shared" si="30"/>
        <v>0.81123376335505604</v>
      </c>
      <c r="H164">
        <f t="shared" si="31"/>
        <v>1</v>
      </c>
      <c r="I164">
        <f t="shared" si="32"/>
        <v>0</v>
      </c>
      <c r="J164" s="79">
        <v>22557</v>
      </c>
      <c r="K164" s="76">
        <v>19407</v>
      </c>
      <c r="L164" s="76">
        <v>18299</v>
      </c>
      <c r="M164" s="73">
        <v>439</v>
      </c>
      <c r="N164" s="73">
        <v>15</v>
      </c>
      <c r="O164" s="73">
        <v>227</v>
      </c>
      <c r="P164" s="73">
        <v>427</v>
      </c>
      <c r="Q164" s="73">
        <v>130</v>
      </c>
      <c r="R164" s="80">
        <v>1549</v>
      </c>
      <c r="S164" s="73">
        <v>303</v>
      </c>
      <c r="T164" s="73">
        <v>8</v>
      </c>
      <c r="U164" s="73">
        <v>217</v>
      </c>
      <c r="V164" s="73">
        <v>231</v>
      </c>
      <c r="W164" s="73">
        <v>506</v>
      </c>
      <c r="X164" s="73">
        <v>35</v>
      </c>
      <c r="Y164" s="73">
        <v>39</v>
      </c>
      <c r="Z164" s="73">
        <v>2</v>
      </c>
      <c r="AA164" s="73">
        <v>75</v>
      </c>
      <c r="AB164" s="73">
        <v>55</v>
      </c>
      <c r="AC164" s="77"/>
      <c r="AD164">
        <f t="shared" si="33"/>
        <v>4258</v>
      </c>
      <c r="AE164">
        <v>402</v>
      </c>
      <c r="AF164" s="20">
        <f t="shared" si="34"/>
        <v>1549</v>
      </c>
      <c r="AG164">
        <f t="shared" si="35"/>
        <v>6</v>
      </c>
      <c r="AH164" t="str">
        <f t="shared" si="36"/>
        <v>Pakistani</v>
      </c>
      <c r="AI164" s="2">
        <f t="shared" si="37"/>
        <v>6.8670479230394113E-2</v>
      </c>
      <c r="AJ164" s="2">
        <f t="shared" si="38"/>
        <v>0.36378581493658996</v>
      </c>
      <c r="AK164" s="20">
        <f t="shared" si="39"/>
        <v>506</v>
      </c>
      <c r="AL164">
        <f t="shared" si="40"/>
        <v>11</v>
      </c>
      <c r="AM164" t="str">
        <f t="shared" si="41"/>
        <v>African</v>
      </c>
      <c r="AN164" s="2">
        <f t="shared" si="42"/>
        <v>2.2432061001019639E-2</v>
      </c>
      <c r="AO164" s="2">
        <f t="shared" si="43"/>
        <v>0.11883513386566463</v>
      </c>
      <c r="AP164">
        <f t="shared" si="44"/>
        <v>0</v>
      </c>
      <c r="AQ164">
        <v>342</v>
      </c>
      <c r="AR164">
        <v>194</v>
      </c>
      <c r="AS164">
        <v>98</v>
      </c>
      <c r="AT164">
        <v>-92</v>
      </c>
      <c r="AU164">
        <v>61</v>
      </c>
      <c r="AV164" s="2"/>
      <c r="BT164" s="84"/>
      <c r="BU164" s="84"/>
      <c r="BV164" s="84"/>
    </row>
    <row r="165" spans="1:74" x14ac:dyDescent="0.25">
      <c r="A165" s="73" t="s">
        <v>1048</v>
      </c>
      <c r="B165" s="73">
        <v>8</v>
      </c>
      <c r="C165" s="73" t="s">
        <v>518</v>
      </c>
      <c r="D165" s="78" t="s">
        <v>517</v>
      </c>
      <c r="E165" s="78" t="s">
        <v>149</v>
      </c>
      <c r="F165" s="73" t="s">
        <v>150</v>
      </c>
      <c r="G165" s="2">
        <f t="shared" si="30"/>
        <v>0.81512677638114983</v>
      </c>
      <c r="H165">
        <f t="shared" si="31"/>
        <v>1</v>
      </c>
      <c r="I165">
        <f t="shared" si="32"/>
        <v>0</v>
      </c>
      <c r="J165" s="79">
        <v>23151</v>
      </c>
      <c r="K165" s="76">
        <v>20833</v>
      </c>
      <c r="L165" s="76">
        <v>18871</v>
      </c>
      <c r="M165" s="73">
        <v>353</v>
      </c>
      <c r="N165" s="73">
        <v>51</v>
      </c>
      <c r="O165" s="73">
        <v>806</v>
      </c>
      <c r="P165" s="73">
        <v>752</v>
      </c>
      <c r="Q165" s="73">
        <v>78</v>
      </c>
      <c r="R165" s="73">
        <v>208</v>
      </c>
      <c r="S165" s="73">
        <v>332</v>
      </c>
      <c r="T165" s="73">
        <v>19</v>
      </c>
      <c r="U165" s="73">
        <v>468</v>
      </c>
      <c r="V165" s="73">
        <v>197</v>
      </c>
      <c r="W165" s="73">
        <v>761</v>
      </c>
      <c r="X165" s="73">
        <v>35</v>
      </c>
      <c r="Y165" s="73">
        <v>43</v>
      </c>
      <c r="Z165" s="73">
        <v>13</v>
      </c>
      <c r="AA165" s="73">
        <v>118</v>
      </c>
      <c r="AB165" s="73">
        <v>46</v>
      </c>
      <c r="AC165" s="77"/>
      <c r="AD165">
        <f t="shared" si="33"/>
        <v>4280</v>
      </c>
      <c r="AE165">
        <v>318</v>
      </c>
      <c r="AF165" s="20">
        <f t="shared" si="34"/>
        <v>806</v>
      </c>
      <c r="AG165">
        <f t="shared" si="35"/>
        <v>3</v>
      </c>
      <c r="AH165" t="str">
        <f t="shared" si="36"/>
        <v>White Polish</v>
      </c>
      <c r="AI165" s="2">
        <f t="shared" si="37"/>
        <v>3.4814910802989069E-2</v>
      </c>
      <c r="AJ165" s="2">
        <f t="shared" si="38"/>
        <v>0.1883177570093458</v>
      </c>
      <c r="AK165" s="20">
        <f t="shared" si="39"/>
        <v>761</v>
      </c>
      <c r="AL165">
        <f t="shared" si="40"/>
        <v>11</v>
      </c>
      <c r="AM165" t="str">
        <f t="shared" si="41"/>
        <v>African</v>
      </c>
      <c r="AN165" s="2">
        <f t="shared" si="42"/>
        <v>3.2871150274286207E-2</v>
      </c>
      <c r="AO165" s="2">
        <f t="shared" si="43"/>
        <v>0.177803738317757</v>
      </c>
      <c r="AP165">
        <f t="shared" si="44"/>
        <v>0</v>
      </c>
      <c r="AQ165">
        <v>214</v>
      </c>
      <c r="AR165">
        <v>880</v>
      </c>
      <c r="AS165">
        <v>479</v>
      </c>
      <c r="AT165">
        <v>490</v>
      </c>
      <c r="AU165">
        <v>-114</v>
      </c>
      <c r="AV165" s="2"/>
      <c r="BT165" s="84"/>
      <c r="BU165" s="84"/>
      <c r="BV165" s="84"/>
    </row>
    <row r="166" spans="1:74" x14ac:dyDescent="0.25">
      <c r="A166" s="73" t="s">
        <v>1049</v>
      </c>
      <c r="B166" s="73">
        <v>9</v>
      </c>
      <c r="C166" s="73" t="s">
        <v>524</v>
      </c>
      <c r="D166" s="78" t="s">
        <v>523</v>
      </c>
      <c r="E166" s="78" t="s">
        <v>149</v>
      </c>
      <c r="F166" s="73" t="s">
        <v>150</v>
      </c>
      <c r="G166" s="2">
        <f t="shared" si="30"/>
        <v>0.83962967565552382</v>
      </c>
      <c r="H166">
        <f t="shared" si="31"/>
        <v>1</v>
      </c>
      <c r="I166">
        <f t="shared" si="32"/>
        <v>0</v>
      </c>
      <c r="J166" s="79">
        <v>32188</v>
      </c>
      <c r="K166" s="76">
        <v>29325</v>
      </c>
      <c r="L166" s="76">
        <v>27026</v>
      </c>
      <c r="M166" s="73">
        <v>773</v>
      </c>
      <c r="N166" s="73">
        <v>13</v>
      </c>
      <c r="O166" s="73">
        <v>289</v>
      </c>
      <c r="P166" s="80">
        <v>1224</v>
      </c>
      <c r="Q166" s="73">
        <v>257</v>
      </c>
      <c r="R166" s="73">
        <v>491</v>
      </c>
      <c r="S166" s="73">
        <v>542</v>
      </c>
      <c r="T166" s="73">
        <v>32</v>
      </c>
      <c r="U166" s="73">
        <v>707</v>
      </c>
      <c r="V166" s="73">
        <v>285</v>
      </c>
      <c r="W166" s="73">
        <v>278</v>
      </c>
      <c r="X166" s="73">
        <v>49</v>
      </c>
      <c r="Y166" s="73">
        <v>21</v>
      </c>
      <c r="Z166" s="73">
        <v>3</v>
      </c>
      <c r="AA166" s="73">
        <v>145</v>
      </c>
      <c r="AB166" s="73">
        <v>53</v>
      </c>
      <c r="AC166" s="77"/>
      <c r="AD166">
        <f t="shared" si="33"/>
        <v>5162</v>
      </c>
      <c r="AE166">
        <v>289</v>
      </c>
      <c r="AF166" s="20">
        <f t="shared" si="34"/>
        <v>1224</v>
      </c>
      <c r="AG166">
        <f t="shared" si="35"/>
        <v>4</v>
      </c>
      <c r="AH166" t="str">
        <f t="shared" si="36"/>
        <v xml:space="preserve">White Other </v>
      </c>
      <c r="AI166" s="2">
        <f t="shared" si="37"/>
        <v>3.8026593761650303E-2</v>
      </c>
      <c r="AJ166" s="2">
        <f t="shared" si="38"/>
        <v>0.23711739635800078</v>
      </c>
      <c r="AK166" s="20">
        <f t="shared" si="39"/>
        <v>773</v>
      </c>
      <c r="AL166">
        <f t="shared" si="40"/>
        <v>1</v>
      </c>
      <c r="AM166" t="str">
        <f t="shared" si="41"/>
        <v>White Irish</v>
      </c>
      <c r="AN166" s="2">
        <f t="shared" si="42"/>
        <v>2.4015160929538957E-2</v>
      </c>
      <c r="AO166" s="2">
        <f t="shared" si="43"/>
        <v>0.14974815962805113</v>
      </c>
      <c r="AP166">
        <f t="shared" si="44"/>
        <v>0</v>
      </c>
      <c r="AQ166">
        <v>218</v>
      </c>
      <c r="AR166">
        <v>746</v>
      </c>
      <c r="AS166">
        <v>316</v>
      </c>
      <c r="AT166">
        <v>425</v>
      </c>
      <c r="AU166">
        <v>67</v>
      </c>
      <c r="AV166" s="2"/>
      <c r="BT166" s="84"/>
      <c r="BU166" s="84"/>
      <c r="BV166" s="84"/>
    </row>
    <row r="167" spans="1:74" x14ac:dyDescent="0.25">
      <c r="A167" s="73" t="s">
        <v>1050</v>
      </c>
      <c r="B167" s="73">
        <v>10</v>
      </c>
      <c r="C167" s="73" t="s">
        <v>514</v>
      </c>
      <c r="D167" s="78" t="s">
        <v>513</v>
      </c>
      <c r="E167" s="78" t="s">
        <v>149</v>
      </c>
      <c r="F167" s="73" t="s">
        <v>150</v>
      </c>
      <c r="G167" s="2">
        <f t="shared" si="30"/>
        <v>0.84058982636768176</v>
      </c>
      <c r="H167">
        <f t="shared" si="31"/>
        <v>1</v>
      </c>
      <c r="I167">
        <f t="shared" si="32"/>
        <v>0</v>
      </c>
      <c r="J167" s="79">
        <v>22922</v>
      </c>
      <c r="K167" s="76">
        <v>20866</v>
      </c>
      <c r="L167" s="76">
        <v>19268</v>
      </c>
      <c r="M167" s="73">
        <v>861</v>
      </c>
      <c r="N167" s="73">
        <v>7</v>
      </c>
      <c r="O167" s="73">
        <v>166</v>
      </c>
      <c r="P167" s="73">
        <v>564</v>
      </c>
      <c r="Q167" s="73">
        <v>148</v>
      </c>
      <c r="R167" s="80">
        <v>1091</v>
      </c>
      <c r="S167" s="73">
        <v>227</v>
      </c>
      <c r="T167" s="73">
        <v>6</v>
      </c>
      <c r="U167" s="73">
        <v>171</v>
      </c>
      <c r="V167" s="73">
        <v>130</v>
      </c>
      <c r="W167" s="73">
        <v>129</v>
      </c>
      <c r="X167" s="73">
        <v>52</v>
      </c>
      <c r="Y167" s="73">
        <v>16</v>
      </c>
      <c r="Z167" s="73">
        <v>5</v>
      </c>
      <c r="AA167" s="73">
        <v>45</v>
      </c>
      <c r="AB167" s="73">
        <v>36</v>
      </c>
      <c r="AC167" s="77"/>
      <c r="AD167">
        <f t="shared" si="33"/>
        <v>3654</v>
      </c>
      <c r="AE167">
        <v>285</v>
      </c>
      <c r="AF167" s="20">
        <f t="shared" si="34"/>
        <v>1091</v>
      </c>
      <c r="AG167">
        <f t="shared" si="35"/>
        <v>6</v>
      </c>
      <c r="AH167" t="str">
        <f t="shared" si="36"/>
        <v>Pakistani</v>
      </c>
      <c r="AI167" s="2">
        <f t="shared" si="37"/>
        <v>4.7596195794433298E-2</v>
      </c>
      <c r="AJ167" s="2">
        <f t="shared" si="38"/>
        <v>0.29857690202517789</v>
      </c>
      <c r="AK167" s="20">
        <f t="shared" si="39"/>
        <v>861</v>
      </c>
      <c r="AL167">
        <f t="shared" si="40"/>
        <v>1</v>
      </c>
      <c r="AM167" t="str">
        <f t="shared" si="41"/>
        <v>White Irish</v>
      </c>
      <c r="AN167" s="2">
        <f t="shared" si="42"/>
        <v>3.756216735014397E-2</v>
      </c>
      <c r="AO167" s="2">
        <f t="shared" si="43"/>
        <v>0.23563218390804597</v>
      </c>
      <c r="AP167">
        <f t="shared" si="44"/>
        <v>0</v>
      </c>
      <c r="AQ167">
        <v>215</v>
      </c>
      <c r="AR167">
        <v>257</v>
      </c>
      <c r="AS167">
        <v>82</v>
      </c>
      <c r="AT167">
        <v>88</v>
      </c>
      <c r="AU167">
        <v>-97</v>
      </c>
      <c r="AV167" s="2"/>
      <c r="BT167" s="84"/>
      <c r="BU167" s="84"/>
      <c r="BV167" s="84"/>
    </row>
    <row r="168" spans="1:74" x14ac:dyDescent="0.25">
      <c r="A168" s="73" t="s">
        <v>1051</v>
      </c>
      <c r="B168" s="73">
        <v>11</v>
      </c>
      <c r="C168" s="73" t="s">
        <v>530</v>
      </c>
      <c r="D168" s="78" t="s">
        <v>529</v>
      </c>
      <c r="E168" s="78" t="s">
        <v>149</v>
      </c>
      <c r="F168" s="73" t="s">
        <v>150</v>
      </c>
      <c r="G168" s="2">
        <f t="shared" si="30"/>
        <v>0.84286161661853232</v>
      </c>
      <c r="H168">
        <f t="shared" si="31"/>
        <v>1</v>
      </c>
      <c r="I168">
        <f t="shared" si="32"/>
        <v>0</v>
      </c>
      <c r="J168" s="79">
        <v>28739</v>
      </c>
      <c r="K168" s="76">
        <v>25725</v>
      </c>
      <c r="L168" s="76">
        <v>24223</v>
      </c>
      <c r="M168" s="73">
        <v>439</v>
      </c>
      <c r="N168" s="73">
        <v>7</v>
      </c>
      <c r="O168" s="73">
        <v>263</v>
      </c>
      <c r="P168" s="73">
        <v>793</v>
      </c>
      <c r="Q168" s="73">
        <v>175</v>
      </c>
      <c r="R168" s="73">
        <v>415</v>
      </c>
      <c r="S168" s="73">
        <v>501</v>
      </c>
      <c r="T168" s="73">
        <v>30</v>
      </c>
      <c r="U168" s="73">
        <v>712</v>
      </c>
      <c r="V168" s="73">
        <v>243</v>
      </c>
      <c r="W168" s="73">
        <v>696</v>
      </c>
      <c r="X168" s="73">
        <v>44</v>
      </c>
      <c r="Y168" s="73">
        <v>56</v>
      </c>
      <c r="Z168" s="73">
        <v>16</v>
      </c>
      <c r="AA168" s="73">
        <v>56</v>
      </c>
      <c r="AB168" s="73">
        <v>70</v>
      </c>
      <c r="AC168" s="77"/>
      <c r="AD168">
        <f t="shared" si="33"/>
        <v>4516</v>
      </c>
      <c r="AE168">
        <v>318</v>
      </c>
      <c r="AF168" s="20">
        <f t="shared" si="34"/>
        <v>793</v>
      </c>
      <c r="AG168">
        <f t="shared" si="35"/>
        <v>4</v>
      </c>
      <c r="AH168" t="str">
        <f t="shared" si="36"/>
        <v xml:space="preserve">White Other </v>
      </c>
      <c r="AI168" s="2">
        <f t="shared" si="37"/>
        <v>2.7593166080935313E-2</v>
      </c>
      <c r="AJ168" s="2">
        <f t="shared" si="38"/>
        <v>0.17559787422497786</v>
      </c>
      <c r="AK168" s="20">
        <f t="shared" si="39"/>
        <v>712</v>
      </c>
      <c r="AL168">
        <f t="shared" si="40"/>
        <v>9</v>
      </c>
      <c r="AM168" t="str">
        <f t="shared" si="41"/>
        <v>Chinese</v>
      </c>
      <c r="AN168" s="2">
        <f t="shared" si="42"/>
        <v>2.4774696405581265E-2</v>
      </c>
      <c r="AO168" s="2">
        <f t="shared" si="43"/>
        <v>0.15766164747564215</v>
      </c>
      <c r="AP168">
        <f t="shared" si="44"/>
        <v>0</v>
      </c>
      <c r="AQ168">
        <v>272</v>
      </c>
      <c r="AR168">
        <v>744</v>
      </c>
      <c r="AS168">
        <v>393</v>
      </c>
      <c r="AT168">
        <v>-39</v>
      </c>
      <c r="AU168">
        <v>138</v>
      </c>
      <c r="AV168" s="2"/>
      <c r="BT168" s="84"/>
      <c r="BU168" s="84"/>
      <c r="BV168" s="84"/>
    </row>
    <row r="169" spans="1:74" x14ac:dyDescent="0.25">
      <c r="A169" s="73" t="s">
        <v>1052</v>
      </c>
      <c r="B169" s="73">
        <v>12</v>
      </c>
      <c r="C169" s="73" t="s">
        <v>526</v>
      </c>
      <c r="D169" s="78" t="s">
        <v>525</v>
      </c>
      <c r="E169" s="78" t="s">
        <v>149</v>
      </c>
      <c r="F169" s="73" t="s">
        <v>150</v>
      </c>
      <c r="G169" s="2">
        <f t="shared" si="30"/>
        <v>0.84933746636236673</v>
      </c>
      <c r="H169">
        <f t="shared" si="31"/>
        <v>1</v>
      </c>
      <c r="I169">
        <f t="shared" si="32"/>
        <v>0</v>
      </c>
      <c r="J169" s="79">
        <v>29357</v>
      </c>
      <c r="K169" s="76">
        <v>26301</v>
      </c>
      <c r="L169" s="76">
        <v>24934</v>
      </c>
      <c r="M169" s="73">
        <v>287</v>
      </c>
      <c r="N169" s="73">
        <v>12</v>
      </c>
      <c r="O169" s="73">
        <v>640</v>
      </c>
      <c r="P169" s="73">
        <v>428</v>
      </c>
      <c r="Q169" s="73">
        <v>120</v>
      </c>
      <c r="R169" s="73">
        <v>510</v>
      </c>
      <c r="S169" s="73">
        <v>230</v>
      </c>
      <c r="T169" s="73">
        <v>10</v>
      </c>
      <c r="U169" s="73">
        <v>319</v>
      </c>
      <c r="V169" s="73">
        <v>398</v>
      </c>
      <c r="W169" s="80">
        <v>1077</v>
      </c>
      <c r="X169" s="73">
        <v>36</v>
      </c>
      <c r="Y169" s="73">
        <v>106</v>
      </c>
      <c r="Z169" s="73">
        <v>23</v>
      </c>
      <c r="AA169" s="73">
        <v>125</v>
      </c>
      <c r="AB169" s="73">
        <v>102</v>
      </c>
      <c r="AC169" s="77"/>
      <c r="AD169">
        <f t="shared" si="33"/>
        <v>4423</v>
      </c>
      <c r="AE169">
        <v>506</v>
      </c>
      <c r="AF169" s="20">
        <f t="shared" si="34"/>
        <v>1077</v>
      </c>
      <c r="AG169">
        <f t="shared" si="35"/>
        <v>11</v>
      </c>
      <c r="AH169" t="str">
        <f t="shared" si="36"/>
        <v>African</v>
      </c>
      <c r="AI169" s="2">
        <f t="shared" si="37"/>
        <v>3.6686309909050654E-2</v>
      </c>
      <c r="AJ169" s="2">
        <f t="shared" si="38"/>
        <v>0.24349988695455574</v>
      </c>
      <c r="AK169" s="20">
        <f t="shared" si="39"/>
        <v>640</v>
      </c>
      <c r="AL169">
        <f t="shared" si="40"/>
        <v>3</v>
      </c>
      <c r="AM169" t="str">
        <f t="shared" si="41"/>
        <v>White Polish</v>
      </c>
      <c r="AN169" s="2">
        <f t="shared" si="42"/>
        <v>2.1800592703614129E-2</v>
      </c>
      <c r="AO169" s="2">
        <f t="shared" si="43"/>
        <v>0.14469816866380286</v>
      </c>
      <c r="AP169">
        <f t="shared" si="44"/>
        <v>0</v>
      </c>
      <c r="AQ169">
        <v>406</v>
      </c>
      <c r="AR169">
        <v>326</v>
      </c>
      <c r="AS169">
        <v>212</v>
      </c>
      <c r="AT169">
        <v>-10</v>
      </c>
      <c r="AU169">
        <v>61</v>
      </c>
      <c r="AV169" s="2"/>
      <c r="BT169" s="84"/>
      <c r="BU169" s="84"/>
      <c r="BV169" s="84"/>
    </row>
    <row r="170" spans="1:74" x14ac:dyDescent="0.25">
      <c r="A170" s="73" t="s">
        <v>1053</v>
      </c>
      <c r="B170" s="73">
        <v>13</v>
      </c>
      <c r="C170" s="73" t="s">
        <v>506</v>
      </c>
      <c r="D170" s="78" t="s">
        <v>505</v>
      </c>
      <c r="E170" s="78" t="s">
        <v>149</v>
      </c>
      <c r="F170" s="73" t="s">
        <v>150</v>
      </c>
      <c r="G170" s="2">
        <f t="shared" si="30"/>
        <v>0.85122647591563561</v>
      </c>
      <c r="H170">
        <f t="shared" si="31"/>
        <v>1</v>
      </c>
      <c r="I170">
        <f t="shared" si="32"/>
        <v>0</v>
      </c>
      <c r="J170" s="79">
        <v>32573</v>
      </c>
      <c r="K170" s="76">
        <v>28919</v>
      </c>
      <c r="L170" s="76">
        <v>27727</v>
      </c>
      <c r="M170" s="73">
        <v>384</v>
      </c>
      <c r="N170" s="73">
        <v>10</v>
      </c>
      <c r="O170" s="73">
        <v>552</v>
      </c>
      <c r="P170" s="73">
        <v>246</v>
      </c>
      <c r="Q170" s="73">
        <v>99</v>
      </c>
      <c r="R170" s="80">
        <v>1980</v>
      </c>
      <c r="S170" s="73">
        <v>444</v>
      </c>
      <c r="T170" s="73">
        <v>11</v>
      </c>
      <c r="U170" s="73">
        <v>425</v>
      </c>
      <c r="V170" s="73">
        <v>167</v>
      </c>
      <c r="W170" s="73">
        <v>356</v>
      </c>
      <c r="X170" s="73">
        <v>62</v>
      </c>
      <c r="Y170" s="73">
        <v>24</v>
      </c>
      <c r="Z170" s="73">
        <v>6</v>
      </c>
      <c r="AA170" s="73">
        <v>43</v>
      </c>
      <c r="AB170" s="73">
        <v>37</v>
      </c>
      <c r="AC170" s="77"/>
      <c r="AD170">
        <f t="shared" si="33"/>
        <v>4846</v>
      </c>
      <c r="AE170">
        <v>501</v>
      </c>
      <c r="AF170" s="20">
        <f t="shared" si="34"/>
        <v>1980</v>
      </c>
      <c r="AG170">
        <f t="shared" si="35"/>
        <v>6</v>
      </c>
      <c r="AH170" t="str">
        <f t="shared" si="36"/>
        <v>Pakistani</v>
      </c>
      <c r="AI170" s="2">
        <f t="shared" si="37"/>
        <v>6.0786541000214904E-2</v>
      </c>
      <c r="AJ170" s="2">
        <f t="shared" si="38"/>
        <v>0.40858439950474618</v>
      </c>
      <c r="AK170" s="20">
        <f t="shared" si="39"/>
        <v>552</v>
      </c>
      <c r="AL170">
        <f t="shared" si="40"/>
        <v>3</v>
      </c>
      <c r="AM170" t="str">
        <f t="shared" si="41"/>
        <v>White Polish</v>
      </c>
      <c r="AN170" s="2">
        <f t="shared" si="42"/>
        <v>1.6946550824302336E-2</v>
      </c>
      <c r="AO170" s="2">
        <f t="shared" si="43"/>
        <v>0.11390837804374743</v>
      </c>
      <c r="AP170">
        <f t="shared" si="44"/>
        <v>0</v>
      </c>
      <c r="AQ170">
        <v>419</v>
      </c>
      <c r="AR170">
        <v>151</v>
      </c>
      <c r="AS170">
        <v>82</v>
      </c>
      <c r="AT170">
        <v>-35</v>
      </c>
      <c r="AU170">
        <v>235</v>
      </c>
      <c r="AV170" s="2"/>
      <c r="BT170" s="84"/>
      <c r="BU170" s="84"/>
      <c r="BV170" s="84"/>
    </row>
    <row r="171" spans="1:74" x14ac:dyDescent="0.25">
      <c r="A171" s="73" t="s">
        <v>1054</v>
      </c>
      <c r="B171" s="73">
        <v>14</v>
      </c>
      <c r="C171" s="73" t="s">
        <v>532</v>
      </c>
      <c r="D171" s="78" t="s">
        <v>531</v>
      </c>
      <c r="E171" s="78" t="s">
        <v>149</v>
      </c>
      <c r="F171" s="73" t="s">
        <v>150</v>
      </c>
      <c r="G171" s="2">
        <f t="shared" si="30"/>
        <v>0.85861389973853253</v>
      </c>
      <c r="H171">
        <f t="shared" si="31"/>
        <v>1</v>
      </c>
      <c r="I171">
        <f t="shared" si="32"/>
        <v>0</v>
      </c>
      <c r="J171" s="79">
        <v>30979</v>
      </c>
      <c r="K171" s="76">
        <v>28459</v>
      </c>
      <c r="L171" s="76">
        <v>26599</v>
      </c>
      <c r="M171" s="73">
        <v>551</v>
      </c>
      <c r="N171" s="73">
        <v>8</v>
      </c>
      <c r="O171" s="73">
        <v>358</v>
      </c>
      <c r="P171" s="73">
        <v>943</v>
      </c>
      <c r="Q171" s="73">
        <v>191</v>
      </c>
      <c r="R171" s="73">
        <v>425</v>
      </c>
      <c r="S171" s="73">
        <v>209</v>
      </c>
      <c r="T171" s="73">
        <v>6</v>
      </c>
      <c r="U171" s="73">
        <v>658</v>
      </c>
      <c r="V171" s="73">
        <v>186</v>
      </c>
      <c r="W171" s="73">
        <v>613</v>
      </c>
      <c r="X171" s="73">
        <v>33</v>
      </c>
      <c r="Y171" s="73">
        <v>25</v>
      </c>
      <c r="Z171" s="73">
        <v>6</v>
      </c>
      <c r="AA171" s="73">
        <v>99</v>
      </c>
      <c r="AB171" s="73">
        <v>69</v>
      </c>
      <c r="AC171" s="77"/>
      <c r="AD171">
        <f t="shared" si="33"/>
        <v>4380</v>
      </c>
      <c r="AE171">
        <v>337</v>
      </c>
      <c r="AF171" s="20">
        <f t="shared" si="34"/>
        <v>943</v>
      </c>
      <c r="AG171">
        <f t="shared" si="35"/>
        <v>4</v>
      </c>
      <c r="AH171" t="str">
        <f t="shared" si="36"/>
        <v xml:space="preserve">White Other </v>
      </c>
      <c r="AI171" s="2">
        <f t="shared" si="37"/>
        <v>3.0439975467252009E-2</v>
      </c>
      <c r="AJ171" s="2">
        <f t="shared" si="38"/>
        <v>0.21529680365296805</v>
      </c>
      <c r="AK171" s="20">
        <f t="shared" si="39"/>
        <v>658</v>
      </c>
      <c r="AL171">
        <f t="shared" si="40"/>
        <v>9</v>
      </c>
      <c r="AM171" t="str">
        <f t="shared" si="41"/>
        <v>Chinese</v>
      </c>
      <c r="AN171" s="2">
        <f t="shared" si="42"/>
        <v>2.1240194970786663E-2</v>
      </c>
      <c r="AO171" s="2">
        <f t="shared" si="43"/>
        <v>0.15022831050228311</v>
      </c>
      <c r="AP171">
        <f t="shared" si="44"/>
        <v>0</v>
      </c>
      <c r="AQ171">
        <v>246</v>
      </c>
      <c r="AR171">
        <v>744</v>
      </c>
      <c r="AS171">
        <v>323</v>
      </c>
      <c r="AT171">
        <v>-17</v>
      </c>
      <c r="AU171">
        <v>-2</v>
      </c>
      <c r="AV171" s="2"/>
      <c r="BT171" s="84"/>
      <c r="BU171" s="84"/>
      <c r="BV171" s="84"/>
    </row>
    <row r="172" spans="1:74" x14ac:dyDescent="0.25">
      <c r="A172" s="73" t="s">
        <v>1055</v>
      </c>
      <c r="B172" s="73">
        <v>15</v>
      </c>
      <c r="C172" s="73" t="s">
        <v>536</v>
      </c>
      <c r="D172" s="78" t="s">
        <v>535</v>
      </c>
      <c r="E172" s="78" t="s">
        <v>149</v>
      </c>
      <c r="F172" s="73" t="s">
        <v>150</v>
      </c>
      <c r="G172" s="2">
        <f t="shared" si="30"/>
        <v>0.87228843063738615</v>
      </c>
      <c r="H172">
        <f t="shared" si="31"/>
        <v>1</v>
      </c>
      <c r="I172">
        <f t="shared" si="32"/>
        <v>0</v>
      </c>
      <c r="J172" s="79">
        <v>29872</v>
      </c>
      <c r="K172" s="76">
        <v>27900</v>
      </c>
      <c r="L172" s="76">
        <v>26057</v>
      </c>
      <c r="M172" s="73">
        <v>509</v>
      </c>
      <c r="N172" s="73">
        <v>42</v>
      </c>
      <c r="O172" s="73">
        <v>687</v>
      </c>
      <c r="P172" s="73">
        <v>605</v>
      </c>
      <c r="Q172" s="73">
        <v>87</v>
      </c>
      <c r="R172" s="73">
        <v>284</v>
      </c>
      <c r="S172" s="73">
        <v>280</v>
      </c>
      <c r="T172" s="73">
        <v>24</v>
      </c>
      <c r="U172" s="73">
        <v>367</v>
      </c>
      <c r="V172" s="73">
        <v>202</v>
      </c>
      <c r="W172" s="73">
        <v>483</v>
      </c>
      <c r="X172" s="73">
        <v>36</v>
      </c>
      <c r="Y172" s="73">
        <v>36</v>
      </c>
      <c r="Z172" s="73">
        <v>4</v>
      </c>
      <c r="AA172" s="73">
        <v>146</v>
      </c>
      <c r="AB172" s="73">
        <v>23</v>
      </c>
      <c r="AC172" s="77"/>
      <c r="AD172">
        <f t="shared" si="33"/>
        <v>3815</v>
      </c>
      <c r="AE172">
        <v>327</v>
      </c>
      <c r="AF172" s="20">
        <f t="shared" si="34"/>
        <v>687</v>
      </c>
      <c r="AG172">
        <f t="shared" si="35"/>
        <v>3</v>
      </c>
      <c r="AH172" t="str">
        <f t="shared" si="36"/>
        <v>White Polish</v>
      </c>
      <c r="AI172" s="2">
        <f t="shared" si="37"/>
        <v>2.299812533476165E-2</v>
      </c>
      <c r="AJ172" s="2">
        <f t="shared" si="38"/>
        <v>0.1800786369593709</v>
      </c>
      <c r="AK172" s="20">
        <f t="shared" si="39"/>
        <v>605</v>
      </c>
      <c r="AL172">
        <f t="shared" si="40"/>
        <v>4</v>
      </c>
      <c r="AM172" t="str">
        <f t="shared" si="41"/>
        <v xml:space="preserve">White Other </v>
      </c>
      <c r="AN172" s="2">
        <f t="shared" si="42"/>
        <v>2.0253079807177291E-2</v>
      </c>
      <c r="AO172" s="2">
        <f t="shared" si="43"/>
        <v>0.15858453473132372</v>
      </c>
      <c r="AP172">
        <f t="shared" si="44"/>
        <v>0</v>
      </c>
      <c r="AQ172">
        <v>231</v>
      </c>
      <c r="AR172">
        <v>453</v>
      </c>
      <c r="AS172">
        <v>175</v>
      </c>
      <c r="AT172">
        <v>760</v>
      </c>
      <c r="AU172">
        <v>22</v>
      </c>
      <c r="AV172" s="2"/>
      <c r="BT172" s="84"/>
      <c r="BU172" s="84"/>
      <c r="BV172" s="84"/>
    </row>
    <row r="173" spans="1:74" x14ac:dyDescent="0.25">
      <c r="A173" s="73" t="s">
        <v>1056</v>
      </c>
      <c r="B173" s="73">
        <v>16</v>
      </c>
      <c r="C173" s="73" t="s">
        <v>502</v>
      </c>
      <c r="D173" s="78" t="s">
        <v>501</v>
      </c>
      <c r="E173" s="78" t="s">
        <v>149</v>
      </c>
      <c r="F173" s="73" t="s">
        <v>150</v>
      </c>
      <c r="G173" s="2">
        <f t="shared" si="30"/>
        <v>0.90695143517888721</v>
      </c>
      <c r="H173">
        <f t="shared" si="31"/>
        <v>0</v>
      </c>
      <c r="I173">
        <f t="shared" si="32"/>
        <v>0</v>
      </c>
      <c r="J173" s="79">
        <v>29404</v>
      </c>
      <c r="K173" s="76">
        <v>28072</v>
      </c>
      <c r="L173" s="76">
        <v>26668</v>
      </c>
      <c r="M173" s="73">
        <v>829</v>
      </c>
      <c r="N173" s="73">
        <v>18</v>
      </c>
      <c r="O173" s="73">
        <v>258</v>
      </c>
      <c r="P173" s="73">
        <v>299</v>
      </c>
      <c r="Q173" s="73">
        <v>70</v>
      </c>
      <c r="R173" s="73">
        <v>584</v>
      </c>
      <c r="S173" s="73">
        <v>137</v>
      </c>
      <c r="T173" s="73">
        <v>7</v>
      </c>
      <c r="U173" s="73">
        <v>92</v>
      </c>
      <c r="V173" s="73">
        <v>63</v>
      </c>
      <c r="W173" s="73">
        <v>278</v>
      </c>
      <c r="X173" s="73">
        <v>11</v>
      </c>
      <c r="Y173" s="73">
        <v>23</v>
      </c>
      <c r="Z173" s="73">
        <v>18</v>
      </c>
      <c r="AA173" s="73">
        <v>20</v>
      </c>
      <c r="AB173" s="73">
        <v>29</v>
      </c>
      <c r="AC173" s="77"/>
      <c r="AD173">
        <f t="shared" si="33"/>
        <v>2736</v>
      </c>
      <c r="AE173">
        <v>238</v>
      </c>
      <c r="AF173" s="20">
        <f t="shared" si="34"/>
        <v>829</v>
      </c>
      <c r="AG173">
        <f t="shared" si="35"/>
        <v>1</v>
      </c>
      <c r="AH173" t="str">
        <f t="shared" si="36"/>
        <v>White Irish</v>
      </c>
      <c r="AI173" s="2">
        <f t="shared" si="37"/>
        <v>2.8193443068970207E-2</v>
      </c>
      <c r="AJ173" s="2">
        <f t="shared" si="38"/>
        <v>0.30299707602339182</v>
      </c>
      <c r="AK173" s="20">
        <f t="shared" si="39"/>
        <v>584</v>
      </c>
      <c r="AL173">
        <f t="shared" si="40"/>
        <v>6</v>
      </c>
      <c r="AM173" t="str">
        <f t="shared" si="41"/>
        <v>Pakistani</v>
      </c>
      <c r="AN173" s="2">
        <f t="shared" si="42"/>
        <v>1.9861243368249216E-2</v>
      </c>
      <c r="AO173" s="2">
        <f t="shared" si="43"/>
        <v>0.21345029239766081</v>
      </c>
      <c r="AP173">
        <f t="shared" si="44"/>
        <v>0</v>
      </c>
      <c r="AQ173">
        <v>174</v>
      </c>
      <c r="AR173">
        <v>165</v>
      </c>
      <c r="AS173">
        <v>66</v>
      </c>
      <c r="AT173">
        <v>-50</v>
      </c>
      <c r="AU173">
        <v>29</v>
      </c>
      <c r="AV173" s="2"/>
      <c r="BT173" s="84"/>
      <c r="BU173" s="84"/>
      <c r="BV173" s="84"/>
    </row>
    <row r="174" spans="1:74" x14ac:dyDescent="0.25">
      <c r="A174" s="73" t="s">
        <v>1057</v>
      </c>
      <c r="B174" s="73">
        <v>17</v>
      </c>
      <c r="C174" s="73" t="s">
        <v>508</v>
      </c>
      <c r="D174" s="78" t="s">
        <v>507</v>
      </c>
      <c r="E174" s="78" t="s">
        <v>149</v>
      </c>
      <c r="F174" s="73" t="s">
        <v>150</v>
      </c>
      <c r="G174" s="2">
        <f t="shared" si="30"/>
        <v>0.90703303892705267</v>
      </c>
      <c r="H174">
        <f t="shared" si="31"/>
        <v>0</v>
      </c>
      <c r="I174">
        <f t="shared" si="32"/>
        <v>0</v>
      </c>
      <c r="J174" s="79">
        <v>30570</v>
      </c>
      <c r="K174" s="76">
        <v>28672</v>
      </c>
      <c r="L174" s="76">
        <v>27728</v>
      </c>
      <c r="M174" s="73">
        <v>451</v>
      </c>
      <c r="N174" s="73">
        <v>15</v>
      </c>
      <c r="O174" s="73">
        <v>238</v>
      </c>
      <c r="P174" s="73">
        <v>240</v>
      </c>
      <c r="Q174" s="73">
        <v>96</v>
      </c>
      <c r="R174" s="73">
        <v>582</v>
      </c>
      <c r="S174" s="73">
        <v>392</v>
      </c>
      <c r="T174" s="73">
        <v>9</v>
      </c>
      <c r="U174" s="73">
        <v>118</v>
      </c>
      <c r="V174" s="73">
        <v>163</v>
      </c>
      <c r="W174" s="73">
        <v>376</v>
      </c>
      <c r="X174" s="73">
        <v>14</v>
      </c>
      <c r="Y174" s="73">
        <v>16</v>
      </c>
      <c r="Z174" s="73">
        <v>0</v>
      </c>
      <c r="AA174" s="73">
        <v>95</v>
      </c>
      <c r="AB174" s="73">
        <v>37</v>
      </c>
      <c r="AC174" s="77"/>
      <c r="AD174">
        <f t="shared" si="33"/>
        <v>2842</v>
      </c>
      <c r="AE174">
        <v>350</v>
      </c>
      <c r="AF174" s="20">
        <f t="shared" si="34"/>
        <v>582</v>
      </c>
      <c r="AG174">
        <f t="shared" si="35"/>
        <v>6</v>
      </c>
      <c r="AH174" t="str">
        <f t="shared" si="36"/>
        <v>Pakistani</v>
      </c>
      <c r="AI174" s="2">
        <f t="shared" si="37"/>
        <v>1.9038272816486752E-2</v>
      </c>
      <c r="AJ174" s="2">
        <f t="shared" si="38"/>
        <v>0.2047853624208304</v>
      </c>
      <c r="AK174" s="20">
        <f t="shared" si="39"/>
        <v>451</v>
      </c>
      <c r="AL174">
        <f t="shared" si="40"/>
        <v>1</v>
      </c>
      <c r="AM174" t="str">
        <f t="shared" si="41"/>
        <v>White Irish</v>
      </c>
      <c r="AN174" s="2">
        <f t="shared" si="42"/>
        <v>1.4753025842329081E-2</v>
      </c>
      <c r="AO174" s="2">
        <f t="shared" si="43"/>
        <v>0.15869106263194932</v>
      </c>
      <c r="AP174">
        <f t="shared" si="44"/>
        <v>0</v>
      </c>
      <c r="AQ174">
        <v>305</v>
      </c>
      <c r="AR174">
        <v>151</v>
      </c>
      <c r="AS174">
        <v>88</v>
      </c>
      <c r="AT174">
        <v>-213</v>
      </c>
      <c r="AU174">
        <v>-4</v>
      </c>
      <c r="AV174" s="2"/>
      <c r="BT174" s="84"/>
      <c r="BU174" s="84"/>
      <c r="BV174" s="84"/>
    </row>
    <row r="175" spans="1:74" x14ac:dyDescent="0.25">
      <c r="A175" s="73" t="s">
        <v>1058</v>
      </c>
      <c r="B175" s="73">
        <v>18</v>
      </c>
      <c r="C175" s="73" t="s">
        <v>528</v>
      </c>
      <c r="D175" s="78" t="s">
        <v>527</v>
      </c>
      <c r="E175" s="78" t="s">
        <v>149</v>
      </c>
      <c r="F175" s="73" t="s">
        <v>150</v>
      </c>
      <c r="G175" s="2">
        <f t="shared" si="30"/>
        <v>0.90935460478607688</v>
      </c>
      <c r="H175">
        <f t="shared" si="31"/>
        <v>0</v>
      </c>
      <c r="I175">
        <f t="shared" si="32"/>
        <v>0</v>
      </c>
      <c r="J175" s="79">
        <v>28959</v>
      </c>
      <c r="K175" s="76">
        <v>27299</v>
      </c>
      <c r="L175" s="76">
        <v>26334</v>
      </c>
      <c r="M175" s="73">
        <v>356</v>
      </c>
      <c r="N175" s="73">
        <v>7</v>
      </c>
      <c r="O175" s="73">
        <v>212</v>
      </c>
      <c r="P175" s="73">
        <v>390</v>
      </c>
      <c r="Q175" s="73">
        <v>93</v>
      </c>
      <c r="R175" s="73">
        <v>306</v>
      </c>
      <c r="S175" s="73">
        <v>214</v>
      </c>
      <c r="T175" s="73">
        <v>11</v>
      </c>
      <c r="U175" s="73">
        <v>232</v>
      </c>
      <c r="V175" s="73">
        <v>194</v>
      </c>
      <c r="W175" s="73">
        <v>429</v>
      </c>
      <c r="X175" s="73">
        <v>18</v>
      </c>
      <c r="Y175" s="73">
        <v>50</v>
      </c>
      <c r="Z175" s="73">
        <v>16</v>
      </c>
      <c r="AA175" s="73">
        <v>43</v>
      </c>
      <c r="AB175" s="73">
        <v>54</v>
      </c>
      <c r="AC175" s="77"/>
      <c r="AD175">
        <f t="shared" si="33"/>
        <v>2625</v>
      </c>
      <c r="AE175">
        <v>303</v>
      </c>
      <c r="AF175" s="20">
        <f t="shared" si="34"/>
        <v>429</v>
      </c>
      <c r="AG175">
        <f t="shared" si="35"/>
        <v>11</v>
      </c>
      <c r="AH175" t="str">
        <f t="shared" si="36"/>
        <v>African</v>
      </c>
      <c r="AI175" s="2">
        <f t="shared" si="37"/>
        <v>1.4814047446389724E-2</v>
      </c>
      <c r="AJ175" s="2">
        <f t="shared" si="38"/>
        <v>0.16342857142857142</v>
      </c>
      <c r="AK175" s="20">
        <f t="shared" si="39"/>
        <v>390</v>
      </c>
      <c r="AL175">
        <f t="shared" si="40"/>
        <v>4</v>
      </c>
      <c r="AM175" t="str">
        <f t="shared" si="41"/>
        <v xml:space="preserve">White Other </v>
      </c>
      <c r="AN175" s="2">
        <f t="shared" si="42"/>
        <v>1.3467315860354294E-2</v>
      </c>
      <c r="AO175" s="2">
        <f t="shared" si="43"/>
        <v>0.14857142857142858</v>
      </c>
      <c r="AP175">
        <f t="shared" si="44"/>
        <v>0</v>
      </c>
      <c r="AQ175">
        <v>251</v>
      </c>
      <c r="AR175">
        <v>189</v>
      </c>
      <c r="AS175">
        <v>87</v>
      </c>
      <c r="AT175">
        <v>2</v>
      </c>
      <c r="AU175">
        <v>94</v>
      </c>
      <c r="AV175" s="2"/>
      <c r="BT175" s="84"/>
      <c r="BU175" s="84"/>
      <c r="BV175" s="84"/>
    </row>
    <row r="176" spans="1:74" x14ac:dyDescent="0.25">
      <c r="A176" s="73" t="s">
        <v>1059</v>
      </c>
      <c r="B176" s="73">
        <v>19</v>
      </c>
      <c r="C176" s="73" t="s">
        <v>878</v>
      </c>
      <c r="D176" s="78" t="s">
        <v>877</v>
      </c>
      <c r="E176" s="78" t="s">
        <v>149</v>
      </c>
      <c r="F176" s="73" t="s">
        <v>150</v>
      </c>
      <c r="G176" s="2">
        <f t="shared" si="30"/>
        <v>0.91419619185345868</v>
      </c>
      <c r="H176">
        <f t="shared" si="31"/>
        <v>0</v>
      </c>
      <c r="I176">
        <f t="shared" si="32"/>
        <v>0</v>
      </c>
      <c r="J176" s="79">
        <v>33192</v>
      </c>
      <c r="K176" s="76">
        <v>31314</v>
      </c>
      <c r="L176" s="76">
        <v>30344</v>
      </c>
      <c r="M176" s="73">
        <v>385</v>
      </c>
      <c r="N176" s="73">
        <v>13</v>
      </c>
      <c r="O176" s="73">
        <v>337</v>
      </c>
      <c r="P176" s="73">
        <v>235</v>
      </c>
      <c r="Q176" s="73">
        <v>67</v>
      </c>
      <c r="R176" s="73">
        <v>233</v>
      </c>
      <c r="S176" s="73">
        <v>290</v>
      </c>
      <c r="T176" s="73">
        <v>5</v>
      </c>
      <c r="U176" s="73">
        <v>544</v>
      </c>
      <c r="V176" s="73">
        <v>136</v>
      </c>
      <c r="W176" s="73">
        <v>428</v>
      </c>
      <c r="X176" s="73">
        <v>37</v>
      </c>
      <c r="Y176" s="73">
        <v>32</v>
      </c>
      <c r="Z176" s="73">
        <v>10</v>
      </c>
      <c r="AA176" s="73">
        <v>65</v>
      </c>
      <c r="AB176" s="73">
        <v>31</v>
      </c>
      <c r="AC176" s="77"/>
      <c r="AD176">
        <f t="shared" si="33"/>
        <v>2848</v>
      </c>
      <c r="AE176">
        <v>305</v>
      </c>
      <c r="AF176" s="20">
        <f t="shared" si="34"/>
        <v>544</v>
      </c>
      <c r="AG176">
        <f t="shared" si="35"/>
        <v>9</v>
      </c>
      <c r="AH176" t="str">
        <f t="shared" si="36"/>
        <v>Chinese</v>
      </c>
      <c r="AI176" s="2">
        <f t="shared" si="37"/>
        <v>1.6389491443721378E-2</v>
      </c>
      <c r="AJ176" s="2">
        <f t="shared" si="38"/>
        <v>0.19101123595505617</v>
      </c>
      <c r="AK176" s="20">
        <f t="shared" si="39"/>
        <v>428</v>
      </c>
      <c r="AL176">
        <f t="shared" si="40"/>
        <v>11</v>
      </c>
      <c r="AM176" t="str">
        <f t="shared" si="41"/>
        <v>African</v>
      </c>
      <c r="AN176" s="2">
        <f t="shared" si="42"/>
        <v>1.2894673415280791E-2</v>
      </c>
      <c r="AO176" s="2">
        <f t="shared" si="43"/>
        <v>0.1502808988764045</v>
      </c>
      <c r="AP176">
        <f t="shared" si="44"/>
        <v>0</v>
      </c>
      <c r="AQ176">
        <v>244</v>
      </c>
      <c r="AR176">
        <v>153</v>
      </c>
      <c r="AS176">
        <v>74</v>
      </c>
      <c r="AT176">
        <v>-262</v>
      </c>
      <c r="AU176">
        <v>90</v>
      </c>
      <c r="AV176" s="2"/>
      <c r="BT176" s="84"/>
      <c r="BU176" s="84"/>
      <c r="BV176" s="84"/>
    </row>
    <row r="177" spans="1:74" x14ac:dyDescent="0.25">
      <c r="A177" s="73" t="s">
        <v>1060</v>
      </c>
      <c r="B177" s="73">
        <v>20</v>
      </c>
      <c r="C177" s="73" t="s">
        <v>538</v>
      </c>
      <c r="D177" s="78" t="s">
        <v>537</v>
      </c>
      <c r="E177" s="78" t="s">
        <v>149</v>
      </c>
      <c r="F177" s="73" t="s">
        <v>150</v>
      </c>
      <c r="G177" s="2">
        <f t="shared" si="30"/>
        <v>0.91969315149718356</v>
      </c>
      <c r="H177">
        <f t="shared" si="31"/>
        <v>0</v>
      </c>
      <c r="I177">
        <f t="shared" si="32"/>
        <v>0</v>
      </c>
      <c r="J177" s="79">
        <v>26984</v>
      </c>
      <c r="K177" s="76">
        <v>26048</v>
      </c>
      <c r="L177" s="76">
        <v>24817</v>
      </c>
      <c r="M177" s="73">
        <v>276</v>
      </c>
      <c r="N177" s="73">
        <v>61</v>
      </c>
      <c r="O177" s="73">
        <v>617</v>
      </c>
      <c r="P177" s="73">
        <v>277</v>
      </c>
      <c r="Q177" s="73">
        <v>46</v>
      </c>
      <c r="R177" s="73">
        <v>172</v>
      </c>
      <c r="S177" s="73">
        <v>115</v>
      </c>
      <c r="T177" s="73">
        <v>4</v>
      </c>
      <c r="U177" s="73">
        <v>171</v>
      </c>
      <c r="V177" s="73">
        <v>77</v>
      </c>
      <c r="W177" s="73">
        <v>257</v>
      </c>
      <c r="X177" s="73">
        <v>14</v>
      </c>
      <c r="Y177" s="73">
        <v>10</v>
      </c>
      <c r="Z177" s="73">
        <v>2</v>
      </c>
      <c r="AA177" s="73">
        <v>53</v>
      </c>
      <c r="AB177" s="73">
        <v>15</v>
      </c>
      <c r="AC177" s="77"/>
      <c r="AD177">
        <f t="shared" si="33"/>
        <v>2167</v>
      </c>
      <c r="AE177">
        <v>217</v>
      </c>
      <c r="AF177" s="20">
        <f t="shared" si="34"/>
        <v>617</v>
      </c>
      <c r="AG177">
        <f t="shared" si="35"/>
        <v>3</v>
      </c>
      <c r="AH177" t="str">
        <f t="shared" si="36"/>
        <v>White Polish</v>
      </c>
      <c r="AI177" s="2">
        <f t="shared" si="37"/>
        <v>2.2865401719537503E-2</v>
      </c>
      <c r="AJ177" s="2">
        <f t="shared" si="38"/>
        <v>0.28472542685740654</v>
      </c>
      <c r="AK177" s="20">
        <f t="shared" si="39"/>
        <v>277</v>
      </c>
      <c r="AL177">
        <f t="shared" si="40"/>
        <v>4</v>
      </c>
      <c r="AM177" t="str">
        <f t="shared" si="41"/>
        <v xml:space="preserve">White Other </v>
      </c>
      <c r="AN177" s="2">
        <f t="shared" si="42"/>
        <v>1.0265342425140824E-2</v>
      </c>
      <c r="AO177" s="2">
        <f t="shared" si="43"/>
        <v>0.12782648823257961</v>
      </c>
      <c r="AP177">
        <f t="shared" si="44"/>
        <v>0</v>
      </c>
      <c r="AQ177">
        <v>114</v>
      </c>
      <c r="AR177">
        <v>246</v>
      </c>
      <c r="AS177">
        <v>83</v>
      </c>
      <c r="AT177">
        <v>17</v>
      </c>
      <c r="AU177">
        <v>30</v>
      </c>
      <c r="AV177" s="2"/>
      <c r="BT177" s="84"/>
      <c r="BU177" s="84"/>
      <c r="BV177" s="84"/>
    </row>
    <row r="178" spans="1:74" x14ac:dyDescent="0.25">
      <c r="A178" s="73" t="s">
        <v>1244</v>
      </c>
      <c r="B178" s="73">
        <v>21</v>
      </c>
      <c r="C178" s="73" t="s">
        <v>540</v>
      </c>
      <c r="D178" s="78" t="s">
        <v>539</v>
      </c>
      <c r="E178" s="78" t="s">
        <v>149</v>
      </c>
      <c r="F178" s="73" t="s">
        <v>150</v>
      </c>
      <c r="G178" s="2">
        <f t="shared" si="30"/>
        <v>0.94144045875276594</v>
      </c>
      <c r="H178">
        <f t="shared" si="31"/>
        <v>0</v>
      </c>
      <c r="I178">
        <f t="shared" si="32"/>
        <v>0</v>
      </c>
      <c r="J178" s="79">
        <v>32087</v>
      </c>
      <c r="K178" s="76">
        <v>31168</v>
      </c>
      <c r="L178" s="76">
        <v>30208</v>
      </c>
      <c r="M178" s="73">
        <v>456</v>
      </c>
      <c r="N178" s="73">
        <v>21</v>
      </c>
      <c r="O178" s="73">
        <v>237</v>
      </c>
      <c r="P178" s="73">
        <v>246</v>
      </c>
      <c r="Q178" s="73">
        <v>52</v>
      </c>
      <c r="R178" s="73">
        <v>212</v>
      </c>
      <c r="S178" s="73">
        <v>105</v>
      </c>
      <c r="T178" s="73">
        <v>2</v>
      </c>
      <c r="U178" s="73">
        <v>241</v>
      </c>
      <c r="V178" s="73">
        <v>86</v>
      </c>
      <c r="W178" s="73">
        <v>139</v>
      </c>
      <c r="X178" s="73">
        <v>19</v>
      </c>
      <c r="Y178" s="73">
        <v>11</v>
      </c>
      <c r="Z178" s="73">
        <v>13</v>
      </c>
      <c r="AA178" s="73">
        <v>28</v>
      </c>
      <c r="AB178" s="73">
        <v>11</v>
      </c>
      <c r="AC178" s="77"/>
      <c r="AD178">
        <f t="shared" si="33"/>
        <v>1879</v>
      </c>
      <c r="AE178">
        <v>148</v>
      </c>
      <c r="AF178" s="20">
        <f t="shared" si="34"/>
        <v>456</v>
      </c>
      <c r="AG178">
        <f t="shared" si="35"/>
        <v>1</v>
      </c>
      <c r="AH178" t="str">
        <f t="shared" si="36"/>
        <v>White Irish</v>
      </c>
      <c r="AI178" s="2">
        <f t="shared" si="37"/>
        <v>1.42113628572319E-2</v>
      </c>
      <c r="AJ178" s="2">
        <f t="shared" si="38"/>
        <v>0.24268227780734433</v>
      </c>
      <c r="AK178" s="20">
        <f t="shared" si="39"/>
        <v>246</v>
      </c>
      <c r="AL178">
        <f t="shared" si="40"/>
        <v>4</v>
      </c>
      <c r="AM178" t="str">
        <f t="shared" si="41"/>
        <v xml:space="preserve">White Other </v>
      </c>
      <c r="AN178" s="2">
        <f t="shared" si="42"/>
        <v>7.6666562782435254E-3</v>
      </c>
      <c r="AO178" s="2">
        <f t="shared" si="43"/>
        <v>0.1309207025013305</v>
      </c>
      <c r="AP178">
        <f t="shared" si="44"/>
        <v>0</v>
      </c>
      <c r="AQ178">
        <v>80</v>
      </c>
      <c r="AR178">
        <v>115</v>
      </c>
      <c r="AS178">
        <v>39</v>
      </c>
      <c r="AT178">
        <v>-63</v>
      </c>
      <c r="AU178">
        <v>44</v>
      </c>
      <c r="AV178" s="2"/>
      <c r="BT178" s="84"/>
      <c r="BU178" s="84"/>
      <c r="BV178" s="84"/>
    </row>
    <row r="179" spans="1:74" x14ac:dyDescent="0.25">
      <c r="A179" s="73" t="s">
        <v>1061</v>
      </c>
      <c r="B179" s="73">
        <v>1</v>
      </c>
      <c r="C179" s="73" t="s">
        <v>569</v>
      </c>
      <c r="D179" s="78" t="s">
        <v>568</v>
      </c>
      <c r="E179" s="78" t="s">
        <v>151</v>
      </c>
      <c r="F179" s="73" t="s">
        <v>152</v>
      </c>
      <c r="G179" s="2">
        <f t="shared" si="30"/>
        <v>0.877632327831531</v>
      </c>
      <c r="H179">
        <f t="shared" si="31"/>
        <v>1</v>
      </c>
      <c r="I179">
        <f t="shared" si="32"/>
        <v>0</v>
      </c>
      <c r="J179" s="79">
        <v>14056</v>
      </c>
      <c r="K179" s="76">
        <v>13716</v>
      </c>
      <c r="L179" s="76">
        <v>12336</v>
      </c>
      <c r="M179" s="73">
        <v>122</v>
      </c>
      <c r="N179" s="73">
        <v>23</v>
      </c>
      <c r="O179" s="73">
        <v>770</v>
      </c>
      <c r="P179" s="73">
        <v>465</v>
      </c>
      <c r="Q179" s="73">
        <v>68</v>
      </c>
      <c r="R179" s="73">
        <v>39</v>
      </c>
      <c r="S179" s="73">
        <v>48</v>
      </c>
      <c r="T179" s="73">
        <v>18</v>
      </c>
      <c r="U179" s="73">
        <v>47</v>
      </c>
      <c r="V179" s="73">
        <v>72</v>
      </c>
      <c r="W179" s="73">
        <v>21</v>
      </c>
      <c r="X179" s="73">
        <v>4</v>
      </c>
      <c r="Y179" s="73">
        <v>7</v>
      </c>
      <c r="Z179" s="73">
        <v>0</v>
      </c>
      <c r="AA179" s="73">
        <v>10</v>
      </c>
      <c r="AB179" s="73">
        <v>6</v>
      </c>
      <c r="AC179" s="77"/>
      <c r="AD179">
        <f t="shared" si="33"/>
        <v>1720</v>
      </c>
      <c r="AE179">
        <v>133</v>
      </c>
      <c r="AF179" s="20">
        <f t="shared" si="34"/>
        <v>770</v>
      </c>
      <c r="AG179">
        <f t="shared" si="35"/>
        <v>3</v>
      </c>
      <c r="AH179" t="str">
        <f t="shared" si="36"/>
        <v>White Polish</v>
      </c>
      <c r="AI179" s="2">
        <f t="shared" si="37"/>
        <v>5.4780876494023904E-2</v>
      </c>
      <c r="AJ179" s="2">
        <f t="shared" si="38"/>
        <v>0.44767441860465118</v>
      </c>
      <c r="AK179" s="20">
        <f t="shared" si="39"/>
        <v>465</v>
      </c>
      <c r="AL179">
        <f t="shared" si="40"/>
        <v>4</v>
      </c>
      <c r="AM179" t="str">
        <f t="shared" si="41"/>
        <v xml:space="preserve">White Other </v>
      </c>
      <c r="AN179" s="2">
        <f t="shared" si="42"/>
        <v>3.3081957882754698E-2</v>
      </c>
      <c r="AO179" s="2">
        <f t="shared" si="43"/>
        <v>0.27034883720930231</v>
      </c>
      <c r="AP179">
        <f t="shared" si="44"/>
        <v>0</v>
      </c>
      <c r="AQ179">
        <v>31</v>
      </c>
      <c r="AR179">
        <v>118</v>
      </c>
      <c r="AS179">
        <v>4</v>
      </c>
      <c r="AT179">
        <v>86</v>
      </c>
      <c r="AU179">
        <v>-27</v>
      </c>
      <c r="AV179" s="2"/>
      <c r="BT179" s="84"/>
      <c r="BU179" s="84"/>
      <c r="BV179" s="84"/>
    </row>
    <row r="180" spans="1:74" x14ac:dyDescent="0.25">
      <c r="A180" s="73" t="s">
        <v>1062</v>
      </c>
      <c r="B180" s="73">
        <v>2</v>
      </c>
      <c r="C180" s="73" t="s">
        <v>573</v>
      </c>
      <c r="D180" s="78" t="s">
        <v>572</v>
      </c>
      <c r="E180" s="78" t="s">
        <v>151</v>
      </c>
      <c r="F180" s="73" t="s">
        <v>152</v>
      </c>
      <c r="G180" s="2">
        <f t="shared" si="30"/>
        <v>0.91983602823958099</v>
      </c>
      <c r="H180">
        <f t="shared" si="31"/>
        <v>0</v>
      </c>
      <c r="I180">
        <f t="shared" si="32"/>
        <v>0</v>
      </c>
      <c r="J180" s="79">
        <v>8782</v>
      </c>
      <c r="K180" s="76">
        <v>8543</v>
      </c>
      <c r="L180" s="76">
        <v>8078</v>
      </c>
      <c r="M180" s="73">
        <v>55</v>
      </c>
      <c r="N180" s="73">
        <v>9</v>
      </c>
      <c r="O180" s="73">
        <v>213</v>
      </c>
      <c r="P180" s="73">
        <v>188</v>
      </c>
      <c r="Q180" s="73">
        <v>39</v>
      </c>
      <c r="R180" s="73">
        <v>21</v>
      </c>
      <c r="S180" s="73">
        <v>33</v>
      </c>
      <c r="T180" s="73">
        <v>29</v>
      </c>
      <c r="U180" s="73">
        <v>24</v>
      </c>
      <c r="V180" s="73">
        <v>37</v>
      </c>
      <c r="W180" s="73">
        <v>23</v>
      </c>
      <c r="X180" s="73">
        <v>2</v>
      </c>
      <c r="Y180" s="73">
        <v>5</v>
      </c>
      <c r="Z180" s="73">
        <v>2</v>
      </c>
      <c r="AA180" s="73">
        <v>9</v>
      </c>
      <c r="AB180" s="73">
        <v>15</v>
      </c>
      <c r="AC180" s="77"/>
      <c r="AD180">
        <f t="shared" si="33"/>
        <v>704</v>
      </c>
      <c r="AE180">
        <v>63</v>
      </c>
      <c r="AF180" s="20">
        <f t="shared" si="34"/>
        <v>213</v>
      </c>
      <c r="AG180">
        <f t="shared" si="35"/>
        <v>3</v>
      </c>
      <c r="AH180" t="str">
        <f t="shared" si="36"/>
        <v>White Polish</v>
      </c>
      <c r="AI180" s="2">
        <f t="shared" si="37"/>
        <v>2.4254156228649511E-2</v>
      </c>
      <c r="AJ180" s="2">
        <f t="shared" si="38"/>
        <v>0.30255681818181818</v>
      </c>
      <c r="AK180" s="20">
        <f t="shared" si="39"/>
        <v>188</v>
      </c>
      <c r="AL180">
        <f t="shared" si="40"/>
        <v>4</v>
      </c>
      <c r="AM180" t="str">
        <f t="shared" si="41"/>
        <v xml:space="preserve">White Other </v>
      </c>
      <c r="AN180" s="2">
        <f t="shared" si="42"/>
        <v>2.1407424276930084E-2</v>
      </c>
      <c r="AO180" s="2">
        <f t="shared" si="43"/>
        <v>0.26704545454545453</v>
      </c>
      <c r="AP180">
        <f t="shared" si="44"/>
        <v>0</v>
      </c>
      <c r="AQ180">
        <v>32</v>
      </c>
      <c r="AR180">
        <v>82</v>
      </c>
      <c r="AS180">
        <v>21</v>
      </c>
      <c r="AT180">
        <v>-42</v>
      </c>
      <c r="AU180">
        <v>12</v>
      </c>
      <c r="AV180" s="2"/>
      <c r="BT180" s="84"/>
      <c r="BU180" s="84"/>
      <c r="BV180" s="84"/>
    </row>
    <row r="181" spans="1:74" x14ac:dyDescent="0.25">
      <c r="A181" s="73" t="s">
        <v>1063</v>
      </c>
      <c r="B181" s="73">
        <v>3</v>
      </c>
      <c r="C181" s="73" t="s">
        <v>567</v>
      </c>
      <c r="D181" s="78" t="s">
        <v>566</v>
      </c>
      <c r="E181" s="78" t="s">
        <v>151</v>
      </c>
      <c r="F181" s="73" t="s">
        <v>152</v>
      </c>
      <c r="G181" s="2">
        <f t="shared" si="30"/>
        <v>0.92493518736742875</v>
      </c>
      <c r="H181">
        <f t="shared" si="31"/>
        <v>0</v>
      </c>
      <c r="I181">
        <f t="shared" si="32"/>
        <v>0</v>
      </c>
      <c r="J181" s="79">
        <v>8486</v>
      </c>
      <c r="K181" s="76">
        <v>8347</v>
      </c>
      <c r="L181" s="76">
        <v>7849</v>
      </c>
      <c r="M181" s="73">
        <v>62</v>
      </c>
      <c r="N181" s="73">
        <v>7</v>
      </c>
      <c r="O181" s="73">
        <v>257</v>
      </c>
      <c r="P181" s="73">
        <v>172</v>
      </c>
      <c r="Q181" s="73">
        <v>22</v>
      </c>
      <c r="R181" s="73">
        <v>7</v>
      </c>
      <c r="S181" s="73">
        <v>32</v>
      </c>
      <c r="T181" s="73">
        <v>16</v>
      </c>
      <c r="U181" s="73">
        <v>15</v>
      </c>
      <c r="V181" s="73">
        <v>27</v>
      </c>
      <c r="W181" s="73">
        <v>9</v>
      </c>
      <c r="X181" s="73">
        <v>3</v>
      </c>
      <c r="Y181" s="73">
        <v>1</v>
      </c>
      <c r="Z181" s="73">
        <v>0</v>
      </c>
      <c r="AA181" s="73">
        <v>3</v>
      </c>
      <c r="AB181" s="73">
        <v>4</v>
      </c>
      <c r="AC181" s="77"/>
      <c r="AD181">
        <f t="shared" si="33"/>
        <v>637</v>
      </c>
      <c r="AE181">
        <v>64</v>
      </c>
      <c r="AF181" s="20">
        <f t="shared" si="34"/>
        <v>257</v>
      </c>
      <c r="AG181">
        <f t="shared" si="35"/>
        <v>3</v>
      </c>
      <c r="AH181" t="str">
        <f t="shared" si="36"/>
        <v>White Polish</v>
      </c>
      <c r="AI181" s="2">
        <f t="shared" si="37"/>
        <v>3.0285175583313693E-2</v>
      </c>
      <c r="AJ181" s="2">
        <f t="shared" si="38"/>
        <v>0.40345368916797486</v>
      </c>
      <c r="AK181" s="20">
        <f t="shared" si="39"/>
        <v>172</v>
      </c>
      <c r="AL181">
        <f t="shared" si="40"/>
        <v>4</v>
      </c>
      <c r="AM181" t="str">
        <f t="shared" si="41"/>
        <v xml:space="preserve">White Other </v>
      </c>
      <c r="AN181" s="2">
        <f t="shared" si="42"/>
        <v>2.0268677822295546E-2</v>
      </c>
      <c r="AO181" s="2">
        <f t="shared" si="43"/>
        <v>0.27001569858712715</v>
      </c>
      <c r="AP181">
        <f t="shared" si="44"/>
        <v>0</v>
      </c>
      <c r="AQ181">
        <v>13</v>
      </c>
      <c r="AR181">
        <v>62</v>
      </c>
      <c r="AS181">
        <v>5</v>
      </c>
      <c r="AT181">
        <v>12</v>
      </c>
      <c r="AU181">
        <v>-10</v>
      </c>
      <c r="AV181" s="2"/>
      <c r="BT181" s="84"/>
      <c r="BU181" s="84"/>
      <c r="BV181" s="84"/>
    </row>
    <row r="182" spans="1:74" x14ac:dyDescent="0.25">
      <c r="A182" s="73" t="s">
        <v>1064</v>
      </c>
      <c r="B182" s="73">
        <v>4</v>
      </c>
      <c r="C182" s="73" t="s">
        <v>583</v>
      </c>
      <c r="D182" s="78" t="s">
        <v>582</v>
      </c>
      <c r="E182" s="78" t="s">
        <v>151</v>
      </c>
      <c r="F182" s="73" t="s">
        <v>152</v>
      </c>
      <c r="G182" s="2">
        <f t="shared" si="30"/>
        <v>0.92541189111747846</v>
      </c>
      <c r="H182">
        <f t="shared" si="31"/>
        <v>0</v>
      </c>
      <c r="I182">
        <f t="shared" si="32"/>
        <v>0</v>
      </c>
      <c r="J182" s="79">
        <v>11168</v>
      </c>
      <c r="K182" s="76">
        <v>11014</v>
      </c>
      <c r="L182" s="76">
        <v>10335</v>
      </c>
      <c r="M182" s="73">
        <v>90</v>
      </c>
      <c r="N182" s="73">
        <v>19</v>
      </c>
      <c r="O182" s="73">
        <v>215</v>
      </c>
      <c r="P182" s="73">
        <v>355</v>
      </c>
      <c r="Q182" s="73">
        <v>25</v>
      </c>
      <c r="R182" s="73">
        <v>13</v>
      </c>
      <c r="S182" s="73">
        <v>27</v>
      </c>
      <c r="T182" s="73">
        <v>15</v>
      </c>
      <c r="U182" s="73">
        <v>21</v>
      </c>
      <c r="V182" s="73">
        <v>26</v>
      </c>
      <c r="W182" s="73">
        <v>9</v>
      </c>
      <c r="X182" s="73">
        <v>2</v>
      </c>
      <c r="Y182" s="73">
        <v>1</v>
      </c>
      <c r="Z182" s="73">
        <v>0</v>
      </c>
      <c r="AA182" s="73">
        <v>8</v>
      </c>
      <c r="AB182" s="73">
        <v>7</v>
      </c>
      <c r="AC182" s="77"/>
      <c r="AD182">
        <f t="shared" si="33"/>
        <v>833</v>
      </c>
      <c r="AE182">
        <v>74</v>
      </c>
      <c r="AF182" s="20">
        <f t="shared" si="34"/>
        <v>355</v>
      </c>
      <c r="AG182">
        <f t="shared" si="35"/>
        <v>4</v>
      </c>
      <c r="AH182" t="str">
        <f t="shared" si="36"/>
        <v xml:space="preserve">White Other </v>
      </c>
      <c r="AI182" s="2">
        <f t="shared" si="37"/>
        <v>3.1787249283667621E-2</v>
      </c>
      <c r="AJ182" s="2">
        <f t="shared" si="38"/>
        <v>0.42617046818727489</v>
      </c>
      <c r="AK182" s="20">
        <f t="shared" si="39"/>
        <v>215</v>
      </c>
      <c r="AL182">
        <f t="shared" si="40"/>
        <v>3</v>
      </c>
      <c r="AM182" t="str">
        <f t="shared" si="41"/>
        <v>White Polish</v>
      </c>
      <c r="AN182" s="2">
        <f t="shared" si="42"/>
        <v>1.9251432664756447E-2</v>
      </c>
      <c r="AO182" s="2">
        <f t="shared" si="43"/>
        <v>0.25810324129651863</v>
      </c>
      <c r="AP182">
        <f t="shared" si="44"/>
        <v>0</v>
      </c>
      <c r="AQ182">
        <v>26</v>
      </c>
      <c r="AR182">
        <v>86</v>
      </c>
      <c r="AS182">
        <v>6</v>
      </c>
      <c r="AT182">
        <v>18</v>
      </c>
      <c r="AU182">
        <v>-15</v>
      </c>
      <c r="AV182" s="2"/>
      <c r="BT182" s="84"/>
      <c r="BU182" s="84"/>
      <c r="BV182" s="84"/>
    </row>
    <row r="183" spans="1:74" x14ac:dyDescent="0.25">
      <c r="A183" s="73" t="s">
        <v>1065</v>
      </c>
      <c r="B183" s="73">
        <v>5</v>
      </c>
      <c r="C183" s="73" t="s">
        <v>581</v>
      </c>
      <c r="D183" s="78" t="s">
        <v>580</v>
      </c>
      <c r="E183" s="78" t="s">
        <v>151</v>
      </c>
      <c r="F183" s="73" t="s">
        <v>152</v>
      </c>
      <c r="G183" s="2">
        <f t="shared" si="30"/>
        <v>0.92848786194793798</v>
      </c>
      <c r="H183">
        <f t="shared" si="31"/>
        <v>0</v>
      </c>
      <c r="I183">
        <f t="shared" si="32"/>
        <v>0</v>
      </c>
      <c r="J183" s="79">
        <v>13676</v>
      </c>
      <c r="K183" s="76">
        <v>13513</v>
      </c>
      <c r="L183" s="76">
        <v>12698</v>
      </c>
      <c r="M183" s="73">
        <v>89</v>
      </c>
      <c r="N183" s="73">
        <v>8</v>
      </c>
      <c r="O183" s="73">
        <v>330</v>
      </c>
      <c r="P183" s="73">
        <v>388</v>
      </c>
      <c r="Q183" s="73">
        <v>38</v>
      </c>
      <c r="R183" s="73">
        <v>7</v>
      </c>
      <c r="S183" s="73">
        <v>25</v>
      </c>
      <c r="T183" s="73">
        <v>4</v>
      </c>
      <c r="U183" s="73">
        <v>10</v>
      </c>
      <c r="V183" s="73">
        <v>31</v>
      </c>
      <c r="W183" s="73">
        <v>13</v>
      </c>
      <c r="X183" s="73">
        <v>12</v>
      </c>
      <c r="Y183" s="73">
        <v>1</v>
      </c>
      <c r="Z183" s="73">
        <v>0</v>
      </c>
      <c r="AA183" s="73">
        <v>12</v>
      </c>
      <c r="AB183" s="73">
        <v>10</v>
      </c>
      <c r="AC183" s="77"/>
      <c r="AD183">
        <f t="shared" si="33"/>
        <v>978</v>
      </c>
      <c r="AE183">
        <v>68</v>
      </c>
      <c r="AF183" s="20">
        <f t="shared" si="34"/>
        <v>388</v>
      </c>
      <c r="AG183">
        <f t="shared" si="35"/>
        <v>4</v>
      </c>
      <c r="AH183" t="str">
        <f t="shared" si="36"/>
        <v xml:space="preserve">White Other </v>
      </c>
      <c r="AI183" s="2">
        <f t="shared" si="37"/>
        <v>2.8370868675051186E-2</v>
      </c>
      <c r="AJ183" s="2">
        <f t="shared" si="38"/>
        <v>0.39672801635991822</v>
      </c>
      <c r="AK183" s="20">
        <f t="shared" si="39"/>
        <v>330</v>
      </c>
      <c r="AL183">
        <f t="shared" si="40"/>
        <v>3</v>
      </c>
      <c r="AM183" t="str">
        <f t="shared" si="41"/>
        <v>White Polish</v>
      </c>
      <c r="AN183" s="2">
        <f t="shared" si="42"/>
        <v>2.4129862532904358E-2</v>
      </c>
      <c r="AO183" s="2">
        <f t="shared" si="43"/>
        <v>0.33742331288343558</v>
      </c>
      <c r="AP183">
        <f t="shared" si="44"/>
        <v>0</v>
      </c>
      <c r="AQ183">
        <v>10</v>
      </c>
      <c r="AR183">
        <v>175</v>
      </c>
      <c r="AS183">
        <v>6</v>
      </c>
      <c r="AT183">
        <v>70</v>
      </c>
      <c r="AU183">
        <v>-2</v>
      </c>
      <c r="AV183" s="2"/>
      <c r="BT183" s="84"/>
      <c r="BU183" s="84"/>
      <c r="BV183" s="84"/>
    </row>
    <row r="184" spans="1:74" x14ac:dyDescent="0.25">
      <c r="A184" s="73" t="s">
        <v>1066</v>
      </c>
      <c r="B184" s="73">
        <v>6</v>
      </c>
      <c r="C184" s="73" t="s">
        <v>579</v>
      </c>
      <c r="D184" s="78" t="s">
        <v>578</v>
      </c>
      <c r="E184" s="78" t="s">
        <v>151</v>
      </c>
      <c r="F184" s="73" t="s">
        <v>152</v>
      </c>
      <c r="G184" s="2">
        <f t="shared" si="30"/>
        <v>0.93546903740036791</v>
      </c>
      <c r="H184">
        <f t="shared" si="31"/>
        <v>0</v>
      </c>
      <c r="I184">
        <f t="shared" si="32"/>
        <v>0</v>
      </c>
      <c r="J184" s="79">
        <v>13048</v>
      </c>
      <c r="K184" s="76">
        <v>12731</v>
      </c>
      <c r="L184" s="76">
        <v>12206</v>
      </c>
      <c r="M184" s="73">
        <v>74</v>
      </c>
      <c r="N184" s="73">
        <v>2</v>
      </c>
      <c r="O184" s="73">
        <v>214</v>
      </c>
      <c r="P184" s="73">
        <v>235</v>
      </c>
      <c r="Q184" s="73">
        <v>46</v>
      </c>
      <c r="R184" s="73">
        <v>17</v>
      </c>
      <c r="S184" s="73">
        <v>63</v>
      </c>
      <c r="T184" s="73">
        <v>20</v>
      </c>
      <c r="U184" s="73">
        <v>70</v>
      </c>
      <c r="V184" s="73">
        <v>48</v>
      </c>
      <c r="W184" s="73">
        <v>24</v>
      </c>
      <c r="X184" s="73">
        <v>4</v>
      </c>
      <c r="Y184" s="73">
        <v>13</v>
      </c>
      <c r="Z184" s="73">
        <v>0</v>
      </c>
      <c r="AA184" s="73">
        <v>6</v>
      </c>
      <c r="AB184" s="73">
        <v>6</v>
      </c>
      <c r="AC184" s="77"/>
      <c r="AD184">
        <f t="shared" si="33"/>
        <v>842</v>
      </c>
      <c r="AE184">
        <v>97</v>
      </c>
      <c r="AF184" s="20">
        <f t="shared" si="34"/>
        <v>235</v>
      </c>
      <c r="AG184">
        <f t="shared" si="35"/>
        <v>4</v>
      </c>
      <c r="AH184" t="str">
        <f t="shared" si="36"/>
        <v xml:space="preserve">White Other </v>
      </c>
      <c r="AI184" s="2">
        <f t="shared" si="37"/>
        <v>1.8010423053341509E-2</v>
      </c>
      <c r="AJ184" s="2">
        <f t="shared" si="38"/>
        <v>0.27909738717339666</v>
      </c>
      <c r="AK184" s="20">
        <f t="shared" si="39"/>
        <v>214</v>
      </c>
      <c r="AL184">
        <f t="shared" si="40"/>
        <v>3</v>
      </c>
      <c r="AM184" t="str">
        <f t="shared" si="41"/>
        <v>White Polish</v>
      </c>
      <c r="AN184" s="2">
        <f t="shared" si="42"/>
        <v>1.6400980993255671E-2</v>
      </c>
      <c r="AO184" s="2">
        <f t="shared" si="43"/>
        <v>0.25415676959619954</v>
      </c>
      <c r="AP184">
        <f t="shared" si="44"/>
        <v>0</v>
      </c>
      <c r="AQ184">
        <v>41</v>
      </c>
      <c r="AR184">
        <v>61</v>
      </c>
      <c r="AS184">
        <v>2</v>
      </c>
      <c r="AT184">
        <v>300</v>
      </c>
      <c r="AU184">
        <v>29</v>
      </c>
      <c r="AV184" s="2"/>
      <c r="BT184" s="84"/>
      <c r="BU184" s="84"/>
      <c r="BV184" s="84"/>
    </row>
    <row r="185" spans="1:74" x14ac:dyDescent="0.25">
      <c r="A185" s="73" t="s">
        <v>1067</v>
      </c>
      <c r="B185" s="73">
        <v>7</v>
      </c>
      <c r="C185" s="73" t="s">
        <v>571</v>
      </c>
      <c r="D185" s="78" t="s">
        <v>570</v>
      </c>
      <c r="E185" s="78" t="s">
        <v>151</v>
      </c>
      <c r="F185" s="73" t="s">
        <v>152</v>
      </c>
      <c r="G185" s="2">
        <f t="shared" si="30"/>
        <v>0.93663958956819149</v>
      </c>
      <c r="H185">
        <f t="shared" si="31"/>
        <v>0</v>
      </c>
      <c r="I185">
        <f t="shared" si="32"/>
        <v>0</v>
      </c>
      <c r="J185" s="79">
        <v>11695</v>
      </c>
      <c r="K185" s="76">
        <v>11495</v>
      </c>
      <c r="L185" s="76">
        <v>10954</v>
      </c>
      <c r="M185" s="73">
        <v>70</v>
      </c>
      <c r="N185" s="73">
        <v>5</v>
      </c>
      <c r="O185" s="73">
        <v>268</v>
      </c>
      <c r="P185" s="73">
        <v>198</v>
      </c>
      <c r="Q185" s="73">
        <v>29</v>
      </c>
      <c r="R185" s="73">
        <v>13</v>
      </c>
      <c r="S185" s="73">
        <v>23</v>
      </c>
      <c r="T185" s="73">
        <v>17</v>
      </c>
      <c r="U185" s="73">
        <v>30</v>
      </c>
      <c r="V185" s="73">
        <v>42</v>
      </c>
      <c r="W185" s="73">
        <v>20</v>
      </c>
      <c r="X185" s="73">
        <v>3</v>
      </c>
      <c r="Y185" s="73">
        <v>3</v>
      </c>
      <c r="Z185" s="73">
        <v>1</v>
      </c>
      <c r="AA185" s="73">
        <v>12</v>
      </c>
      <c r="AB185" s="73">
        <v>7</v>
      </c>
      <c r="AC185" s="77"/>
      <c r="AD185">
        <f t="shared" si="33"/>
        <v>741</v>
      </c>
      <c r="AE185">
        <v>78</v>
      </c>
      <c r="AF185" s="20">
        <f t="shared" si="34"/>
        <v>268</v>
      </c>
      <c r="AG185">
        <f t="shared" si="35"/>
        <v>3</v>
      </c>
      <c r="AH185" t="str">
        <f t="shared" si="36"/>
        <v>White Polish</v>
      </c>
      <c r="AI185" s="2">
        <f t="shared" si="37"/>
        <v>2.2915775972637879E-2</v>
      </c>
      <c r="AJ185" s="2">
        <f t="shared" si="38"/>
        <v>0.36167341430499328</v>
      </c>
      <c r="AK185" s="20">
        <f t="shared" si="39"/>
        <v>198</v>
      </c>
      <c r="AL185">
        <f t="shared" si="40"/>
        <v>4</v>
      </c>
      <c r="AM185" t="str">
        <f t="shared" si="41"/>
        <v xml:space="preserve">White Other </v>
      </c>
      <c r="AN185" s="2">
        <f t="shared" si="42"/>
        <v>1.6930312099187689E-2</v>
      </c>
      <c r="AO185" s="2">
        <f t="shared" si="43"/>
        <v>0.26720647773279355</v>
      </c>
      <c r="AP185">
        <f t="shared" si="44"/>
        <v>0</v>
      </c>
      <c r="AQ185">
        <v>23</v>
      </c>
      <c r="AR185">
        <v>82</v>
      </c>
      <c r="AS185">
        <v>9</v>
      </c>
      <c r="AT185">
        <v>-56</v>
      </c>
      <c r="AU185">
        <v>2</v>
      </c>
      <c r="AV185" s="2"/>
      <c r="BT185" s="84"/>
      <c r="BU185" s="84"/>
      <c r="BV185" s="84"/>
    </row>
    <row r="186" spans="1:74" x14ac:dyDescent="0.25">
      <c r="A186" s="73" t="s">
        <v>1068</v>
      </c>
      <c r="B186" s="73">
        <v>8</v>
      </c>
      <c r="C186" s="73" t="s">
        <v>575</v>
      </c>
      <c r="D186" s="78" t="s">
        <v>574</v>
      </c>
      <c r="E186" s="78" t="s">
        <v>151</v>
      </c>
      <c r="F186" s="73" t="s">
        <v>152</v>
      </c>
      <c r="G186" s="2">
        <f t="shared" si="30"/>
        <v>0.94555214723926384</v>
      </c>
      <c r="H186">
        <f t="shared" si="31"/>
        <v>0</v>
      </c>
      <c r="I186">
        <f t="shared" si="32"/>
        <v>0</v>
      </c>
      <c r="J186" s="79">
        <v>11736</v>
      </c>
      <c r="K186" s="76">
        <v>11511</v>
      </c>
      <c r="L186" s="76">
        <v>11097</v>
      </c>
      <c r="M186" s="73">
        <v>79</v>
      </c>
      <c r="N186" s="73">
        <v>2</v>
      </c>
      <c r="O186" s="73">
        <v>153</v>
      </c>
      <c r="P186" s="73">
        <v>180</v>
      </c>
      <c r="Q186" s="73">
        <v>50</v>
      </c>
      <c r="R186" s="73">
        <v>15</v>
      </c>
      <c r="S186" s="73">
        <v>28</v>
      </c>
      <c r="T186" s="73">
        <v>26</v>
      </c>
      <c r="U186" s="73">
        <v>14</v>
      </c>
      <c r="V186" s="73">
        <v>37</v>
      </c>
      <c r="W186" s="73">
        <v>18</v>
      </c>
      <c r="X186" s="73">
        <v>20</v>
      </c>
      <c r="Y186" s="73">
        <v>8</v>
      </c>
      <c r="Z186" s="73">
        <v>0</v>
      </c>
      <c r="AA186" s="73">
        <v>5</v>
      </c>
      <c r="AB186" s="73">
        <v>4</v>
      </c>
      <c r="AC186" s="77"/>
      <c r="AD186">
        <f t="shared" si="33"/>
        <v>639</v>
      </c>
      <c r="AE186">
        <v>45</v>
      </c>
      <c r="AF186" s="20">
        <f t="shared" si="34"/>
        <v>180</v>
      </c>
      <c r="AG186">
        <f t="shared" si="35"/>
        <v>4</v>
      </c>
      <c r="AH186" t="str">
        <f t="shared" si="36"/>
        <v xml:space="preserve">White Other </v>
      </c>
      <c r="AI186" s="2">
        <f t="shared" si="37"/>
        <v>1.5337423312883436E-2</v>
      </c>
      <c r="AJ186" s="2">
        <f t="shared" si="38"/>
        <v>0.28169014084507044</v>
      </c>
      <c r="AK186" s="20">
        <f t="shared" si="39"/>
        <v>153</v>
      </c>
      <c r="AL186">
        <f t="shared" si="40"/>
        <v>3</v>
      </c>
      <c r="AM186" t="str">
        <f t="shared" si="41"/>
        <v>White Polish</v>
      </c>
      <c r="AN186" s="2">
        <f t="shared" si="42"/>
        <v>1.303680981595092E-2</v>
      </c>
      <c r="AO186" s="2">
        <f t="shared" si="43"/>
        <v>0.23943661971830985</v>
      </c>
      <c r="AP186">
        <f t="shared" si="44"/>
        <v>0</v>
      </c>
      <c r="AQ186">
        <v>20</v>
      </c>
      <c r="AR186">
        <v>67</v>
      </c>
      <c r="AS186">
        <v>10</v>
      </c>
      <c r="AT186">
        <v>-139</v>
      </c>
      <c r="AU186">
        <v>-25</v>
      </c>
      <c r="AV186" s="2"/>
      <c r="BT186" s="84"/>
      <c r="BU186" s="84"/>
      <c r="BV186" s="84"/>
    </row>
    <row r="187" spans="1:74" x14ac:dyDescent="0.25">
      <c r="A187" s="73" t="s">
        <v>1069</v>
      </c>
      <c r="B187" s="73">
        <v>9</v>
      </c>
      <c r="C187" s="73" t="s">
        <v>553</v>
      </c>
      <c r="D187" s="78" t="s">
        <v>552</v>
      </c>
      <c r="E187" s="78" t="s">
        <v>151</v>
      </c>
      <c r="F187" s="73" t="s">
        <v>152</v>
      </c>
      <c r="G187" s="2">
        <f t="shared" si="30"/>
        <v>0.95032700093428835</v>
      </c>
      <c r="H187">
        <f t="shared" si="31"/>
        <v>0</v>
      </c>
      <c r="I187">
        <f t="shared" si="32"/>
        <v>0</v>
      </c>
      <c r="J187" s="79">
        <v>12844</v>
      </c>
      <c r="K187" s="76">
        <v>12700</v>
      </c>
      <c r="L187" s="76">
        <v>12206</v>
      </c>
      <c r="M187" s="73">
        <v>68</v>
      </c>
      <c r="N187" s="73">
        <v>43</v>
      </c>
      <c r="O187" s="73">
        <v>248</v>
      </c>
      <c r="P187" s="73">
        <v>135</v>
      </c>
      <c r="Q187" s="73">
        <v>25</v>
      </c>
      <c r="R187" s="73">
        <v>13</v>
      </c>
      <c r="S187" s="73">
        <v>9</v>
      </c>
      <c r="T187" s="73">
        <v>11</v>
      </c>
      <c r="U187" s="73">
        <v>23</v>
      </c>
      <c r="V187" s="73">
        <v>42</v>
      </c>
      <c r="W187" s="73">
        <v>4</v>
      </c>
      <c r="X187" s="73">
        <v>6</v>
      </c>
      <c r="Y187" s="73">
        <v>0</v>
      </c>
      <c r="Z187" s="73">
        <v>0</v>
      </c>
      <c r="AA187" s="73">
        <v>3</v>
      </c>
      <c r="AB187" s="73">
        <v>8</v>
      </c>
      <c r="AC187" s="77"/>
      <c r="AD187">
        <f t="shared" si="33"/>
        <v>638</v>
      </c>
      <c r="AE187">
        <v>74</v>
      </c>
      <c r="AF187" s="20">
        <f t="shared" si="34"/>
        <v>248</v>
      </c>
      <c r="AG187">
        <f t="shared" si="35"/>
        <v>3</v>
      </c>
      <c r="AH187" t="str">
        <f t="shared" si="36"/>
        <v>White Polish</v>
      </c>
      <c r="AI187" s="2">
        <f t="shared" si="37"/>
        <v>1.930862659607599E-2</v>
      </c>
      <c r="AJ187" s="2">
        <f t="shared" si="38"/>
        <v>0.38871473354231972</v>
      </c>
      <c r="AK187" s="20">
        <f t="shared" si="39"/>
        <v>135</v>
      </c>
      <c r="AL187">
        <f t="shared" si="40"/>
        <v>4</v>
      </c>
      <c r="AM187" t="str">
        <f t="shared" si="41"/>
        <v xml:space="preserve">White Other </v>
      </c>
      <c r="AN187" s="2">
        <f t="shared" si="42"/>
        <v>1.0510744316412333E-2</v>
      </c>
      <c r="AO187" s="2">
        <f t="shared" si="43"/>
        <v>0.2115987460815047</v>
      </c>
      <c r="AP187">
        <f t="shared" si="44"/>
        <v>0</v>
      </c>
      <c r="AQ187">
        <v>28</v>
      </c>
      <c r="AR187">
        <v>70</v>
      </c>
      <c r="AS187">
        <v>7</v>
      </c>
      <c r="AT187">
        <v>-25</v>
      </c>
      <c r="AU187">
        <v>2</v>
      </c>
      <c r="AV187" s="2"/>
      <c r="BT187" s="84"/>
      <c r="BU187" s="84"/>
      <c r="BV187" s="84"/>
    </row>
    <row r="188" spans="1:74" x14ac:dyDescent="0.25">
      <c r="A188" s="73" t="s">
        <v>1070</v>
      </c>
      <c r="B188" s="73">
        <v>10</v>
      </c>
      <c r="C188" s="73" t="s">
        <v>557</v>
      </c>
      <c r="D188" s="78" t="s">
        <v>556</v>
      </c>
      <c r="E188" s="78" t="s">
        <v>151</v>
      </c>
      <c r="F188" s="73" t="s">
        <v>152</v>
      </c>
      <c r="G188" s="2">
        <f t="shared" si="30"/>
        <v>0.95227085053674654</v>
      </c>
      <c r="H188">
        <f t="shared" si="31"/>
        <v>0</v>
      </c>
      <c r="I188">
        <f t="shared" si="32"/>
        <v>0</v>
      </c>
      <c r="J188" s="79">
        <v>12110</v>
      </c>
      <c r="K188" s="76">
        <v>11961</v>
      </c>
      <c r="L188" s="76">
        <v>11532</v>
      </c>
      <c r="M188" s="73">
        <v>61</v>
      </c>
      <c r="N188" s="73">
        <v>8</v>
      </c>
      <c r="O188" s="73">
        <v>200</v>
      </c>
      <c r="P188" s="73">
        <v>160</v>
      </c>
      <c r="Q188" s="73">
        <v>22</v>
      </c>
      <c r="R188" s="73">
        <v>28</v>
      </c>
      <c r="S188" s="73">
        <v>30</v>
      </c>
      <c r="T188" s="73">
        <v>7</v>
      </c>
      <c r="U188" s="73">
        <v>22</v>
      </c>
      <c r="V188" s="73">
        <v>25</v>
      </c>
      <c r="W188" s="73">
        <v>3</v>
      </c>
      <c r="X188" s="73">
        <v>5</v>
      </c>
      <c r="Y188" s="73">
        <v>0</v>
      </c>
      <c r="Z188" s="73">
        <v>1</v>
      </c>
      <c r="AA188" s="73">
        <v>4</v>
      </c>
      <c r="AB188" s="73">
        <v>2</v>
      </c>
      <c r="AC188" s="77"/>
      <c r="AD188">
        <f t="shared" si="33"/>
        <v>578</v>
      </c>
      <c r="AE188">
        <v>41</v>
      </c>
      <c r="AF188" s="20">
        <f t="shared" si="34"/>
        <v>200</v>
      </c>
      <c r="AG188">
        <f t="shared" si="35"/>
        <v>3</v>
      </c>
      <c r="AH188" t="str">
        <f t="shared" si="36"/>
        <v>White Polish</v>
      </c>
      <c r="AI188" s="2">
        <f t="shared" si="37"/>
        <v>1.6515276630883566E-2</v>
      </c>
      <c r="AJ188" s="2">
        <f t="shared" si="38"/>
        <v>0.34602076124567471</v>
      </c>
      <c r="AK188" s="20">
        <f t="shared" si="39"/>
        <v>160</v>
      </c>
      <c r="AL188">
        <f t="shared" si="40"/>
        <v>4</v>
      </c>
      <c r="AM188" t="str">
        <f t="shared" si="41"/>
        <v xml:space="preserve">White Other </v>
      </c>
      <c r="AN188" s="2">
        <f t="shared" si="42"/>
        <v>1.3212221304706853E-2</v>
      </c>
      <c r="AO188" s="2">
        <f t="shared" si="43"/>
        <v>0.27681660899653981</v>
      </c>
      <c r="AP188">
        <f t="shared" si="44"/>
        <v>0</v>
      </c>
      <c r="AQ188">
        <v>16</v>
      </c>
      <c r="AR188">
        <v>55</v>
      </c>
      <c r="AS188">
        <v>1</v>
      </c>
      <c r="AT188">
        <v>-59</v>
      </c>
      <c r="AU188">
        <v>13</v>
      </c>
      <c r="AV188" s="2"/>
      <c r="BT188" s="84"/>
      <c r="BU188" s="84"/>
      <c r="BV188" s="84"/>
    </row>
    <row r="189" spans="1:74" x14ac:dyDescent="0.25">
      <c r="A189" s="73" t="s">
        <v>1071</v>
      </c>
      <c r="B189" s="73">
        <v>11</v>
      </c>
      <c r="C189" s="73" t="s">
        <v>551</v>
      </c>
      <c r="D189" s="78" t="s">
        <v>550</v>
      </c>
      <c r="E189" s="78" t="s">
        <v>151</v>
      </c>
      <c r="F189" s="73" t="s">
        <v>152</v>
      </c>
      <c r="G189" s="2">
        <f t="shared" si="30"/>
        <v>0.95240820999264042</v>
      </c>
      <c r="H189">
        <f t="shared" si="31"/>
        <v>0</v>
      </c>
      <c r="I189">
        <f t="shared" si="32"/>
        <v>0</v>
      </c>
      <c r="J189" s="79">
        <v>12229</v>
      </c>
      <c r="K189" s="76">
        <v>12110</v>
      </c>
      <c r="L189" s="76">
        <v>11647</v>
      </c>
      <c r="M189" s="73">
        <v>100</v>
      </c>
      <c r="N189" s="73">
        <v>32</v>
      </c>
      <c r="O189" s="73">
        <v>48</v>
      </c>
      <c r="P189" s="73">
        <v>283</v>
      </c>
      <c r="Q189" s="73">
        <v>40</v>
      </c>
      <c r="R189" s="73">
        <v>0</v>
      </c>
      <c r="S189" s="73">
        <v>14</v>
      </c>
      <c r="T189" s="73">
        <v>10</v>
      </c>
      <c r="U189" s="73">
        <v>18</v>
      </c>
      <c r="V189" s="73">
        <v>13</v>
      </c>
      <c r="W189" s="73">
        <v>10</v>
      </c>
      <c r="X189" s="73">
        <v>7</v>
      </c>
      <c r="Y189" s="73">
        <v>2</v>
      </c>
      <c r="Z189" s="73">
        <v>0</v>
      </c>
      <c r="AA189" s="73">
        <v>2</v>
      </c>
      <c r="AB189" s="73">
        <v>3</v>
      </c>
      <c r="AC189" s="77"/>
      <c r="AD189">
        <f t="shared" si="33"/>
        <v>582</v>
      </c>
      <c r="AE189">
        <v>28</v>
      </c>
      <c r="AF189" s="20">
        <f t="shared" si="34"/>
        <v>283</v>
      </c>
      <c r="AG189">
        <f t="shared" si="35"/>
        <v>4</v>
      </c>
      <c r="AH189" t="str">
        <f t="shared" si="36"/>
        <v xml:space="preserve">White Other </v>
      </c>
      <c r="AI189" s="2">
        <f t="shared" si="37"/>
        <v>2.3141712323166246E-2</v>
      </c>
      <c r="AJ189" s="2">
        <f t="shared" si="38"/>
        <v>0.48625429553264604</v>
      </c>
      <c r="AK189" s="20">
        <f t="shared" si="39"/>
        <v>100</v>
      </c>
      <c r="AL189">
        <f t="shared" si="40"/>
        <v>1</v>
      </c>
      <c r="AM189" t="str">
        <f t="shared" si="41"/>
        <v>White Irish</v>
      </c>
      <c r="AN189" s="2">
        <f t="shared" si="42"/>
        <v>8.1772835064191675E-3</v>
      </c>
      <c r="AO189" s="2">
        <f t="shared" si="43"/>
        <v>0.1718213058419244</v>
      </c>
      <c r="AP189">
        <f t="shared" si="44"/>
        <v>0</v>
      </c>
      <c r="AQ189">
        <v>17</v>
      </c>
      <c r="AR189">
        <v>78</v>
      </c>
      <c r="AS189">
        <v>2</v>
      </c>
      <c r="AT189">
        <v>-93</v>
      </c>
      <c r="AU189">
        <v>14</v>
      </c>
      <c r="AV189" s="2"/>
      <c r="BT189" s="84"/>
      <c r="BU189" s="84"/>
      <c r="BV189" s="84"/>
    </row>
    <row r="190" spans="1:74" x14ac:dyDescent="0.25">
      <c r="A190" s="73" t="s">
        <v>1072</v>
      </c>
      <c r="B190" s="73">
        <v>12</v>
      </c>
      <c r="C190" s="73" t="s">
        <v>563</v>
      </c>
      <c r="D190" s="78" t="s">
        <v>562</v>
      </c>
      <c r="E190" s="78" t="s">
        <v>151</v>
      </c>
      <c r="F190" s="73" t="s">
        <v>152</v>
      </c>
      <c r="G190" s="2">
        <f t="shared" si="30"/>
        <v>0.95656129178985672</v>
      </c>
      <c r="H190">
        <f t="shared" si="31"/>
        <v>0</v>
      </c>
      <c r="I190">
        <f t="shared" si="32"/>
        <v>0</v>
      </c>
      <c r="J190" s="79">
        <v>8794</v>
      </c>
      <c r="K190" s="76">
        <v>8711</v>
      </c>
      <c r="L190" s="76">
        <v>8412</v>
      </c>
      <c r="M190" s="73">
        <v>54</v>
      </c>
      <c r="N190" s="73">
        <v>3</v>
      </c>
      <c r="O190" s="73">
        <v>43</v>
      </c>
      <c r="P190" s="73">
        <v>199</v>
      </c>
      <c r="Q190" s="73">
        <v>19</v>
      </c>
      <c r="R190" s="73">
        <v>3</v>
      </c>
      <c r="S190" s="73">
        <v>13</v>
      </c>
      <c r="T190" s="73">
        <v>3</v>
      </c>
      <c r="U190" s="73">
        <v>6</v>
      </c>
      <c r="V190" s="73">
        <v>19</v>
      </c>
      <c r="W190" s="73">
        <v>13</v>
      </c>
      <c r="X190" s="73">
        <v>5</v>
      </c>
      <c r="Y190" s="73">
        <v>0</v>
      </c>
      <c r="Z190" s="73">
        <v>0</v>
      </c>
      <c r="AA190" s="73">
        <v>0</v>
      </c>
      <c r="AB190" s="73">
        <v>2</v>
      </c>
      <c r="AC190" s="77"/>
      <c r="AD190">
        <f t="shared" si="33"/>
        <v>382</v>
      </c>
      <c r="AE190">
        <v>18</v>
      </c>
      <c r="AF190" s="20">
        <f t="shared" si="34"/>
        <v>199</v>
      </c>
      <c r="AG190">
        <f t="shared" si="35"/>
        <v>4</v>
      </c>
      <c r="AH190" t="str">
        <f t="shared" si="36"/>
        <v xml:space="preserve">White Other </v>
      </c>
      <c r="AI190" s="2">
        <f t="shared" si="37"/>
        <v>2.2629065271776209E-2</v>
      </c>
      <c r="AJ190" s="2">
        <f t="shared" si="38"/>
        <v>0.52094240837696337</v>
      </c>
      <c r="AK190" s="20">
        <f t="shared" si="39"/>
        <v>54</v>
      </c>
      <c r="AL190">
        <f t="shared" si="40"/>
        <v>1</v>
      </c>
      <c r="AM190" t="str">
        <f t="shared" si="41"/>
        <v>White Irish</v>
      </c>
      <c r="AN190" s="2">
        <f t="shared" si="42"/>
        <v>6.1405503752558566E-3</v>
      </c>
      <c r="AO190" s="2">
        <f t="shared" si="43"/>
        <v>0.14136125654450263</v>
      </c>
      <c r="AP190">
        <f t="shared" si="44"/>
        <v>0</v>
      </c>
      <c r="AQ190">
        <v>8</v>
      </c>
      <c r="AR190">
        <v>38</v>
      </c>
      <c r="AS190">
        <v>1</v>
      </c>
      <c r="AT190">
        <v>-163</v>
      </c>
      <c r="AU190">
        <v>-1</v>
      </c>
      <c r="AV190" s="2"/>
      <c r="BT190" s="84"/>
      <c r="BU190" s="84"/>
      <c r="BV190" s="84"/>
    </row>
    <row r="191" spans="1:74" x14ac:dyDescent="0.25">
      <c r="A191" s="73" t="s">
        <v>1073</v>
      </c>
      <c r="B191" s="73">
        <v>13</v>
      </c>
      <c r="C191" s="73" t="s">
        <v>555</v>
      </c>
      <c r="D191" s="78" t="s">
        <v>554</v>
      </c>
      <c r="E191" s="78" t="s">
        <v>151</v>
      </c>
      <c r="F191" s="73" t="s">
        <v>152</v>
      </c>
      <c r="G191" s="2">
        <f t="shared" si="30"/>
        <v>0.95707969373449797</v>
      </c>
      <c r="H191">
        <f t="shared" si="31"/>
        <v>0</v>
      </c>
      <c r="I191">
        <f t="shared" si="32"/>
        <v>0</v>
      </c>
      <c r="J191" s="79">
        <v>9273</v>
      </c>
      <c r="K191" s="76">
        <v>9210</v>
      </c>
      <c r="L191" s="76">
        <v>8875</v>
      </c>
      <c r="M191" s="73">
        <v>54</v>
      </c>
      <c r="N191" s="73">
        <v>31</v>
      </c>
      <c r="O191" s="73">
        <v>140</v>
      </c>
      <c r="P191" s="73">
        <v>110</v>
      </c>
      <c r="Q191" s="73">
        <v>27</v>
      </c>
      <c r="R191" s="73">
        <v>2</v>
      </c>
      <c r="S191" s="73">
        <v>12</v>
      </c>
      <c r="T191" s="73">
        <v>1</v>
      </c>
      <c r="U191" s="73">
        <v>5</v>
      </c>
      <c r="V191" s="73">
        <v>8</v>
      </c>
      <c r="W191" s="73">
        <v>4</v>
      </c>
      <c r="X191" s="73">
        <v>2</v>
      </c>
      <c r="Y191" s="73">
        <v>1</v>
      </c>
      <c r="Z191" s="73">
        <v>0</v>
      </c>
      <c r="AA191" s="73">
        <v>0</v>
      </c>
      <c r="AB191" s="73">
        <v>1</v>
      </c>
      <c r="AC191" s="77"/>
      <c r="AD191">
        <f t="shared" si="33"/>
        <v>398</v>
      </c>
      <c r="AE191">
        <v>37</v>
      </c>
      <c r="AF191" s="20">
        <f t="shared" si="34"/>
        <v>140</v>
      </c>
      <c r="AG191">
        <f t="shared" si="35"/>
        <v>3</v>
      </c>
      <c r="AH191" t="str">
        <f t="shared" si="36"/>
        <v>White Polish</v>
      </c>
      <c r="AI191" s="2">
        <f t="shared" si="37"/>
        <v>1.5097595168769545E-2</v>
      </c>
      <c r="AJ191" s="2">
        <f t="shared" si="38"/>
        <v>0.35175879396984927</v>
      </c>
      <c r="AK191" s="20">
        <f t="shared" si="39"/>
        <v>110</v>
      </c>
      <c r="AL191">
        <f t="shared" si="40"/>
        <v>4</v>
      </c>
      <c r="AM191" t="str">
        <f t="shared" si="41"/>
        <v xml:space="preserve">White Other </v>
      </c>
      <c r="AN191" s="2">
        <f t="shared" si="42"/>
        <v>1.1862396204033215E-2</v>
      </c>
      <c r="AO191" s="2">
        <f t="shared" si="43"/>
        <v>0.27638190954773867</v>
      </c>
      <c r="AP191">
        <f t="shared" si="44"/>
        <v>0</v>
      </c>
      <c r="AQ191">
        <v>18</v>
      </c>
      <c r="AR191">
        <v>31</v>
      </c>
      <c r="AS191">
        <v>1</v>
      </c>
      <c r="AT191">
        <v>-84</v>
      </c>
      <c r="AU191">
        <v>-3</v>
      </c>
      <c r="AV191" s="2"/>
      <c r="BT191" s="84"/>
      <c r="BU191" s="84"/>
      <c r="BV191" s="84"/>
    </row>
    <row r="192" spans="1:74" x14ac:dyDescent="0.25">
      <c r="A192" s="73" t="s">
        <v>1074</v>
      </c>
      <c r="B192" s="73">
        <v>14</v>
      </c>
      <c r="C192" s="73" t="s">
        <v>565</v>
      </c>
      <c r="D192" s="78" t="s">
        <v>564</v>
      </c>
      <c r="E192" s="78" t="s">
        <v>151</v>
      </c>
      <c r="F192" s="73" t="s">
        <v>152</v>
      </c>
      <c r="G192" s="2">
        <f t="shared" si="30"/>
        <v>0.95811106252732836</v>
      </c>
      <c r="H192">
        <f t="shared" si="31"/>
        <v>0</v>
      </c>
      <c r="I192">
        <f t="shared" si="32"/>
        <v>0</v>
      </c>
      <c r="J192" s="79">
        <v>11435</v>
      </c>
      <c r="K192" s="76">
        <v>11311</v>
      </c>
      <c r="L192" s="76">
        <v>10956</v>
      </c>
      <c r="M192" s="73">
        <v>74</v>
      </c>
      <c r="N192" s="73">
        <v>12</v>
      </c>
      <c r="O192" s="73">
        <v>48</v>
      </c>
      <c r="P192" s="73">
        <v>221</v>
      </c>
      <c r="Q192" s="73">
        <v>40</v>
      </c>
      <c r="R192" s="73">
        <v>5</v>
      </c>
      <c r="S192" s="73">
        <v>11</v>
      </c>
      <c r="T192" s="73">
        <v>1</v>
      </c>
      <c r="U192" s="73">
        <v>11</v>
      </c>
      <c r="V192" s="73">
        <v>25</v>
      </c>
      <c r="W192" s="73">
        <v>6</v>
      </c>
      <c r="X192" s="73">
        <v>6</v>
      </c>
      <c r="Y192" s="73">
        <v>3</v>
      </c>
      <c r="Z192" s="73">
        <v>1</v>
      </c>
      <c r="AA192" s="73">
        <v>8</v>
      </c>
      <c r="AB192" s="73">
        <v>7</v>
      </c>
      <c r="AC192" s="77"/>
      <c r="AD192">
        <f t="shared" si="33"/>
        <v>479</v>
      </c>
      <c r="AE192">
        <v>24</v>
      </c>
      <c r="AF192" s="20">
        <f t="shared" si="34"/>
        <v>221</v>
      </c>
      <c r="AG192">
        <f t="shared" si="35"/>
        <v>4</v>
      </c>
      <c r="AH192" t="str">
        <f t="shared" si="36"/>
        <v xml:space="preserve">White Other </v>
      </c>
      <c r="AI192" s="2">
        <f t="shared" si="37"/>
        <v>1.9326628771316134E-2</v>
      </c>
      <c r="AJ192" s="2">
        <f t="shared" si="38"/>
        <v>0.4613778705636743</v>
      </c>
      <c r="AK192" s="20">
        <f t="shared" si="39"/>
        <v>74</v>
      </c>
      <c r="AL192">
        <f t="shared" si="40"/>
        <v>1</v>
      </c>
      <c r="AM192" t="str">
        <f t="shared" si="41"/>
        <v>White Irish</v>
      </c>
      <c r="AN192" s="2">
        <f t="shared" si="42"/>
        <v>6.4713598600787056E-3</v>
      </c>
      <c r="AO192" s="2">
        <f t="shared" si="43"/>
        <v>0.1544885177453027</v>
      </c>
      <c r="AP192">
        <f t="shared" si="44"/>
        <v>0</v>
      </c>
      <c r="AQ192">
        <v>13</v>
      </c>
      <c r="AR192">
        <v>60</v>
      </c>
      <c r="AS192">
        <v>6</v>
      </c>
      <c r="AT192">
        <v>31</v>
      </c>
      <c r="AU192">
        <v>-6</v>
      </c>
      <c r="AV192" s="2"/>
      <c r="BT192" s="84"/>
      <c r="BU192" s="84"/>
      <c r="BV192" s="84"/>
    </row>
    <row r="193" spans="1:74" x14ac:dyDescent="0.25">
      <c r="A193" s="73" t="s">
        <v>1075</v>
      </c>
      <c r="B193" s="73">
        <v>15</v>
      </c>
      <c r="C193" s="73" t="s">
        <v>577</v>
      </c>
      <c r="D193" s="78" t="s">
        <v>576</v>
      </c>
      <c r="E193" s="78" t="s">
        <v>151</v>
      </c>
      <c r="F193" s="73" t="s">
        <v>152</v>
      </c>
      <c r="G193" s="2">
        <f t="shared" si="30"/>
        <v>0.95840912849346782</v>
      </c>
      <c r="H193">
        <f t="shared" si="31"/>
        <v>0</v>
      </c>
      <c r="I193">
        <f t="shared" si="32"/>
        <v>0</v>
      </c>
      <c r="J193" s="79">
        <v>12094</v>
      </c>
      <c r="K193" s="76">
        <v>11877</v>
      </c>
      <c r="L193" s="76">
        <v>11591</v>
      </c>
      <c r="M193" s="73">
        <v>87</v>
      </c>
      <c r="N193" s="73">
        <v>7</v>
      </c>
      <c r="O193" s="73">
        <v>41</v>
      </c>
      <c r="P193" s="73">
        <v>151</v>
      </c>
      <c r="Q193" s="73">
        <v>41</v>
      </c>
      <c r="R193" s="73">
        <v>16</v>
      </c>
      <c r="S193" s="73">
        <v>26</v>
      </c>
      <c r="T193" s="73">
        <v>17</v>
      </c>
      <c r="U193" s="73">
        <v>25</v>
      </c>
      <c r="V193" s="73">
        <v>44</v>
      </c>
      <c r="W193" s="73">
        <v>10</v>
      </c>
      <c r="X193" s="73">
        <v>5</v>
      </c>
      <c r="Y193" s="73">
        <v>19</v>
      </c>
      <c r="Z193" s="73">
        <v>0</v>
      </c>
      <c r="AA193" s="73">
        <v>5</v>
      </c>
      <c r="AB193" s="73">
        <v>9</v>
      </c>
      <c r="AC193" s="77"/>
      <c r="AD193">
        <f t="shared" si="33"/>
        <v>503</v>
      </c>
      <c r="AE193">
        <v>32</v>
      </c>
      <c r="AF193" s="20">
        <f t="shared" si="34"/>
        <v>151</v>
      </c>
      <c r="AG193">
        <f t="shared" si="35"/>
        <v>4</v>
      </c>
      <c r="AH193" t="str">
        <f t="shared" si="36"/>
        <v xml:space="preserve">White Other </v>
      </c>
      <c r="AI193" s="2">
        <f t="shared" si="37"/>
        <v>1.2485530014883414E-2</v>
      </c>
      <c r="AJ193" s="2">
        <f t="shared" si="38"/>
        <v>0.30019880715705766</v>
      </c>
      <c r="AK193" s="20">
        <f t="shared" si="39"/>
        <v>87</v>
      </c>
      <c r="AL193">
        <f t="shared" si="40"/>
        <v>1</v>
      </c>
      <c r="AM193" t="str">
        <f t="shared" si="41"/>
        <v>White Irish</v>
      </c>
      <c r="AN193" s="2">
        <f t="shared" si="42"/>
        <v>7.1936497436745498E-3</v>
      </c>
      <c r="AO193" s="2">
        <f t="shared" si="43"/>
        <v>0.17296222664015903</v>
      </c>
      <c r="AP193">
        <f t="shared" si="44"/>
        <v>0</v>
      </c>
      <c r="AQ193">
        <v>19</v>
      </c>
      <c r="AR193">
        <v>57</v>
      </c>
      <c r="AS193">
        <v>8</v>
      </c>
      <c r="AT193">
        <v>3</v>
      </c>
      <c r="AU193">
        <v>7</v>
      </c>
      <c r="AV193" s="2"/>
      <c r="BT193" s="84"/>
      <c r="BU193" s="84"/>
      <c r="BV193" s="84"/>
    </row>
    <row r="194" spans="1:74" x14ac:dyDescent="0.25">
      <c r="A194" s="73" t="s">
        <v>1076</v>
      </c>
      <c r="B194" s="73">
        <v>16</v>
      </c>
      <c r="C194" s="73" t="s">
        <v>561</v>
      </c>
      <c r="D194" s="78" t="s">
        <v>560</v>
      </c>
      <c r="E194" s="78" t="s">
        <v>151</v>
      </c>
      <c r="F194" s="73" t="s">
        <v>152</v>
      </c>
      <c r="G194" s="2">
        <f t="shared" ref="G194:G257" si="45">L194/J194</f>
        <v>0.96020438243097184</v>
      </c>
      <c r="H194">
        <f t="shared" ref="H194:H257" si="46">IF(G194&lt;=0.9,IF(G194&gt;=0.1,1,0),0)</f>
        <v>0</v>
      </c>
      <c r="I194">
        <f t="shared" ref="I194:I257" si="47">IF(G194&lt;=0.75,IF(G194&gt;=0.25,1,0),0)</f>
        <v>0</v>
      </c>
      <c r="J194" s="79">
        <v>10177</v>
      </c>
      <c r="K194" s="76">
        <v>10087</v>
      </c>
      <c r="L194" s="76">
        <v>9772</v>
      </c>
      <c r="M194" s="73">
        <v>49</v>
      </c>
      <c r="N194" s="73">
        <v>19</v>
      </c>
      <c r="O194" s="73">
        <v>24</v>
      </c>
      <c r="P194" s="73">
        <v>223</v>
      </c>
      <c r="Q194" s="73">
        <v>29</v>
      </c>
      <c r="R194" s="73">
        <v>6</v>
      </c>
      <c r="S194" s="73">
        <v>20</v>
      </c>
      <c r="T194" s="73">
        <v>1</v>
      </c>
      <c r="U194" s="73">
        <v>4</v>
      </c>
      <c r="V194" s="73">
        <v>5</v>
      </c>
      <c r="W194" s="73">
        <v>4</v>
      </c>
      <c r="X194" s="73">
        <v>3</v>
      </c>
      <c r="Y194" s="73">
        <v>10</v>
      </c>
      <c r="Z194" s="73">
        <v>0</v>
      </c>
      <c r="AA194" s="73">
        <v>2</v>
      </c>
      <c r="AB194" s="73">
        <v>6</v>
      </c>
      <c r="AC194" s="77"/>
      <c r="AD194">
        <f t="shared" ref="AD194:AD257" si="48">J194-L194</f>
        <v>405</v>
      </c>
      <c r="AE194">
        <v>25</v>
      </c>
      <c r="AF194" s="20">
        <f t="shared" ref="AF194:AF257" si="49">MAX(M194:AC194)</f>
        <v>223</v>
      </c>
      <c r="AG194">
        <f t="shared" ref="AG194:AG257" si="50">MATCH(AF194,M194:AC194,0)</f>
        <v>4</v>
      </c>
      <c r="AH194" t="str">
        <f t="shared" ref="AH194:AH257" si="51">INDEX(M$1:AC$1, AG194)</f>
        <v xml:space="preserve">White Other </v>
      </c>
      <c r="AI194" s="2">
        <f t="shared" ref="AI194:AI257" si="52">AF194/J194</f>
        <v>2.1912154858995773E-2</v>
      </c>
      <c r="AJ194" s="2">
        <f t="shared" ref="AJ194:AJ257" si="53">AF194/AD194</f>
        <v>0.55061728395061726</v>
      </c>
      <c r="AK194" s="20">
        <f t="shared" ref="AK194:AK257" si="54">LARGE(M194:AC194,2)</f>
        <v>49</v>
      </c>
      <c r="AL194">
        <f t="shared" ref="AL194:AL257" si="55">MATCH(AK194,M194:AC194,0)</f>
        <v>1</v>
      </c>
      <c r="AM194" t="str">
        <f t="shared" ref="AM194:AM257" si="56">INDEX(M$1:AC$1, AL194)</f>
        <v>White Irish</v>
      </c>
      <c r="AN194" s="2">
        <f t="shared" ref="AN194:AN257" si="57">AK194/J194</f>
        <v>4.8147784219318068E-3</v>
      </c>
      <c r="AO194" s="2">
        <f t="shared" ref="AO194:AO257" si="58">AK194/AD194</f>
        <v>0.12098765432098765</v>
      </c>
      <c r="AP194">
        <f t="shared" ref="AP194:AP257" si="59">COUNTIF(M194:AC194,"&gt;"&amp;TEXT(J194/10,"0000.0"))</f>
        <v>0</v>
      </c>
      <c r="AQ194">
        <v>16</v>
      </c>
      <c r="AR194">
        <v>55</v>
      </c>
      <c r="AS194">
        <v>1</v>
      </c>
      <c r="AT194">
        <v>-56</v>
      </c>
      <c r="AU194">
        <v>-2</v>
      </c>
      <c r="AV194" s="2"/>
      <c r="BT194" s="84"/>
      <c r="BU194" s="84"/>
      <c r="BV194" s="84"/>
    </row>
    <row r="195" spans="1:74" x14ac:dyDescent="0.25">
      <c r="A195" s="73" t="s">
        <v>1077</v>
      </c>
      <c r="B195" s="73">
        <v>17</v>
      </c>
      <c r="C195" s="73" t="s">
        <v>549</v>
      </c>
      <c r="D195" s="78" t="s">
        <v>548</v>
      </c>
      <c r="E195" s="78" t="s">
        <v>151</v>
      </c>
      <c r="F195" s="73" t="s">
        <v>152</v>
      </c>
      <c r="G195" s="2">
        <f t="shared" si="45"/>
        <v>0.96249672174141099</v>
      </c>
      <c r="H195">
        <f t="shared" si="46"/>
        <v>0</v>
      </c>
      <c r="I195">
        <f t="shared" si="47"/>
        <v>0</v>
      </c>
      <c r="J195" s="79">
        <v>7626</v>
      </c>
      <c r="K195" s="76">
        <v>7563</v>
      </c>
      <c r="L195" s="76">
        <v>7340</v>
      </c>
      <c r="M195" s="73">
        <v>33</v>
      </c>
      <c r="N195" s="73">
        <v>9</v>
      </c>
      <c r="O195" s="73">
        <v>41</v>
      </c>
      <c r="P195" s="73">
        <v>140</v>
      </c>
      <c r="Q195" s="73">
        <v>15</v>
      </c>
      <c r="R195" s="73">
        <v>9</v>
      </c>
      <c r="S195" s="73">
        <v>4</v>
      </c>
      <c r="T195" s="73">
        <v>1</v>
      </c>
      <c r="U195" s="73">
        <v>7</v>
      </c>
      <c r="V195" s="73">
        <v>13</v>
      </c>
      <c r="W195" s="73">
        <v>7</v>
      </c>
      <c r="X195" s="73">
        <v>1</v>
      </c>
      <c r="Y195" s="73">
        <v>1</v>
      </c>
      <c r="Z195" s="73">
        <v>0</v>
      </c>
      <c r="AA195" s="73">
        <v>3</v>
      </c>
      <c r="AB195" s="73">
        <v>2</v>
      </c>
      <c r="AC195" s="77"/>
      <c r="AD195">
        <f t="shared" si="48"/>
        <v>286</v>
      </c>
      <c r="AE195">
        <v>14</v>
      </c>
      <c r="AF195" s="20">
        <f t="shared" si="49"/>
        <v>140</v>
      </c>
      <c r="AG195">
        <f t="shared" si="50"/>
        <v>4</v>
      </c>
      <c r="AH195" t="str">
        <f t="shared" si="51"/>
        <v xml:space="preserve">White Other </v>
      </c>
      <c r="AI195" s="2">
        <f t="shared" si="52"/>
        <v>1.835824809861002E-2</v>
      </c>
      <c r="AJ195" s="2">
        <f t="shared" si="53"/>
        <v>0.48951048951048953</v>
      </c>
      <c r="AK195" s="20">
        <f t="shared" si="54"/>
        <v>41</v>
      </c>
      <c r="AL195">
        <f t="shared" si="55"/>
        <v>3</v>
      </c>
      <c r="AM195" t="str">
        <f t="shared" si="56"/>
        <v>White Polish</v>
      </c>
      <c r="AN195" s="2">
        <f t="shared" si="57"/>
        <v>5.3763440860215058E-3</v>
      </c>
      <c r="AO195" s="2">
        <f t="shared" si="58"/>
        <v>0.14335664335664336</v>
      </c>
      <c r="AP195">
        <f t="shared" si="59"/>
        <v>0</v>
      </c>
      <c r="AQ195">
        <v>4</v>
      </c>
      <c r="AR195">
        <v>40</v>
      </c>
      <c r="AS195">
        <v>2</v>
      </c>
      <c r="AT195">
        <v>40</v>
      </c>
      <c r="AU195">
        <v>6</v>
      </c>
      <c r="AV195" s="2"/>
      <c r="BT195" s="84"/>
      <c r="BU195" s="84"/>
      <c r="BV195" s="84"/>
    </row>
    <row r="196" spans="1:74" x14ac:dyDescent="0.25">
      <c r="A196" s="73" t="s">
        <v>1078</v>
      </c>
      <c r="B196" s="73">
        <v>18</v>
      </c>
      <c r="C196" s="73" t="s">
        <v>559</v>
      </c>
      <c r="D196" s="78" t="s">
        <v>558</v>
      </c>
      <c r="E196" s="78" t="s">
        <v>151</v>
      </c>
      <c r="F196" s="73" t="s">
        <v>152</v>
      </c>
      <c r="G196" s="2">
        <f t="shared" si="45"/>
        <v>0.96402178140801242</v>
      </c>
      <c r="H196">
        <f t="shared" si="46"/>
        <v>0</v>
      </c>
      <c r="I196">
        <f t="shared" si="47"/>
        <v>0</v>
      </c>
      <c r="J196" s="79">
        <v>10284</v>
      </c>
      <c r="K196" s="76">
        <v>10192</v>
      </c>
      <c r="L196" s="76">
        <v>9914</v>
      </c>
      <c r="M196" s="73">
        <v>62</v>
      </c>
      <c r="N196" s="73">
        <v>10</v>
      </c>
      <c r="O196" s="73">
        <v>24</v>
      </c>
      <c r="P196" s="73">
        <v>182</v>
      </c>
      <c r="Q196" s="73">
        <v>28</v>
      </c>
      <c r="R196" s="73">
        <v>3</v>
      </c>
      <c r="S196" s="73">
        <v>13</v>
      </c>
      <c r="T196" s="73">
        <v>7</v>
      </c>
      <c r="U196" s="73">
        <v>4</v>
      </c>
      <c r="V196" s="73">
        <v>18</v>
      </c>
      <c r="W196" s="73">
        <v>2</v>
      </c>
      <c r="X196" s="73">
        <v>6</v>
      </c>
      <c r="Y196" s="73">
        <v>4</v>
      </c>
      <c r="Z196" s="73">
        <v>0</v>
      </c>
      <c r="AA196" s="73">
        <v>6</v>
      </c>
      <c r="AB196" s="73">
        <v>1</v>
      </c>
      <c r="AC196" s="77"/>
      <c r="AD196">
        <f t="shared" si="48"/>
        <v>370</v>
      </c>
      <c r="AE196">
        <v>15</v>
      </c>
      <c r="AF196" s="20">
        <f t="shared" si="49"/>
        <v>182</v>
      </c>
      <c r="AG196">
        <f t="shared" si="50"/>
        <v>4</v>
      </c>
      <c r="AH196" t="str">
        <f t="shared" si="51"/>
        <v xml:space="preserve">White Other </v>
      </c>
      <c r="AI196" s="2">
        <f t="shared" si="52"/>
        <v>1.7697394010112798E-2</v>
      </c>
      <c r="AJ196" s="2">
        <f t="shared" si="53"/>
        <v>0.49189189189189192</v>
      </c>
      <c r="AK196" s="20">
        <f t="shared" si="54"/>
        <v>62</v>
      </c>
      <c r="AL196">
        <f t="shared" si="55"/>
        <v>1</v>
      </c>
      <c r="AM196" t="str">
        <f t="shared" si="56"/>
        <v>White Irish</v>
      </c>
      <c r="AN196" s="2">
        <f t="shared" si="57"/>
        <v>6.0287825748735905E-3</v>
      </c>
      <c r="AO196" s="2">
        <f t="shared" si="58"/>
        <v>0.16756756756756758</v>
      </c>
      <c r="AP196">
        <f t="shared" si="59"/>
        <v>0</v>
      </c>
      <c r="AQ196">
        <v>9</v>
      </c>
      <c r="AR196">
        <v>38</v>
      </c>
      <c r="AS196">
        <v>0</v>
      </c>
      <c r="AT196">
        <v>-31</v>
      </c>
      <c r="AU196">
        <v>-1</v>
      </c>
      <c r="AV196" s="2"/>
      <c r="BT196" s="84"/>
      <c r="BU196" s="84"/>
      <c r="BV196" s="84"/>
    </row>
    <row r="197" spans="1:74" x14ac:dyDescent="0.25">
      <c r="A197" s="73" t="s">
        <v>1079</v>
      </c>
      <c r="B197" s="73">
        <v>19</v>
      </c>
      <c r="C197" s="73" t="s">
        <v>4</v>
      </c>
      <c r="D197" s="78" t="s">
        <v>545</v>
      </c>
      <c r="E197" s="78" t="s">
        <v>151</v>
      </c>
      <c r="F197" s="73" t="s">
        <v>152</v>
      </c>
      <c r="G197" s="2">
        <f t="shared" si="45"/>
        <v>0.97002476215300404</v>
      </c>
      <c r="H197">
        <f t="shared" si="46"/>
        <v>0</v>
      </c>
      <c r="I197">
        <f t="shared" si="47"/>
        <v>0</v>
      </c>
      <c r="J197" s="79">
        <v>7673</v>
      </c>
      <c r="K197" s="76">
        <v>7594</v>
      </c>
      <c r="L197" s="76">
        <v>7443</v>
      </c>
      <c r="M197" s="73">
        <v>20</v>
      </c>
      <c r="N197" s="73">
        <v>16</v>
      </c>
      <c r="O197" s="73">
        <v>65</v>
      </c>
      <c r="P197" s="73">
        <v>50</v>
      </c>
      <c r="Q197" s="73">
        <v>19</v>
      </c>
      <c r="R197" s="73">
        <v>8</v>
      </c>
      <c r="S197" s="73">
        <v>17</v>
      </c>
      <c r="T197" s="73">
        <v>7</v>
      </c>
      <c r="U197" s="73">
        <v>2</v>
      </c>
      <c r="V197" s="73">
        <v>19</v>
      </c>
      <c r="W197" s="73">
        <v>1</v>
      </c>
      <c r="X197" s="73">
        <v>5</v>
      </c>
      <c r="Y197" s="73">
        <v>1</v>
      </c>
      <c r="Z197" s="73">
        <v>0</v>
      </c>
      <c r="AA197" s="73">
        <v>0</v>
      </c>
      <c r="AB197" s="73">
        <v>0</v>
      </c>
      <c r="AC197" s="77"/>
      <c r="AD197">
        <f t="shared" si="48"/>
        <v>230</v>
      </c>
      <c r="AE197">
        <v>12</v>
      </c>
      <c r="AF197" s="20">
        <f t="shared" si="49"/>
        <v>65</v>
      </c>
      <c r="AG197">
        <f t="shared" si="50"/>
        <v>3</v>
      </c>
      <c r="AH197" t="str">
        <f t="shared" si="51"/>
        <v>White Polish</v>
      </c>
      <c r="AI197" s="2">
        <f t="shared" si="52"/>
        <v>8.4712628698032054E-3</v>
      </c>
      <c r="AJ197" s="2">
        <f t="shared" si="53"/>
        <v>0.28260869565217389</v>
      </c>
      <c r="AK197" s="20">
        <f t="shared" si="54"/>
        <v>50</v>
      </c>
      <c r="AL197">
        <f t="shared" si="55"/>
        <v>4</v>
      </c>
      <c r="AM197" t="str">
        <f t="shared" si="56"/>
        <v xml:space="preserve">White Other </v>
      </c>
      <c r="AN197" s="2">
        <f t="shared" si="57"/>
        <v>6.5163560536947735E-3</v>
      </c>
      <c r="AO197" s="2">
        <f t="shared" si="58"/>
        <v>0.21739130434782608</v>
      </c>
      <c r="AP197">
        <f t="shared" si="59"/>
        <v>0</v>
      </c>
      <c r="AQ197">
        <v>7</v>
      </c>
      <c r="AR197">
        <v>25</v>
      </c>
      <c r="AS197">
        <v>4</v>
      </c>
      <c r="AT197">
        <v>-32</v>
      </c>
      <c r="AU197">
        <v>-1</v>
      </c>
      <c r="AV197" s="2"/>
      <c r="BT197" s="84"/>
      <c r="BU197" s="84"/>
      <c r="BV197" s="84"/>
    </row>
    <row r="198" spans="1:74" x14ac:dyDescent="0.25">
      <c r="A198" s="73" t="s">
        <v>1080</v>
      </c>
      <c r="B198" s="73">
        <v>20</v>
      </c>
      <c r="C198" s="73" t="s">
        <v>544</v>
      </c>
      <c r="D198" s="78" t="s">
        <v>543</v>
      </c>
      <c r="E198" s="78" t="s">
        <v>151</v>
      </c>
      <c r="F198" s="73" t="s">
        <v>152</v>
      </c>
      <c r="G198" s="2">
        <f t="shared" si="45"/>
        <v>0.97283343577135828</v>
      </c>
      <c r="H198">
        <f t="shared" si="46"/>
        <v>0</v>
      </c>
      <c r="I198">
        <f t="shared" si="47"/>
        <v>0</v>
      </c>
      <c r="J198" s="79">
        <v>8135</v>
      </c>
      <c r="K198" s="76">
        <v>8061</v>
      </c>
      <c r="L198" s="76">
        <v>7914</v>
      </c>
      <c r="M198" s="73">
        <v>21</v>
      </c>
      <c r="N198" s="73">
        <v>13</v>
      </c>
      <c r="O198" s="73">
        <v>31</v>
      </c>
      <c r="P198" s="73">
        <v>82</v>
      </c>
      <c r="Q198" s="73">
        <v>18</v>
      </c>
      <c r="R198" s="73">
        <v>3</v>
      </c>
      <c r="S198" s="73">
        <v>8</v>
      </c>
      <c r="T198" s="73">
        <v>5</v>
      </c>
      <c r="U198" s="73">
        <v>11</v>
      </c>
      <c r="V198" s="73">
        <v>14</v>
      </c>
      <c r="W198" s="73">
        <v>3</v>
      </c>
      <c r="X198" s="73">
        <v>4</v>
      </c>
      <c r="Y198" s="73">
        <v>1</v>
      </c>
      <c r="Z198" s="73">
        <v>1</v>
      </c>
      <c r="AA198" s="73">
        <v>1</v>
      </c>
      <c r="AB198" s="73">
        <v>5</v>
      </c>
      <c r="AC198" s="77"/>
      <c r="AD198">
        <f t="shared" si="48"/>
        <v>221</v>
      </c>
      <c r="AE198">
        <v>12</v>
      </c>
      <c r="AF198" s="20">
        <f t="shared" si="49"/>
        <v>82</v>
      </c>
      <c r="AG198">
        <f t="shared" si="50"/>
        <v>4</v>
      </c>
      <c r="AH198" t="str">
        <f t="shared" si="51"/>
        <v xml:space="preserve">White Other </v>
      </c>
      <c r="AI198" s="2">
        <f t="shared" si="52"/>
        <v>1.0079901659496005E-2</v>
      </c>
      <c r="AJ198" s="2">
        <f t="shared" si="53"/>
        <v>0.37104072398190047</v>
      </c>
      <c r="AK198" s="20">
        <f t="shared" si="54"/>
        <v>31</v>
      </c>
      <c r="AL198">
        <f t="shared" si="55"/>
        <v>3</v>
      </c>
      <c r="AM198" t="str">
        <f t="shared" si="56"/>
        <v>White Polish</v>
      </c>
      <c r="AN198" s="2">
        <f t="shared" si="57"/>
        <v>3.8106945298094653E-3</v>
      </c>
      <c r="AO198" s="2">
        <f t="shared" si="58"/>
        <v>0.14027149321266968</v>
      </c>
      <c r="AP198">
        <f t="shared" si="59"/>
        <v>0</v>
      </c>
      <c r="AQ198">
        <v>6</v>
      </c>
      <c r="AR198">
        <v>28</v>
      </c>
      <c r="AS198">
        <v>5</v>
      </c>
      <c r="AT198">
        <v>-50</v>
      </c>
      <c r="AU198">
        <v>-23</v>
      </c>
      <c r="AV198" s="2"/>
      <c r="BT198" s="84"/>
      <c r="BU198" s="84"/>
      <c r="BV198" s="84"/>
    </row>
    <row r="199" spans="1:74" x14ac:dyDescent="0.25">
      <c r="A199" s="73" t="s">
        <v>1081</v>
      </c>
      <c r="B199" s="73">
        <v>21</v>
      </c>
      <c r="C199" s="73" t="s">
        <v>542</v>
      </c>
      <c r="D199" s="78" t="s">
        <v>541</v>
      </c>
      <c r="E199" s="78" t="s">
        <v>151</v>
      </c>
      <c r="F199" s="73" t="s">
        <v>152</v>
      </c>
      <c r="G199" s="2">
        <f t="shared" si="45"/>
        <v>0.97358552095222561</v>
      </c>
      <c r="H199">
        <f t="shared" si="46"/>
        <v>0</v>
      </c>
      <c r="I199">
        <f t="shared" si="47"/>
        <v>0</v>
      </c>
      <c r="J199" s="79">
        <v>6133</v>
      </c>
      <c r="K199" s="76">
        <v>6102</v>
      </c>
      <c r="L199" s="76">
        <v>5971</v>
      </c>
      <c r="M199" s="73">
        <v>22</v>
      </c>
      <c r="N199" s="73">
        <v>1</v>
      </c>
      <c r="O199" s="73">
        <v>19</v>
      </c>
      <c r="P199" s="73">
        <v>89</v>
      </c>
      <c r="Q199" s="73">
        <v>6</v>
      </c>
      <c r="R199" s="73">
        <v>3</v>
      </c>
      <c r="S199" s="73">
        <v>3</v>
      </c>
      <c r="T199" s="73">
        <v>0</v>
      </c>
      <c r="U199" s="73">
        <v>3</v>
      </c>
      <c r="V199" s="73">
        <v>7</v>
      </c>
      <c r="W199" s="73">
        <v>3</v>
      </c>
      <c r="X199" s="73">
        <v>2</v>
      </c>
      <c r="Y199" s="73">
        <v>1</v>
      </c>
      <c r="Z199" s="73">
        <v>0</v>
      </c>
      <c r="AA199" s="73">
        <v>0</v>
      </c>
      <c r="AB199" s="73">
        <v>3</v>
      </c>
      <c r="AC199" s="77"/>
      <c r="AD199">
        <f t="shared" si="48"/>
        <v>162</v>
      </c>
      <c r="AE199">
        <v>9</v>
      </c>
      <c r="AF199" s="20">
        <f t="shared" si="49"/>
        <v>89</v>
      </c>
      <c r="AG199">
        <f t="shared" si="50"/>
        <v>4</v>
      </c>
      <c r="AH199" t="str">
        <f t="shared" si="51"/>
        <v xml:space="preserve">White Other </v>
      </c>
      <c r="AI199" s="2">
        <f t="shared" si="52"/>
        <v>1.4511658242295777E-2</v>
      </c>
      <c r="AJ199" s="2">
        <f t="shared" si="53"/>
        <v>0.54938271604938271</v>
      </c>
      <c r="AK199" s="20">
        <f t="shared" si="54"/>
        <v>22</v>
      </c>
      <c r="AL199">
        <f t="shared" si="55"/>
        <v>1</v>
      </c>
      <c r="AM199" t="str">
        <f t="shared" si="56"/>
        <v>White Irish</v>
      </c>
      <c r="AN199" s="2">
        <f t="shared" si="57"/>
        <v>3.5871514756236752E-3</v>
      </c>
      <c r="AO199" s="2">
        <f t="shared" si="58"/>
        <v>0.13580246913580246</v>
      </c>
      <c r="AP199">
        <f t="shared" si="59"/>
        <v>0</v>
      </c>
      <c r="AQ199">
        <v>2</v>
      </c>
      <c r="AR199">
        <v>25</v>
      </c>
      <c r="AS199">
        <v>1</v>
      </c>
      <c r="AT199">
        <v>-34</v>
      </c>
      <c r="AU199">
        <v>-3</v>
      </c>
      <c r="AV199" s="2"/>
      <c r="BT199" s="84"/>
      <c r="BU199" s="84"/>
      <c r="BV199" s="84"/>
    </row>
    <row r="200" spans="1:74" x14ac:dyDescent="0.25">
      <c r="A200" s="73" t="s">
        <v>1082</v>
      </c>
      <c r="B200" s="73">
        <v>22</v>
      </c>
      <c r="C200" s="81" t="s">
        <v>547</v>
      </c>
      <c r="D200" s="78" t="s">
        <v>546</v>
      </c>
      <c r="E200" s="78" t="s">
        <v>151</v>
      </c>
      <c r="F200" s="73" t="s">
        <v>152</v>
      </c>
      <c r="G200" s="2">
        <f t="shared" si="45"/>
        <v>0.97761753137291629</v>
      </c>
      <c r="H200">
        <f t="shared" si="46"/>
        <v>0</v>
      </c>
      <c r="I200">
        <f t="shared" si="47"/>
        <v>0</v>
      </c>
      <c r="J200" s="79">
        <v>10678</v>
      </c>
      <c r="K200" s="76">
        <v>10632</v>
      </c>
      <c r="L200" s="76">
        <v>10439</v>
      </c>
      <c r="M200" s="73">
        <v>43</v>
      </c>
      <c r="N200" s="73">
        <v>12</v>
      </c>
      <c r="O200" s="73">
        <v>33</v>
      </c>
      <c r="P200" s="73">
        <v>105</v>
      </c>
      <c r="Q200" s="73">
        <v>18</v>
      </c>
      <c r="R200" s="73">
        <v>3</v>
      </c>
      <c r="S200" s="73">
        <v>3</v>
      </c>
      <c r="T200" s="73">
        <v>1</v>
      </c>
      <c r="U200" s="73">
        <v>7</v>
      </c>
      <c r="V200" s="73">
        <v>2</v>
      </c>
      <c r="W200" s="73">
        <v>1</v>
      </c>
      <c r="X200" s="73">
        <v>4</v>
      </c>
      <c r="Y200" s="73">
        <v>0</v>
      </c>
      <c r="Z200" s="73">
        <v>0</v>
      </c>
      <c r="AA200" s="73">
        <v>6</v>
      </c>
      <c r="AB200" s="73">
        <v>1</v>
      </c>
      <c r="AC200" s="77"/>
      <c r="AD200">
        <f t="shared" si="48"/>
        <v>239</v>
      </c>
      <c r="AE200">
        <v>20</v>
      </c>
      <c r="AF200" s="20">
        <f t="shared" si="49"/>
        <v>105</v>
      </c>
      <c r="AG200">
        <f t="shared" si="50"/>
        <v>4</v>
      </c>
      <c r="AH200" t="str">
        <f t="shared" si="51"/>
        <v xml:space="preserve">White Other </v>
      </c>
      <c r="AI200" s="2">
        <f t="shared" si="52"/>
        <v>9.833302116501217E-3</v>
      </c>
      <c r="AJ200" s="2">
        <f t="shared" si="53"/>
        <v>0.43933054393305437</v>
      </c>
      <c r="AK200" s="20">
        <f t="shared" si="54"/>
        <v>43</v>
      </c>
      <c r="AL200">
        <f t="shared" si="55"/>
        <v>1</v>
      </c>
      <c r="AM200" t="str">
        <f t="shared" si="56"/>
        <v>White Irish</v>
      </c>
      <c r="AN200" s="2">
        <f t="shared" si="57"/>
        <v>4.0269713429481177E-3</v>
      </c>
      <c r="AO200" s="2">
        <f t="shared" si="58"/>
        <v>0.1799163179916318</v>
      </c>
      <c r="AP200">
        <f t="shared" si="59"/>
        <v>0</v>
      </c>
      <c r="AQ200">
        <v>6</v>
      </c>
      <c r="AR200">
        <v>39</v>
      </c>
      <c r="AS200">
        <v>0</v>
      </c>
      <c r="AT200">
        <v>19</v>
      </c>
      <c r="AU200">
        <v>0</v>
      </c>
      <c r="AV200" s="2"/>
      <c r="BT200" s="84"/>
      <c r="BU200" s="84"/>
      <c r="BV200" s="84"/>
    </row>
    <row r="201" spans="1:74" x14ac:dyDescent="0.25">
      <c r="A201" s="73" t="s">
        <v>1083</v>
      </c>
      <c r="B201" s="73">
        <v>1</v>
      </c>
      <c r="C201" s="73" t="s">
        <v>589</v>
      </c>
      <c r="D201" s="78" t="s">
        <v>588</v>
      </c>
      <c r="E201" s="78" t="s">
        <v>153</v>
      </c>
      <c r="F201" s="73" t="s">
        <v>154</v>
      </c>
      <c r="G201" s="2">
        <f t="shared" si="45"/>
        <v>0.95673412421493376</v>
      </c>
      <c r="H201">
        <f t="shared" si="46"/>
        <v>0</v>
      </c>
      <c r="I201">
        <f t="shared" si="47"/>
        <v>0</v>
      </c>
      <c r="J201" s="79">
        <v>15763</v>
      </c>
      <c r="K201" s="76">
        <v>15469</v>
      </c>
      <c r="L201" s="76">
        <v>15081</v>
      </c>
      <c r="M201" s="73">
        <v>142</v>
      </c>
      <c r="N201" s="73">
        <v>0</v>
      </c>
      <c r="O201" s="73">
        <v>34</v>
      </c>
      <c r="P201" s="73">
        <v>212</v>
      </c>
      <c r="Q201" s="73">
        <v>30</v>
      </c>
      <c r="R201" s="73">
        <v>46</v>
      </c>
      <c r="S201" s="73">
        <v>94</v>
      </c>
      <c r="T201" s="73">
        <v>1</v>
      </c>
      <c r="U201" s="73">
        <v>40</v>
      </c>
      <c r="V201" s="73">
        <v>35</v>
      </c>
      <c r="W201" s="73">
        <v>23</v>
      </c>
      <c r="X201" s="73">
        <v>10</v>
      </c>
      <c r="Y201" s="73">
        <v>3</v>
      </c>
      <c r="Z201" s="73">
        <v>2</v>
      </c>
      <c r="AA201" s="73">
        <v>6</v>
      </c>
      <c r="AB201" s="73">
        <v>4</v>
      </c>
      <c r="AC201" s="77"/>
      <c r="AD201">
        <f t="shared" si="48"/>
        <v>682</v>
      </c>
      <c r="AE201">
        <v>33</v>
      </c>
      <c r="AF201" s="20">
        <f t="shared" si="49"/>
        <v>212</v>
      </c>
      <c r="AG201">
        <f t="shared" si="50"/>
        <v>4</v>
      </c>
      <c r="AH201" t="str">
        <f t="shared" si="51"/>
        <v xml:space="preserve">White Other </v>
      </c>
      <c r="AI201" s="2">
        <f t="shared" si="52"/>
        <v>1.3449216519698028E-2</v>
      </c>
      <c r="AJ201" s="2">
        <f t="shared" si="53"/>
        <v>0.31085043988269795</v>
      </c>
      <c r="AK201" s="20">
        <f t="shared" si="54"/>
        <v>142</v>
      </c>
      <c r="AL201">
        <f t="shared" si="55"/>
        <v>1</v>
      </c>
      <c r="AM201" t="str">
        <f t="shared" si="56"/>
        <v>White Irish</v>
      </c>
      <c r="AN201" s="2">
        <f t="shared" si="57"/>
        <v>9.0084374801750935E-3</v>
      </c>
      <c r="AO201" s="2">
        <f t="shared" si="58"/>
        <v>0.20821114369501467</v>
      </c>
      <c r="AP201">
        <f t="shared" si="59"/>
        <v>0</v>
      </c>
      <c r="AQ201">
        <v>22</v>
      </c>
      <c r="AR201">
        <v>82</v>
      </c>
      <c r="AS201">
        <v>13</v>
      </c>
      <c r="AT201">
        <v>-35</v>
      </c>
      <c r="AU201">
        <v>10</v>
      </c>
      <c r="AV201" s="2"/>
      <c r="BT201" s="84"/>
      <c r="BU201" s="84"/>
      <c r="BV201" s="84"/>
    </row>
    <row r="202" spans="1:74" x14ac:dyDescent="0.25">
      <c r="A202" s="73" t="s">
        <v>1084</v>
      </c>
      <c r="B202" s="73">
        <v>2</v>
      </c>
      <c r="C202" s="73" t="s">
        <v>593</v>
      </c>
      <c r="D202" s="78" t="s">
        <v>592</v>
      </c>
      <c r="E202" s="78" t="s">
        <v>153</v>
      </c>
      <c r="F202" s="73" t="s">
        <v>154</v>
      </c>
      <c r="G202" s="2">
        <f t="shared" si="45"/>
        <v>0.96765894891583981</v>
      </c>
      <c r="H202">
        <f t="shared" si="46"/>
        <v>0</v>
      </c>
      <c r="I202">
        <f t="shared" si="47"/>
        <v>0</v>
      </c>
      <c r="J202" s="79">
        <v>10884</v>
      </c>
      <c r="K202" s="76">
        <v>10703</v>
      </c>
      <c r="L202" s="76">
        <v>10532</v>
      </c>
      <c r="M202" s="73">
        <v>85</v>
      </c>
      <c r="N202" s="73">
        <v>1</v>
      </c>
      <c r="O202" s="73">
        <v>7</v>
      </c>
      <c r="P202" s="73">
        <v>78</v>
      </c>
      <c r="Q202" s="73">
        <v>37</v>
      </c>
      <c r="R202" s="73">
        <v>7</v>
      </c>
      <c r="S202" s="73">
        <v>57</v>
      </c>
      <c r="T202" s="73">
        <v>0</v>
      </c>
      <c r="U202" s="73">
        <v>25</v>
      </c>
      <c r="V202" s="73">
        <v>26</v>
      </c>
      <c r="W202" s="73">
        <v>24</v>
      </c>
      <c r="X202" s="73">
        <v>0</v>
      </c>
      <c r="Y202" s="73">
        <v>1</v>
      </c>
      <c r="Z202" s="73">
        <v>0</v>
      </c>
      <c r="AA202" s="73">
        <v>0</v>
      </c>
      <c r="AB202" s="73">
        <v>4</v>
      </c>
      <c r="AC202" s="77"/>
      <c r="AD202">
        <f t="shared" si="48"/>
        <v>352</v>
      </c>
      <c r="AE202">
        <v>17</v>
      </c>
      <c r="AF202" s="20">
        <f t="shared" si="49"/>
        <v>85</v>
      </c>
      <c r="AG202">
        <f t="shared" si="50"/>
        <v>1</v>
      </c>
      <c r="AH202" t="str">
        <f t="shared" si="51"/>
        <v>White Irish</v>
      </c>
      <c r="AI202" s="2">
        <f t="shared" si="52"/>
        <v>7.8096288129364203E-3</v>
      </c>
      <c r="AJ202" s="2">
        <f t="shared" si="53"/>
        <v>0.24147727272727273</v>
      </c>
      <c r="AK202" s="20">
        <f t="shared" si="54"/>
        <v>78</v>
      </c>
      <c r="AL202">
        <f t="shared" si="55"/>
        <v>4</v>
      </c>
      <c r="AM202" t="str">
        <f t="shared" si="56"/>
        <v xml:space="preserve">White Other </v>
      </c>
      <c r="AN202" s="2">
        <f t="shared" si="57"/>
        <v>7.1664829106945979E-3</v>
      </c>
      <c r="AO202" s="2">
        <f t="shared" si="58"/>
        <v>0.22159090909090909</v>
      </c>
      <c r="AP202">
        <f t="shared" si="59"/>
        <v>0</v>
      </c>
      <c r="AQ202">
        <v>13</v>
      </c>
      <c r="AR202">
        <v>33</v>
      </c>
      <c r="AS202">
        <v>7</v>
      </c>
      <c r="AT202">
        <v>-12</v>
      </c>
      <c r="AU202">
        <v>-9</v>
      </c>
      <c r="AV202" s="2"/>
      <c r="BT202" s="84"/>
      <c r="BU202" s="84"/>
      <c r="BV202" s="84"/>
    </row>
    <row r="203" spans="1:74" x14ac:dyDescent="0.25">
      <c r="A203" s="73" t="s">
        <v>1085</v>
      </c>
      <c r="B203" s="73">
        <v>3</v>
      </c>
      <c r="C203" s="73" t="s">
        <v>585</v>
      </c>
      <c r="D203" s="78" t="s">
        <v>584</v>
      </c>
      <c r="E203" s="78" t="s">
        <v>153</v>
      </c>
      <c r="F203" s="73" t="s">
        <v>154</v>
      </c>
      <c r="G203" s="2">
        <f t="shared" si="45"/>
        <v>0.96860882659562142</v>
      </c>
      <c r="H203">
        <f t="shared" si="46"/>
        <v>0</v>
      </c>
      <c r="I203">
        <f t="shared" si="47"/>
        <v>0</v>
      </c>
      <c r="J203" s="79">
        <v>17266</v>
      </c>
      <c r="K203" s="76">
        <v>17034</v>
      </c>
      <c r="L203" s="76">
        <v>16724</v>
      </c>
      <c r="M203" s="73">
        <v>159</v>
      </c>
      <c r="N203" s="73">
        <v>1</v>
      </c>
      <c r="O203" s="73">
        <v>14</v>
      </c>
      <c r="P203" s="73">
        <v>136</v>
      </c>
      <c r="Q203" s="73">
        <v>44</v>
      </c>
      <c r="R203" s="73">
        <v>43</v>
      </c>
      <c r="S203" s="73">
        <v>41</v>
      </c>
      <c r="T203" s="73">
        <v>2</v>
      </c>
      <c r="U203" s="73">
        <v>37</v>
      </c>
      <c r="V203" s="73">
        <v>24</v>
      </c>
      <c r="W203" s="73">
        <v>15</v>
      </c>
      <c r="X203" s="73">
        <v>7</v>
      </c>
      <c r="Y203" s="73">
        <v>0</v>
      </c>
      <c r="Z203" s="73">
        <v>2</v>
      </c>
      <c r="AA203" s="73">
        <v>5</v>
      </c>
      <c r="AB203" s="73">
        <v>12</v>
      </c>
      <c r="AC203" s="77"/>
      <c r="AD203">
        <f t="shared" si="48"/>
        <v>542</v>
      </c>
      <c r="AE203">
        <v>29</v>
      </c>
      <c r="AF203" s="20">
        <f t="shared" si="49"/>
        <v>159</v>
      </c>
      <c r="AG203">
        <f t="shared" si="50"/>
        <v>1</v>
      </c>
      <c r="AH203" t="str">
        <f t="shared" si="51"/>
        <v>White Irish</v>
      </c>
      <c r="AI203" s="2">
        <f t="shared" si="52"/>
        <v>9.2088497625390942E-3</v>
      </c>
      <c r="AJ203" s="2">
        <f t="shared" si="53"/>
        <v>0.29335793357933582</v>
      </c>
      <c r="AK203" s="20">
        <f t="shared" si="54"/>
        <v>136</v>
      </c>
      <c r="AL203">
        <f t="shared" si="55"/>
        <v>4</v>
      </c>
      <c r="AM203" t="str">
        <f t="shared" si="56"/>
        <v xml:space="preserve">White Other </v>
      </c>
      <c r="AN203" s="2">
        <f t="shared" si="57"/>
        <v>7.8767519981466465E-3</v>
      </c>
      <c r="AO203" s="2">
        <f t="shared" si="58"/>
        <v>0.25092250922509224</v>
      </c>
      <c r="AP203">
        <f t="shared" si="59"/>
        <v>0</v>
      </c>
      <c r="AQ203">
        <v>19</v>
      </c>
      <c r="AR203">
        <v>51</v>
      </c>
      <c r="AS203">
        <v>5</v>
      </c>
      <c r="AT203">
        <v>-133</v>
      </c>
      <c r="AU203">
        <v>1</v>
      </c>
      <c r="AV203" s="2"/>
      <c r="BT203" s="84"/>
      <c r="BU203" s="84"/>
      <c r="BV203" s="84"/>
    </row>
    <row r="204" spans="1:74" x14ac:dyDescent="0.25">
      <c r="A204" s="73" t="s">
        <v>1086</v>
      </c>
      <c r="B204" s="73">
        <v>4</v>
      </c>
      <c r="C204" s="73" t="s">
        <v>595</v>
      </c>
      <c r="D204" s="78" t="s">
        <v>594</v>
      </c>
      <c r="E204" s="78" t="s">
        <v>153</v>
      </c>
      <c r="F204" s="73" t="s">
        <v>154</v>
      </c>
      <c r="G204" s="2">
        <f t="shared" si="45"/>
        <v>0.97151872457028976</v>
      </c>
      <c r="H204">
        <f t="shared" si="46"/>
        <v>0</v>
      </c>
      <c r="I204">
        <f t="shared" si="47"/>
        <v>0</v>
      </c>
      <c r="J204" s="79">
        <v>12043</v>
      </c>
      <c r="K204" s="76">
        <v>11879</v>
      </c>
      <c r="L204" s="76">
        <v>11700</v>
      </c>
      <c r="M204" s="73">
        <v>67</v>
      </c>
      <c r="N204" s="73">
        <v>3</v>
      </c>
      <c r="O204" s="73">
        <v>19</v>
      </c>
      <c r="P204" s="73">
        <v>90</v>
      </c>
      <c r="Q204" s="73">
        <v>25</v>
      </c>
      <c r="R204" s="73">
        <v>40</v>
      </c>
      <c r="S204" s="73">
        <v>26</v>
      </c>
      <c r="T204" s="73">
        <v>1</v>
      </c>
      <c r="U204" s="73">
        <v>29</v>
      </c>
      <c r="V204" s="73">
        <v>13</v>
      </c>
      <c r="W204" s="73">
        <v>13</v>
      </c>
      <c r="X204" s="73">
        <v>3</v>
      </c>
      <c r="Y204" s="73">
        <v>3</v>
      </c>
      <c r="Z204" s="73">
        <v>1</v>
      </c>
      <c r="AA204" s="73">
        <v>4</v>
      </c>
      <c r="AB204" s="73">
        <v>6</v>
      </c>
      <c r="AC204" s="77"/>
      <c r="AD204">
        <f t="shared" si="48"/>
        <v>343</v>
      </c>
      <c r="AE204">
        <v>22</v>
      </c>
      <c r="AF204" s="20">
        <f t="shared" si="49"/>
        <v>90</v>
      </c>
      <c r="AG204">
        <f t="shared" si="50"/>
        <v>4</v>
      </c>
      <c r="AH204" t="str">
        <f t="shared" si="51"/>
        <v xml:space="preserve">White Other </v>
      </c>
      <c r="AI204" s="2">
        <f t="shared" si="52"/>
        <v>7.4732209582329982E-3</v>
      </c>
      <c r="AJ204" s="2">
        <f t="shared" si="53"/>
        <v>0.26239067055393583</v>
      </c>
      <c r="AK204" s="20">
        <f t="shared" si="54"/>
        <v>67</v>
      </c>
      <c r="AL204">
        <f t="shared" si="55"/>
        <v>1</v>
      </c>
      <c r="AM204" t="str">
        <f t="shared" si="56"/>
        <v>White Irish</v>
      </c>
      <c r="AN204" s="2">
        <f t="shared" si="57"/>
        <v>5.5633978244623433E-3</v>
      </c>
      <c r="AO204" s="2">
        <f t="shared" si="58"/>
        <v>0.19533527696793002</v>
      </c>
      <c r="AP204">
        <f t="shared" si="59"/>
        <v>0</v>
      </c>
      <c r="AQ204">
        <v>10</v>
      </c>
      <c r="AR204">
        <v>24</v>
      </c>
      <c r="AS204">
        <v>2</v>
      </c>
      <c r="AT204">
        <v>-22</v>
      </c>
      <c r="AU204">
        <v>1</v>
      </c>
      <c r="AV204" s="2"/>
      <c r="BT204" s="84"/>
      <c r="BU204" s="84"/>
      <c r="BV204" s="84"/>
    </row>
    <row r="205" spans="1:74" x14ac:dyDescent="0.25">
      <c r="A205" s="73" t="s">
        <v>1087</v>
      </c>
      <c r="B205" s="73">
        <v>5</v>
      </c>
      <c r="C205" s="73" t="s">
        <v>587</v>
      </c>
      <c r="D205" s="78" t="s">
        <v>586</v>
      </c>
      <c r="E205" s="78" t="s">
        <v>153</v>
      </c>
      <c r="F205" s="73" t="s">
        <v>154</v>
      </c>
      <c r="G205" s="2">
        <f t="shared" si="45"/>
        <v>0.97219641197912943</v>
      </c>
      <c r="H205">
        <f t="shared" si="46"/>
        <v>0</v>
      </c>
      <c r="I205">
        <f t="shared" si="47"/>
        <v>0</v>
      </c>
      <c r="J205" s="79">
        <v>13991</v>
      </c>
      <c r="K205" s="76">
        <v>13845</v>
      </c>
      <c r="L205" s="76">
        <v>13602</v>
      </c>
      <c r="M205" s="73">
        <v>165</v>
      </c>
      <c r="N205" s="73">
        <v>2</v>
      </c>
      <c r="O205" s="73">
        <v>16</v>
      </c>
      <c r="P205" s="73">
        <v>60</v>
      </c>
      <c r="Q205" s="73">
        <v>21</v>
      </c>
      <c r="R205" s="73">
        <v>26</v>
      </c>
      <c r="S205" s="73">
        <v>24</v>
      </c>
      <c r="T205" s="73">
        <v>0</v>
      </c>
      <c r="U205" s="73">
        <v>45</v>
      </c>
      <c r="V205" s="73">
        <v>11</v>
      </c>
      <c r="W205" s="73">
        <v>8</v>
      </c>
      <c r="X205" s="73">
        <v>2</v>
      </c>
      <c r="Y205" s="73">
        <v>3</v>
      </c>
      <c r="Z205" s="73">
        <v>1</v>
      </c>
      <c r="AA205" s="73">
        <v>1</v>
      </c>
      <c r="AB205" s="73">
        <v>4</v>
      </c>
      <c r="AC205" s="77"/>
      <c r="AD205">
        <f t="shared" si="48"/>
        <v>389</v>
      </c>
      <c r="AE205">
        <v>23</v>
      </c>
      <c r="AF205" s="20">
        <f t="shared" si="49"/>
        <v>165</v>
      </c>
      <c r="AG205">
        <f t="shared" si="50"/>
        <v>1</v>
      </c>
      <c r="AH205" t="str">
        <f t="shared" si="51"/>
        <v>White Irish</v>
      </c>
      <c r="AI205" s="2">
        <f t="shared" si="52"/>
        <v>1.1793295690086485E-2</v>
      </c>
      <c r="AJ205" s="2">
        <f t="shared" si="53"/>
        <v>0.4241645244215938</v>
      </c>
      <c r="AK205" s="20">
        <f t="shared" si="54"/>
        <v>60</v>
      </c>
      <c r="AL205">
        <f t="shared" si="55"/>
        <v>4</v>
      </c>
      <c r="AM205" t="str">
        <f t="shared" si="56"/>
        <v xml:space="preserve">White Other </v>
      </c>
      <c r="AN205" s="2">
        <f t="shared" si="57"/>
        <v>4.2884711600314485E-3</v>
      </c>
      <c r="AO205" s="2">
        <f t="shared" si="58"/>
        <v>0.15424164524421594</v>
      </c>
      <c r="AP205">
        <f t="shared" si="59"/>
        <v>0</v>
      </c>
      <c r="AQ205">
        <v>13</v>
      </c>
      <c r="AR205">
        <v>20</v>
      </c>
      <c r="AS205">
        <v>4</v>
      </c>
      <c r="AT205">
        <v>-6</v>
      </c>
      <c r="AU205">
        <v>-18</v>
      </c>
      <c r="AV205" s="2"/>
      <c r="BT205" s="84"/>
      <c r="BU205" s="84"/>
      <c r="BV205" s="84"/>
    </row>
    <row r="206" spans="1:74" x14ac:dyDescent="0.25">
      <c r="A206" s="73" t="s">
        <v>1088</v>
      </c>
      <c r="B206" s="73">
        <v>6</v>
      </c>
      <c r="C206" s="73" t="s">
        <v>591</v>
      </c>
      <c r="D206" s="78" t="s">
        <v>590</v>
      </c>
      <c r="E206" s="78" t="s">
        <v>153</v>
      </c>
      <c r="F206" s="73" t="s">
        <v>154</v>
      </c>
      <c r="G206" s="2">
        <f t="shared" si="45"/>
        <v>0.97711908476339049</v>
      </c>
      <c r="H206">
        <f t="shared" si="46"/>
        <v>0</v>
      </c>
      <c r="I206">
        <f t="shared" si="47"/>
        <v>0</v>
      </c>
      <c r="J206" s="79">
        <v>11538</v>
      </c>
      <c r="K206" s="76">
        <v>11446</v>
      </c>
      <c r="L206" s="76">
        <v>11274</v>
      </c>
      <c r="M206" s="73">
        <v>92</v>
      </c>
      <c r="N206" s="73">
        <v>1</v>
      </c>
      <c r="O206" s="73">
        <v>22</v>
      </c>
      <c r="P206" s="73">
        <v>57</v>
      </c>
      <c r="Q206" s="73">
        <v>22</v>
      </c>
      <c r="R206" s="73">
        <v>9</v>
      </c>
      <c r="S206" s="73">
        <v>14</v>
      </c>
      <c r="T206" s="73">
        <v>1</v>
      </c>
      <c r="U206" s="73">
        <v>20</v>
      </c>
      <c r="V206" s="73">
        <v>11</v>
      </c>
      <c r="W206" s="73">
        <v>7</v>
      </c>
      <c r="X206" s="73">
        <v>1</v>
      </c>
      <c r="Y206" s="73">
        <v>1</v>
      </c>
      <c r="Z206" s="73">
        <v>3</v>
      </c>
      <c r="AA206" s="73">
        <v>0</v>
      </c>
      <c r="AB206" s="73">
        <v>3</v>
      </c>
      <c r="AC206" s="77"/>
      <c r="AD206">
        <f t="shared" si="48"/>
        <v>264</v>
      </c>
      <c r="AE206">
        <v>16</v>
      </c>
      <c r="AF206" s="20">
        <f t="shared" si="49"/>
        <v>92</v>
      </c>
      <c r="AG206">
        <f t="shared" si="50"/>
        <v>1</v>
      </c>
      <c r="AH206" t="str">
        <f t="shared" si="51"/>
        <v>White Irish</v>
      </c>
      <c r="AI206" s="2">
        <f t="shared" si="52"/>
        <v>7.9736522794245108E-3</v>
      </c>
      <c r="AJ206" s="2">
        <f t="shared" si="53"/>
        <v>0.34848484848484851</v>
      </c>
      <c r="AK206" s="20">
        <f t="shared" si="54"/>
        <v>57</v>
      </c>
      <c r="AL206">
        <f t="shared" si="55"/>
        <v>4</v>
      </c>
      <c r="AM206" t="str">
        <f t="shared" si="56"/>
        <v xml:space="preserve">White Other </v>
      </c>
      <c r="AN206" s="2">
        <f t="shared" si="57"/>
        <v>4.9401976079043158E-3</v>
      </c>
      <c r="AO206" s="2">
        <f t="shared" si="58"/>
        <v>0.21590909090909091</v>
      </c>
      <c r="AP206">
        <f t="shared" si="59"/>
        <v>0</v>
      </c>
      <c r="AQ206">
        <v>10</v>
      </c>
      <c r="AR206">
        <v>26</v>
      </c>
      <c r="AS206">
        <v>6</v>
      </c>
      <c r="AT206">
        <v>-32</v>
      </c>
      <c r="AU206">
        <v>5</v>
      </c>
      <c r="AV206" s="2"/>
      <c r="BT206" s="84"/>
      <c r="BU206" s="84"/>
      <c r="BV206" s="84"/>
    </row>
    <row r="207" spans="1:74" x14ac:dyDescent="0.25">
      <c r="A207" s="73" t="s">
        <v>1089</v>
      </c>
      <c r="B207" s="73">
        <v>1</v>
      </c>
      <c r="C207" s="73" t="s">
        <v>601</v>
      </c>
      <c r="D207" s="78" t="s">
        <v>600</v>
      </c>
      <c r="E207" s="78" t="s">
        <v>155</v>
      </c>
      <c r="F207" s="73" t="s">
        <v>156</v>
      </c>
      <c r="G207" s="2">
        <f t="shared" si="45"/>
        <v>0.944842284739983</v>
      </c>
      <c r="H207">
        <f t="shared" si="46"/>
        <v>0</v>
      </c>
      <c r="I207">
        <f t="shared" si="47"/>
        <v>0</v>
      </c>
      <c r="J207" s="79">
        <v>11730</v>
      </c>
      <c r="K207" s="76">
        <v>11455</v>
      </c>
      <c r="L207" s="76">
        <v>11083</v>
      </c>
      <c r="M207" s="73">
        <v>56</v>
      </c>
      <c r="N207" s="73">
        <v>51</v>
      </c>
      <c r="O207" s="73">
        <v>105</v>
      </c>
      <c r="P207" s="73">
        <v>160</v>
      </c>
      <c r="Q207" s="73">
        <v>45</v>
      </c>
      <c r="R207" s="73">
        <v>58</v>
      </c>
      <c r="S207" s="73">
        <v>32</v>
      </c>
      <c r="T207" s="73">
        <v>6</v>
      </c>
      <c r="U207" s="73">
        <v>33</v>
      </c>
      <c r="V207" s="73">
        <v>32</v>
      </c>
      <c r="W207" s="73">
        <v>42</v>
      </c>
      <c r="X207" s="73">
        <v>13</v>
      </c>
      <c r="Y207" s="73">
        <v>6</v>
      </c>
      <c r="Z207" s="73">
        <v>0</v>
      </c>
      <c r="AA207" s="73">
        <v>7</v>
      </c>
      <c r="AB207" s="73">
        <v>1</v>
      </c>
      <c r="AC207" s="77"/>
      <c r="AD207">
        <f t="shared" si="48"/>
        <v>647</v>
      </c>
      <c r="AE207">
        <v>72</v>
      </c>
      <c r="AF207" s="20">
        <f t="shared" si="49"/>
        <v>160</v>
      </c>
      <c r="AG207">
        <f t="shared" si="50"/>
        <v>4</v>
      </c>
      <c r="AH207" t="str">
        <f t="shared" si="51"/>
        <v xml:space="preserve">White Other </v>
      </c>
      <c r="AI207" s="2">
        <f t="shared" si="52"/>
        <v>1.3640238704177323E-2</v>
      </c>
      <c r="AJ207" s="2">
        <f t="shared" si="53"/>
        <v>0.2472952086553323</v>
      </c>
      <c r="AK207" s="20">
        <f t="shared" si="54"/>
        <v>105</v>
      </c>
      <c r="AL207">
        <f t="shared" si="55"/>
        <v>3</v>
      </c>
      <c r="AM207" t="str">
        <f t="shared" si="56"/>
        <v>White Polish</v>
      </c>
      <c r="AN207" s="2">
        <f t="shared" si="57"/>
        <v>8.9514066496163679E-3</v>
      </c>
      <c r="AO207" s="2">
        <f t="shared" si="58"/>
        <v>0.16228748068006182</v>
      </c>
      <c r="AP207">
        <f t="shared" si="59"/>
        <v>0</v>
      </c>
      <c r="AQ207">
        <v>40</v>
      </c>
      <c r="AR207">
        <v>33</v>
      </c>
      <c r="AS207">
        <v>7</v>
      </c>
      <c r="AT207">
        <v>-28</v>
      </c>
      <c r="AU207">
        <v>16</v>
      </c>
      <c r="AV207" s="2"/>
      <c r="BT207" s="84"/>
      <c r="BU207" s="84"/>
      <c r="BV207" s="84"/>
    </row>
    <row r="208" spans="1:74" x14ac:dyDescent="0.25">
      <c r="A208" s="73" t="s">
        <v>1090</v>
      </c>
      <c r="B208" s="73">
        <v>2</v>
      </c>
      <c r="C208" s="73" t="s">
        <v>605</v>
      </c>
      <c r="D208" s="78" t="s">
        <v>604</v>
      </c>
      <c r="E208" s="78" t="s">
        <v>155</v>
      </c>
      <c r="F208" s="73" t="s">
        <v>156</v>
      </c>
      <c r="G208" s="2">
        <f t="shared" si="45"/>
        <v>0.95398943564081173</v>
      </c>
      <c r="H208">
        <f t="shared" si="46"/>
        <v>0</v>
      </c>
      <c r="I208">
        <f t="shared" si="47"/>
        <v>0</v>
      </c>
      <c r="J208" s="79">
        <v>14388</v>
      </c>
      <c r="K208" s="76">
        <v>14169</v>
      </c>
      <c r="L208" s="76">
        <v>13726</v>
      </c>
      <c r="M208" s="73">
        <v>103</v>
      </c>
      <c r="N208" s="73">
        <v>6</v>
      </c>
      <c r="O208" s="73">
        <v>148</v>
      </c>
      <c r="P208" s="73">
        <v>186</v>
      </c>
      <c r="Q208" s="73">
        <v>42</v>
      </c>
      <c r="R208" s="73">
        <v>47</v>
      </c>
      <c r="S208" s="73">
        <v>36</v>
      </c>
      <c r="T208" s="73">
        <v>1</v>
      </c>
      <c r="U208" s="73">
        <v>19</v>
      </c>
      <c r="V208" s="73">
        <v>25</v>
      </c>
      <c r="W208" s="73">
        <v>18</v>
      </c>
      <c r="X208" s="73">
        <v>6</v>
      </c>
      <c r="Y208" s="73">
        <v>1</v>
      </c>
      <c r="Z208" s="73">
        <v>0</v>
      </c>
      <c r="AA208" s="73">
        <v>16</v>
      </c>
      <c r="AB208" s="73">
        <v>8</v>
      </c>
      <c r="AC208" s="77"/>
      <c r="AD208">
        <f t="shared" si="48"/>
        <v>662</v>
      </c>
      <c r="AE208">
        <v>54</v>
      </c>
      <c r="AF208" s="20">
        <f t="shared" si="49"/>
        <v>186</v>
      </c>
      <c r="AG208">
        <f t="shared" si="50"/>
        <v>4</v>
      </c>
      <c r="AH208" t="str">
        <f t="shared" si="51"/>
        <v xml:space="preserve">White Other </v>
      </c>
      <c r="AI208" s="2">
        <f t="shared" si="52"/>
        <v>1.292743953294412E-2</v>
      </c>
      <c r="AJ208" s="2">
        <f t="shared" si="53"/>
        <v>0.2809667673716012</v>
      </c>
      <c r="AK208" s="20">
        <f t="shared" si="54"/>
        <v>148</v>
      </c>
      <c r="AL208">
        <f t="shared" si="55"/>
        <v>3</v>
      </c>
      <c r="AM208" t="str">
        <f t="shared" si="56"/>
        <v>White Polish</v>
      </c>
      <c r="AN208" s="2">
        <f t="shared" si="57"/>
        <v>1.028634973589102E-2</v>
      </c>
      <c r="AO208" s="2">
        <f t="shared" si="58"/>
        <v>0.22356495468277945</v>
      </c>
      <c r="AP208">
        <f t="shared" si="59"/>
        <v>0</v>
      </c>
      <c r="AQ208">
        <v>17</v>
      </c>
      <c r="AR208">
        <v>49</v>
      </c>
      <c r="AS208">
        <v>10</v>
      </c>
      <c r="AT208">
        <v>132</v>
      </c>
      <c r="AU208">
        <v>4</v>
      </c>
      <c r="AV208" s="2"/>
      <c r="BT208" s="84"/>
      <c r="BU208" s="84"/>
      <c r="BV208" s="84"/>
    </row>
    <row r="209" spans="1:74" x14ac:dyDescent="0.25">
      <c r="A209" s="73" t="s">
        <v>1091</v>
      </c>
      <c r="B209" s="73">
        <v>3</v>
      </c>
      <c r="C209" s="73" t="s">
        <v>603</v>
      </c>
      <c r="D209" s="78" t="s">
        <v>602</v>
      </c>
      <c r="E209" s="78" t="s">
        <v>155</v>
      </c>
      <c r="F209" s="73" t="s">
        <v>156</v>
      </c>
      <c r="G209" s="2">
        <f t="shared" si="45"/>
        <v>0.95400413606218359</v>
      </c>
      <c r="H209">
        <f t="shared" si="46"/>
        <v>0</v>
      </c>
      <c r="I209">
        <f t="shared" si="47"/>
        <v>0</v>
      </c>
      <c r="J209" s="79">
        <v>14023</v>
      </c>
      <c r="K209" s="76">
        <v>13719</v>
      </c>
      <c r="L209" s="76">
        <v>13378</v>
      </c>
      <c r="M209" s="73">
        <v>91</v>
      </c>
      <c r="N209" s="73">
        <v>5</v>
      </c>
      <c r="O209" s="73">
        <v>47</v>
      </c>
      <c r="P209" s="73">
        <v>198</v>
      </c>
      <c r="Q209" s="73">
        <v>28</v>
      </c>
      <c r="R209" s="73">
        <v>46</v>
      </c>
      <c r="S209" s="73">
        <v>28</v>
      </c>
      <c r="T209" s="73">
        <v>7</v>
      </c>
      <c r="U209" s="73">
        <v>34</v>
      </c>
      <c r="V209" s="73">
        <v>36</v>
      </c>
      <c r="W209" s="73">
        <v>46</v>
      </c>
      <c r="X209" s="73">
        <v>30</v>
      </c>
      <c r="Y209" s="73">
        <v>14</v>
      </c>
      <c r="Z209" s="73">
        <v>1</v>
      </c>
      <c r="AA209" s="73">
        <v>8</v>
      </c>
      <c r="AB209" s="73">
        <v>26</v>
      </c>
      <c r="AC209" s="77"/>
      <c r="AD209">
        <f t="shared" si="48"/>
        <v>645</v>
      </c>
      <c r="AE209">
        <v>47</v>
      </c>
      <c r="AF209" s="20">
        <f t="shared" si="49"/>
        <v>198</v>
      </c>
      <c r="AG209">
        <f t="shared" si="50"/>
        <v>4</v>
      </c>
      <c r="AH209" t="str">
        <f t="shared" si="51"/>
        <v xml:space="preserve">White Other </v>
      </c>
      <c r="AI209" s="2">
        <f t="shared" si="52"/>
        <v>1.411966055765528E-2</v>
      </c>
      <c r="AJ209" s="2">
        <f t="shared" si="53"/>
        <v>0.30697674418604654</v>
      </c>
      <c r="AK209" s="20">
        <f t="shared" si="54"/>
        <v>91</v>
      </c>
      <c r="AL209">
        <f t="shared" si="55"/>
        <v>1</v>
      </c>
      <c r="AM209" t="str">
        <f t="shared" si="56"/>
        <v>White Irish</v>
      </c>
      <c r="AN209" s="2">
        <f t="shared" si="57"/>
        <v>6.4893389431648005E-3</v>
      </c>
      <c r="AO209" s="2">
        <f t="shared" si="58"/>
        <v>0.14108527131782947</v>
      </c>
      <c r="AP209">
        <f t="shared" si="59"/>
        <v>0</v>
      </c>
      <c r="AQ209">
        <v>31</v>
      </c>
      <c r="AR209">
        <v>58</v>
      </c>
      <c r="AS209">
        <v>17</v>
      </c>
      <c r="AT209">
        <v>-104</v>
      </c>
      <c r="AU209">
        <v>2</v>
      </c>
      <c r="AV209" s="2"/>
      <c r="BT209" s="84"/>
      <c r="BU209" s="84"/>
      <c r="BV209" s="84"/>
    </row>
    <row r="210" spans="1:74" x14ac:dyDescent="0.25">
      <c r="A210" s="73" t="s">
        <v>1092</v>
      </c>
      <c r="B210" s="73">
        <v>4</v>
      </c>
      <c r="C210" s="73" t="s">
        <v>599</v>
      </c>
      <c r="D210" s="78" t="s">
        <v>598</v>
      </c>
      <c r="E210" s="78" t="s">
        <v>155</v>
      </c>
      <c r="F210" s="73" t="s">
        <v>156</v>
      </c>
      <c r="G210" s="2">
        <f t="shared" si="45"/>
        <v>0.95859330686330124</v>
      </c>
      <c r="H210">
        <f t="shared" si="46"/>
        <v>0</v>
      </c>
      <c r="I210">
        <f t="shared" si="47"/>
        <v>0</v>
      </c>
      <c r="J210" s="79">
        <v>15867</v>
      </c>
      <c r="K210" s="76">
        <v>15515</v>
      </c>
      <c r="L210" s="76">
        <v>15210</v>
      </c>
      <c r="M210" s="73">
        <v>89</v>
      </c>
      <c r="N210" s="73">
        <v>3</v>
      </c>
      <c r="O210" s="73">
        <v>51</v>
      </c>
      <c r="P210" s="73">
        <v>162</v>
      </c>
      <c r="Q210" s="73">
        <v>26</v>
      </c>
      <c r="R210" s="73">
        <v>147</v>
      </c>
      <c r="S210" s="73">
        <v>50</v>
      </c>
      <c r="T210" s="73">
        <v>21</v>
      </c>
      <c r="U210" s="73">
        <v>18</v>
      </c>
      <c r="V210" s="73">
        <v>50</v>
      </c>
      <c r="W210" s="73">
        <v>17</v>
      </c>
      <c r="X210" s="73">
        <v>4</v>
      </c>
      <c r="Y210" s="73">
        <v>4</v>
      </c>
      <c r="Z210" s="73">
        <v>3</v>
      </c>
      <c r="AA210" s="73">
        <v>5</v>
      </c>
      <c r="AB210" s="73">
        <v>7</v>
      </c>
      <c r="AC210" s="77"/>
      <c r="AD210">
        <f t="shared" si="48"/>
        <v>657</v>
      </c>
      <c r="AE210">
        <v>47</v>
      </c>
      <c r="AF210" s="20">
        <f t="shared" si="49"/>
        <v>162</v>
      </c>
      <c r="AG210">
        <f t="shared" si="50"/>
        <v>4</v>
      </c>
      <c r="AH210" t="str">
        <f t="shared" si="51"/>
        <v xml:space="preserve">White Other </v>
      </c>
      <c r="AI210" s="2">
        <f t="shared" si="52"/>
        <v>1.0209869540555871E-2</v>
      </c>
      <c r="AJ210" s="2">
        <f t="shared" si="53"/>
        <v>0.24657534246575341</v>
      </c>
      <c r="AK210" s="20">
        <f t="shared" si="54"/>
        <v>147</v>
      </c>
      <c r="AL210">
        <f t="shared" si="55"/>
        <v>6</v>
      </c>
      <c r="AM210" t="str">
        <f t="shared" si="56"/>
        <v>Pakistani</v>
      </c>
      <c r="AN210" s="2">
        <f t="shared" si="57"/>
        <v>9.2645112497636607E-3</v>
      </c>
      <c r="AO210" s="2">
        <f t="shared" si="58"/>
        <v>0.22374429223744291</v>
      </c>
      <c r="AP210">
        <f t="shared" si="59"/>
        <v>0</v>
      </c>
      <c r="AQ210">
        <v>37</v>
      </c>
      <c r="AR210">
        <v>60</v>
      </c>
      <c r="AS210">
        <v>11</v>
      </c>
      <c r="AT210">
        <v>218</v>
      </c>
      <c r="AU210">
        <v>3</v>
      </c>
      <c r="AV210" s="2"/>
      <c r="BT210" s="84"/>
      <c r="BU210" s="84"/>
      <c r="BV210" s="84"/>
    </row>
    <row r="211" spans="1:74" x14ac:dyDescent="0.25">
      <c r="A211" s="73" t="s">
        <v>1093</v>
      </c>
      <c r="B211" s="73">
        <v>5</v>
      </c>
      <c r="C211" s="73" t="s">
        <v>607</v>
      </c>
      <c r="D211" s="78" t="s">
        <v>606</v>
      </c>
      <c r="E211" s="78" t="s">
        <v>155</v>
      </c>
      <c r="F211" s="73" t="s">
        <v>156</v>
      </c>
      <c r="G211" s="2">
        <f t="shared" si="45"/>
        <v>0.96498840427919508</v>
      </c>
      <c r="H211">
        <f t="shared" si="46"/>
        <v>0</v>
      </c>
      <c r="I211">
        <f t="shared" si="47"/>
        <v>0</v>
      </c>
      <c r="J211" s="79">
        <v>13367</v>
      </c>
      <c r="K211" s="76">
        <v>13207</v>
      </c>
      <c r="L211" s="76">
        <v>12899</v>
      </c>
      <c r="M211" s="73">
        <v>65</v>
      </c>
      <c r="N211" s="73">
        <v>4</v>
      </c>
      <c r="O211" s="73">
        <v>78</v>
      </c>
      <c r="P211" s="73">
        <v>161</v>
      </c>
      <c r="Q211" s="73">
        <v>28</v>
      </c>
      <c r="R211" s="73">
        <v>46</v>
      </c>
      <c r="S211" s="73">
        <v>18</v>
      </c>
      <c r="T211" s="73">
        <v>2</v>
      </c>
      <c r="U211" s="73">
        <v>9</v>
      </c>
      <c r="V211" s="73">
        <v>21</v>
      </c>
      <c r="W211" s="73">
        <v>17</v>
      </c>
      <c r="X211" s="73">
        <v>8</v>
      </c>
      <c r="Y211" s="73">
        <v>1</v>
      </c>
      <c r="Z211" s="73">
        <v>0</v>
      </c>
      <c r="AA211" s="73">
        <v>4</v>
      </c>
      <c r="AB211" s="73">
        <v>6</v>
      </c>
      <c r="AC211" s="77"/>
      <c r="AD211">
        <f t="shared" si="48"/>
        <v>468</v>
      </c>
      <c r="AE211">
        <v>41</v>
      </c>
      <c r="AF211" s="20">
        <f t="shared" si="49"/>
        <v>161</v>
      </c>
      <c r="AG211">
        <f t="shared" si="50"/>
        <v>4</v>
      </c>
      <c r="AH211" t="str">
        <f t="shared" si="51"/>
        <v xml:space="preserve">White Other </v>
      </c>
      <c r="AI211" s="2">
        <f t="shared" si="52"/>
        <v>1.2044587416772648E-2</v>
      </c>
      <c r="AJ211" s="2">
        <f t="shared" si="53"/>
        <v>0.34401709401709402</v>
      </c>
      <c r="AK211" s="20">
        <f t="shared" si="54"/>
        <v>78</v>
      </c>
      <c r="AL211">
        <f t="shared" si="55"/>
        <v>3</v>
      </c>
      <c r="AM211" t="str">
        <f t="shared" si="56"/>
        <v>White Polish</v>
      </c>
      <c r="AN211" s="2">
        <f t="shared" si="57"/>
        <v>5.8352659534674943E-3</v>
      </c>
      <c r="AO211" s="2">
        <f t="shared" si="58"/>
        <v>0.16666666666666666</v>
      </c>
      <c r="AP211">
        <f t="shared" si="59"/>
        <v>0</v>
      </c>
      <c r="AQ211">
        <v>14</v>
      </c>
      <c r="AR211">
        <v>35</v>
      </c>
      <c r="AS211">
        <v>4</v>
      </c>
      <c r="AT211">
        <v>52</v>
      </c>
      <c r="AU211">
        <v>-9</v>
      </c>
      <c r="AV211" s="2"/>
      <c r="BT211" s="84"/>
      <c r="BU211" s="84"/>
      <c r="BV211" s="84"/>
    </row>
    <row r="212" spans="1:74" x14ac:dyDescent="0.25">
      <c r="A212" s="73" t="s">
        <v>1094</v>
      </c>
      <c r="B212" s="73">
        <v>6</v>
      </c>
      <c r="C212" s="73" t="s">
        <v>597</v>
      </c>
      <c r="D212" s="78" t="s">
        <v>596</v>
      </c>
      <c r="E212" s="78" t="s">
        <v>155</v>
      </c>
      <c r="F212" s="73" t="s">
        <v>156</v>
      </c>
      <c r="G212" s="2">
        <f t="shared" si="45"/>
        <v>0.96828844483058207</v>
      </c>
      <c r="H212">
        <f t="shared" si="46"/>
        <v>0</v>
      </c>
      <c r="I212">
        <f t="shared" si="47"/>
        <v>0</v>
      </c>
      <c r="J212" s="79">
        <v>13812</v>
      </c>
      <c r="K212" s="76">
        <v>13650</v>
      </c>
      <c r="L212" s="76">
        <v>13374</v>
      </c>
      <c r="M212" s="73">
        <v>70</v>
      </c>
      <c r="N212" s="73">
        <v>3</v>
      </c>
      <c r="O212" s="73">
        <v>26</v>
      </c>
      <c r="P212" s="73">
        <v>177</v>
      </c>
      <c r="Q212" s="73">
        <v>41</v>
      </c>
      <c r="R212" s="73">
        <v>27</v>
      </c>
      <c r="S212" s="73">
        <v>16</v>
      </c>
      <c r="T212" s="73">
        <v>4</v>
      </c>
      <c r="U212" s="73">
        <v>17</v>
      </c>
      <c r="V212" s="73">
        <v>24</v>
      </c>
      <c r="W212" s="73">
        <v>19</v>
      </c>
      <c r="X212" s="73">
        <v>4</v>
      </c>
      <c r="Y212" s="73">
        <v>1</v>
      </c>
      <c r="Z212" s="73">
        <v>3</v>
      </c>
      <c r="AA212" s="73">
        <v>1</v>
      </c>
      <c r="AB212" s="73">
        <v>5</v>
      </c>
      <c r="AC212" s="77"/>
      <c r="AD212">
        <f t="shared" si="48"/>
        <v>438</v>
      </c>
      <c r="AE212">
        <v>28</v>
      </c>
      <c r="AF212" s="20">
        <f t="shared" si="49"/>
        <v>177</v>
      </c>
      <c r="AG212">
        <f t="shared" si="50"/>
        <v>4</v>
      </c>
      <c r="AH212" t="str">
        <f t="shared" si="51"/>
        <v xml:space="preserve">White Other </v>
      </c>
      <c r="AI212" s="2">
        <f t="shared" si="52"/>
        <v>1.2814943527367506E-2</v>
      </c>
      <c r="AJ212" s="2">
        <f t="shared" si="53"/>
        <v>0.4041095890410959</v>
      </c>
      <c r="AK212" s="20">
        <f t="shared" si="54"/>
        <v>70</v>
      </c>
      <c r="AL212">
        <f t="shared" si="55"/>
        <v>1</v>
      </c>
      <c r="AM212" t="str">
        <f t="shared" si="56"/>
        <v>White Irish</v>
      </c>
      <c r="AN212" s="2">
        <f t="shared" si="57"/>
        <v>5.0680567622357368E-3</v>
      </c>
      <c r="AO212" s="2">
        <f t="shared" si="58"/>
        <v>0.15981735159817351</v>
      </c>
      <c r="AP212">
        <f t="shared" si="59"/>
        <v>0</v>
      </c>
      <c r="AQ212">
        <v>20</v>
      </c>
      <c r="AR212">
        <v>45</v>
      </c>
      <c r="AS212">
        <v>4</v>
      </c>
      <c r="AT212">
        <v>-26</v>
      </c>
      <c r="AU212">
        <v>5</v>
      </c>
      <c r="AV212" s="2"/>
      <c r="BT212" s="84"/>
      <c r="BU212" s="84"/>
      <c r="BV212" s="84"/>
    </row>
    <row r="213" spans="1:74" x14ac:dyDescent="0.25">
      <c r="A213" s="73" t="s">
        <v>1095</v>
      </c>
      <c r="B213" s="73">
        <v>1</v>
      </c>
      <c r="C213" s="73" t="s">
        <v>621</v>
      </c>
      <c r="D213" s="78" t="s">
        <v>620</v>
      </c>
      <c r="E213" s="78" t="s">
        <v>157</v>
      </c>
      <c r="F213" s="73" t="s">
        <v>158</v>
      </c>
      <c r="G213" s="2">
        <f t="shared" si="45"/>
        <v>0.93293815801114743</v>
      </c>
      <c r="H213">
        <f t="shared" si="46"/>
        <v>0</v>
      </c>
      <c r="I213">
        <f t="shared" si="47"/>
        <v>0</v>
      </c>
      <c r="J213" s="79">
        <v>11303</v>
      </c>
      <c r="K213" s="76">
        <v>11091</v>
      </c>
      <c r="L213" s="76">
        <v>10545</v>
      </c>
      <c r="M213" s="73">
        <v>46</v>
      </c>
      <c r="N213" s="73">
        <v>6</v>
      </c>
      <c r="O213" s="73">
        <v>347</v>
      </c>
      <c r="P213" s="73">
        <v>147</v>
      </c>
      <c r="Q213" s="73">
        <v>18</v>
      </c>
      <c r="R213" s="73">
        <v>68</v>
      </c>
      <c r="S213" s="73">
        <v>12</v>
      </c>
      <c r="T213" s="73">
        <v>8</v>
      </c>
      <c r="U213" s="73">
        <v>45</v>
      </c>
      <c r="V213" s="73">
        <v>20</v>
      </c>
      <c r="W213" s="73">
        <v>27</v>
      </c>
      <c r="X213" s="73">
        <v>6</v>
      </c>
      <c r="Y213" s="73">
        <v>1</v>
      </c>
      <c r="Z213" s="73">
        <v>0</v>
      </c>
      <c r="AA213" s="73">
        <v>6</v>
      </c>
      <c r="AB213" s="73">
        <v>1</v>
      </c>
      <c r="AC213" s="77"/>
      <c r="AD213">
        <f t="shared" si="48"/>
        <v>758</v>
      </c>
      <c r="AE213">
        <v>55</v>
      </c>
      <c r="AF213" s="20">
        <f t="shared" si="49"/>
        <v>347</v>
      </c>
      <c r="AG213">
        <f t="shared" si="50"/>
        <v>3</v>
      </c>
      <c r="AH213" t="str">
        <f t="shared" si="51"/>
        <v>White Polish</v>
      </c>
      <c r="AI213" s="2">
        <f t="shared" si="52"/>
        <v>3.0699814208617181E-2</v>
      </c>
      <c r="AJ213" s="2">
        <f t="shared" si="53"/>
        <v>0.45778364116094988</v>
      </c>
      <c r="AK213" s="20">
        <f t="shared" si="54"/>
        <v>147</v>
      </c>
      <c r="AL213">
        <f t="shared" si="55"/>
        <v>4</v>
      </c>
      <c r="AM213" t="str">
        <f t="shared" si="56"/>
        <v xml:space="preserve">White Other </v>
      </c>
      <c r="AN213" s="2">
        <f t="shared" si="57"/>
        <v>1.3005396797310449E-2</v>
      </c>
      <c r="AO213" s="2">
        <f t="shared" si="58"/>
        <v>0.19393139841688653</v>
      </c>
      <c r="AP213">
        <f t="shared" si="59"/>
        <v>0</v>
      </c>
      <c r="AQ213">
        <v>16</v>
      </c>
      <c r="AR213">
        <v>92</v>
      </c>
      <c r="AS213">
        <v>5</v>
      </c>
      <c r="AT213">
        <v>-49</v>
      </c>
      <c r="AU213">
        <v>10</v>
      </c>
      <c r="AV213" s="2"/>
      <c r="BT213" s="84"/>
      <c r="BU213" s="84"/>
      <c r="BV213" s="84"/>
    </row>
    <row r="214" spans="1:74" x14ac:dyDescent="0.25">
      <c r="A214" s="73" t="s">
        <v>1096</v>
      </c>
      <c r="B214" s="73">
        <v>2</v>
      </c>
      <c r="C214" s="73" t="s">
        <v>619</v>
      </c>
      <c r="D214" s="78" t="s">
        <v>618</v>
      </c>
      <c r="E214" s="78" t="s">
        <v>157</v>
      </c>
      <c r="F214" s="73" t="s">
        <v>158</v>
      </c>
      <c r="G214" s="2">
        <f t="shared" si="45"/>
        <v>0.93701509969133223</v>
      </c>
      <c r="H214">
        <f t="shared" si="46"/>
        <v>0</v>
      </c>
      <c r="I214">
        <f t="shared" si="47"/>
        <v>0</v>
      </c>
      <c r="J214" s="79">
        <v>11987</v>
      </c>
      <c r="K214" s="76">
        <v>11810</v>
      </c>
      <c r="L214" s="76">
        <v>11232</v>
      </c>
      <c r="M214" s="73">
        <v>52</v>
      </c>
      <c r="N214" s="73">
        <v>3</v>
      </c>
      <c r="O214" s="73">
        <v>336</v>
      </c>
      <c r="P214" s="73">
        <v>187</v>
      </c>
      <c r="Q214" s="73">
        <v>39</v>
      </c>
      <c r="R214" s="73">
        <v>30</v>
      </c>
      <c r="S214" s="73">
        <v>30</v>
      </c>
      <c r="T214" s="73">
        <v>1</v>
      </c>
      <c r="U214" s="73">
        <v>32</v>
      </c>
      <c r="V214" s="73">
        <v>19</v>
      </c>
      <c r="W214" s="73">
        <v>9</v>
      </c>
      <c r="X214" s="73">
        <v>9</v>
      </c>
      <c r="Y214" s="73">
        <v>3</v>
      </c>
      <c r="Z214" s="73">
        <v>0</v>
      </c>
      <c r="AA214" s="73">
        <v>2</v>
      </c>
      <c r="AB214" s="73">
        <v>3</v>
      </c>
      <c r="AC214" s="77"/>
      <c r="AD214">
        <f t="shared" si="48"/>
        <v>755</v>
      </c>
      <c r="AE214">
        <v>67</v>
      </c>
      <c r="AF214" s="20">
        <f t="shared" si="49"/>
        <v>336</v>
      </c>
      <c r="AG214">
        <f t="shared" si="50"/>
        <v>3</v>
      </c>
      <c r="AH214" t="str">
        <f t="shared" si="51"/>
        <v>White Polish</v>
      </c>
      <c r="AI214" s="2">
        <f t="shared" si="52"/>
        <v>2.8030366230082589E-2</v>
      </c>
      <c r="AJ214" s="2">
        <f t="shared" si="53"/>
        <v>0.44503311258278144</v>
      </c>
      <c r="AK214" s="20">
        <f t="shared" si="54"/>
        <v>187</v>
      </c>
      <c r="AL214">
        <f t="shared" si="55"/>
        <v>4</v>
      </c>
      <c r="AM214" t="str">
        <f t="shared" si="56"/>
        <v xml:space="preserve">White Other </v>
      </c>
      <c r="AN214" s="2">
        <f t="shared" si="57"/>
        <v>1.5600233586385251E-2</v>
      </c>
      <c r="AO214" s="2">
        <f t="shared" si="58"/>
        <v>0.24768211920529801</v>
      </c>
      <c r="AP214">
        <f t="shared" si="59"/>
        <v>0</v>
      </c>
      <c r="AQ214">
        <v>13</v>
      </c>
      <c r="AR214">
        <v>125</v>
      </c>
      <c r="AS214">
        <v>9</v>
      </c>
      <c r="AT214">
        <v>-97</v>
      </c>
      <c r="AU214">
        <v>-7</v>
      </c>
      <c r="AV214" s="2"/>
      <c r="BT214" s="84"/>
      <c r="BU214" s="84"/>
      <c r="BV214" s="84"/>
    </row>
    <row r="215" spans="1:74" x14ac:dyDescent="0.25">
      <c r="A215" s="73" t="s">
        <v>1097</v>
      </c>
      <c r="B215" s="73">
        <v>3</v>
      </c>
      <c r="C215" s="73" t="s">
        <v>623</v>
      </c>
      <c r="D215" s="78" t="s">
        <v>622</v>
      </c>
      <c r="E215" s="78" t="s">
        <v>157</v>
      </c>
      <c r="F215" s="73" t="s">
        <v>158</v>
      </c>
      <c r="G215" s="2">
        <f t="shared" si="45"/>
        <v>0.952820851204223</v>
      </c>
      <c r="H215">
        <f t="shared" si="46"/>
        <v>0</v>
      </c>
      <c r="I215">
        <f t="shared" si="47"/>
        <v>0</v>
      </c>
      <c r="J215" s="79">
        <v>15155</v>
      </c>
      <c r="K215" s="76">
        <v>15000</v>
      </c>
      <c r="L215" s="76">
        <v>14440</v>
      </c>
      <c r="M215" s="73">
        <v>111</v>
      </c>
      <c r="N215" s="73">
        <v>5</v>
      </c>
      <c r="O215" s="73">
        <v>105</v>
      </c>
      <c r="P215" s="73">
        <v>339</v>
      </c>
      <c r="Q215" s="73">
        <v>45</v>
      </c>
      <c r="R215" s="73">
        <v>11</v>
      </c>
      <c r="S215" s="73">
        <v>15</v>
      </c>
      <c r="T215" s="73">
        <v>1</v>
      </c>
      <c r="U215" s="73">
        <v>17</v>
      </c>
      <c r="V215" s="73">
        <v>46</v>
      </c>
      <c r="W215" s="73">
        <v>7</v>
      </c>
      <c r="X215" s="73">
        <v>5</v>
      </c>
      <c r="Y215" s="73">
        <v>1</v>
      </c>
      <c r="Z215" s="73">
        <v>1</v>
      </c>
      <c r="AA215" s="73">
        <v>0</v>
      </c>
      <c r="AB215" s="73">
        <v>6</v>
      </c>
      <c r="AC215" s="77"/>
      <c r="AD215">
        <f t="shared" si="48"/>
        <v>715</v>
      </c>
      <c r="AE215">
        <v>51</v>
      </c>
      <c r="AF215" s="20">
        <f t="shared" si="49"/>
        <v>339</v>
      </c>
      <c r="AG215">
        <f t="shared" si="50"/>
        <v>4</v>
      </c>
      <c r="AH215" t="str">
        <f t="shared" si="51"/>
        <v xml:space="preserve">White Other </v>
      </c>
      <c r="AI215" s="2">
        <f t="shared" si="52"/>
        <v>2.2368855163312436E-2</v>
      </c>
      <c r="AJ215" s="2">
        <f t="shared" si="53"/>
        <v>0.47412587412587415</v>
      </c>
      <c r="AK215" s="20">
        <f t="shared" si="54"/>
        <v>111</v>
      </c>
      <c r="AL215">
        <f t="shared" si="55"/>
        <v>1</v>
      </c>
      <c r="AM215" t="str">
        <f t="shared" si="56"/>
        <v>White Irish</v>
      </c>
      <c r="AN215" s="2">
        <f t="shared" si="57"/>
        <v>7.3243154074562854E-3</v>
      </c>
      <c r="AO215" s="2">
        <f t="shared" si="58"/>
        <v>0.15524475524475526</v>
      </c>
      <c r="AP215">
        <f t="shared" si="59"/>
        <v>0</v>
      </c>
      <c r="AQ215">
        <v>18</v>
      </c>
      <c r="AR215">
        <v>131</v>
      </c>
      <c r="AS215">
        <v>12</v>
      </c>
      <c r="AT215">
        <v>121</v>
      </c>
      <c r="AU215">
        <v>-11</v>
      </c>
      <c r="AV215" s="2"/>
      <c r="BT215" s="84"/>
      <c r="BU215" s="84"/>
      <c r="BV215" s="84"/>
    </row>
    <row r="216" spans="1:74" x14ac:dyDescent="0.25">
      <c r="A216" s="73" t="s">
        <v>1098</v>
      </c>
      <c r="B216" s="73">
        <v>4</v>
      </c>
      <c r="C216" s="73" t="s">
        <v>617</v>
      </c>
      <c r="D216" s="78" t="s">
        <v>616</v>
      </c>
      <c r="E216" s="78" t="s">
        <v>157</v>
      </c>
      <c r="F216" s="73" t="s">
        <v>158</v>
      </c>
      <c r="G216" s="2">
        <f t="shared" si="45"/>
        <v>0.9576607387140903</v>
      </c>
      <c r="H216">
        <f t="shared" si="46"/>
        <v>0</v>
      </c>
      <c r="I216">
        <f t="shared" si="47"/>
        <v>0</v>
      </c>
      <c r="J216" s="79">
        <v>14620</v>
      </c>
      <c r="K216" s="76">
        <v>14401</v>
      </c>
      <c r="L216" s="76">
        <v>14001</v>
      </c>
      <c r="M216" s="73">
        <v>69</v>
      </c>
      <c r="N216" s="73">
        <v>14</v>
      </c>
      <c r="O216" s="73">
        <v>43</v>
      </c>
      <c r="P216" s="73">
        <v>274</v>
      </c>
      <c r="Q216" s="73">
        <v>54</v>
      </c>
      <c r="R216" s="73">
        <v>8</v>
      </c>
      <c r="S216" s="73">
        <v>23</v>
      </c>
      <c r="T216" s="73">
        <v>3</v>
      </c>
      <c r="U216" s="73">
        <v>32</v>
      </c>
      <c r="V216" s="73">
        <v>30</v>
      </c>
      <c r="W216" s="73">
        <v>25</v>
      </c>
      <c r="X216" s="73">
        <v>14</v>
      </c>
      <c r="Y216" s="73">
        <v>3</v>
      </c>
      <c r="Z216" s="73">
        <v>1</v>
      </c>
      <c r="AA216" s="73">
        <v>14</v>
      </c>
      <c r="AB216" s="73">
        <v>12</v>
      </c>
      <c r="AC216" s="77"/>
      <c r="AD216">
        <f t="shared" si="48"/>
        <v>619</v>
      </c>
      <c r="AE216">
        <v>31</v>
      </c>
      <c r="AF216" s="20">
        <f t="shared" si="49"/>
        <v>274</v>
      </c>
      <c r="AG216">
        <f t="shared" si="50"/>
        <v>4</v>
      </c>
      <c r="AH216" t="str">
        <f t="shared" si="51"/>
        <v xml:space="preserve">White Other </v>
      </c>
      <c r="AI216" s="2">
        <f t="shared" si="52"/>
        <v>1.8741450068399453E-2</v>
      </c>
      <c r="AJ216" s="2">
        <f t="shared" si="53"/>
        <v>0.44264943457189015</v>
      </c>
      <c r="AK216" s="20">
        <f t="shared" si="54"/>
        <v>69</v>
      </c>
      <c r="AL216">
        <f t="shared" si="55"/>
        <v>1</v>
      </c>
      <c r="AM216" t="str">
        <f t="shared" si="56"/>
        <v>White Irish</v>
      </c>
      <c r="AN216" s="2">
        <f t="shared" si="57"/>
        <v>4.7195622435020519E-3</v>
      </c>
      <c r="AO216" s="2">
        <f t="shared" si="58"/>
        <v>0.11147011308562198</v>
      </c>
      <c r="AP216">
        <f t="shared" si="59"/>
        <v>0</v>
      </c>
      <c r="AQ216">
        <v>12</v>
      </c>
      <c r="AR216">
        <v>164</v>
      </c>
      <c r="AS216">
        <v>36</v>
      </c>
      <c r="AT216">
        <v>-210</v>
      </c>
      <c r="AU216">
        <v>-8</v>
      </c>
      <c r="AV216" s="2"/>
      <c r="BT216" s="84"/>
      <c r="BU216" s="84"/>
      <c r="BV216" s="84"/>
    </row>
    <row r="217" spans="1:74" x14ac:dyDescent="0.25">
      <c r="A217" s="73" t="s">
        <v>1099</v>
      </c>
      <c r="B217" s="73">
        <v>5</v>
      </c>
      <c r="C217" s="73" t="s">
        <v>609</v>
      </c>
      <c r="D217" s="78" t="s">
        <v>608</v>
      </c>
      <c r="E217" s="78" t="s">
        <v>157</v>
      </c>
      <c r="F217" s="73" t="s">
        <v>158</v>
      </c>
      <c r="G217" s="2">
        <f t="shared" si="45"/>
        <v>0.96288530090165658</v>
      </c>
      <c r="H217">
        <f t="shared" si="46"/>
        <v>0</v>
      </c>
      <c r="I217">
        <f t="shared" si="47"/>
        <v>0</v>
      </c>
      <c r="J217" s="79">
        <v>9538</v>
      </c>
      <c r="K217" s="76">
        <v>9463</v>
      </c>
      <c r="L217" s="76">
        <v>9184</v>
      </c>
      <c r="M217" s="73">
        <v>46</v>
      </c>
      <c r="N217" s="73">
        <v>10</v>
      </c>
      <c r="O217" s="73">
        <v>49</v>
      </c>
      <c r="P217" s="73">
        <v>174</v>
      </c>
      <c r="Q217" s="73">
        <v>21</v>
      </c>
      <c r="R217" s="73">
        <v>11</v>
      </c>
      <c r="S217" s="73">
        <v>3</v>
      </c>
      <c r="T217" s="73">
        <v>0</v>
      </c>
      <c r="U217" s="73">
        <v>5</v>
      </c>
      <c r="V217" s="73">
        <v>18</v>
      </c>
      <c r="W217" s="73">
        <v>7</v>
      </c>
      <c r="X217" s="73">
        <v>3</v>
      </c>
      <c r="Y217" s="73">
        <v>1</v>
      </c>
      <c r="Z217" s="73">
        <v>1</v>
      </c>
      <c r="AA217" s="73">
        <v>0</v>
      </c>
      <c r="AB217" s="73">
        <v>5</v>
      </c>
      <c r="AC217" s="77"/>
      <c r="AD217">
        <f t="shared" si="48"/>
        <v>354</v>
      </c>
      <c r="AE217">
        <v>21</v>
      </c>
      <c r="AF217" s="20">
        <f t="shared" si="49"/>
        <v>174</v>
      </c>
      <c r="AG217">
        <f t="shared" si="50"/>
        <v>4</v>
      </c>
      <c r="AH217" t="str">
        <f t="shared" si="51"/>
        <v xml:space="preserve">White Other </v>
      </c>
      <c r="AI217" s="2">
        <f t="shared" si="52"/>
        <v>1.8242818200880688E-2</v>
      </c>
      <c r="AJ217" s="2">
        <f t="shared" si="53"/>
        <v>0.49152542372881358</v>
      </c>
      <c r="AK217" s="20">
        <f t="shared" si="54"/>
        <v>49</v>
      </c>
      <c r="AL217">
        <f t="shared" si="55"/>
        <v>3</v>
      </c>
      <c r="AM217" t="str">
        <f t="shared" si="56"/>
        <v>White Polish</v>
      </c>
      <c r="AN217" s="2">
        <f t="shared" si="57"/>
        <v>5.1373453554204238E-3</v>
      </c>
      <c r="AO217" s="2">
        <f t="shared" si="58"/>
        <v>0.1384180790960452</v>
      </c>
      <c r="AP217">
        <f t="shared" si="59"/>
        <v>0</v>
      </c>
      <c r="AQ217">
        <v>8</v>
      </c>
      <c r="AR217">
        <v>36</v>
      </c>
      <c r="AS217">
        <v>3</v>
      </c>
      <c r="AT217">
        <v>-46</v>
      </c>
      <c r="AU217">
        <v>-26</v>
      </c>
      <c r="AV217" s="2"/>
      <c r="BT217" s="84"/>
      <c r="BU217" s="84"/>
      <c r="BV217" s="84"/>
    </row>
    <row r="218" spans="1:74" x14ac:dyDescent="0.25">
      <c r="A218" s="73" t="s">
        <v>1100</v>
      </c>
      <c r="B218" s="73">
        <v>6</v>
      </c>
      <c r="C218" s="73" t="s">
        <v>613</v>
      </c>
      <c r="D218" s="78" t="s">
        <v>612</v>
      </c>
      <c r="E218" s="78" t="s">
        <v>157</v>
      </c>
      <c r="F218" s="73" t="s">
        <v>158</v>
      </c>
      <c r="G218" s="2">
        <f t="shared" si="45"/>
        <v>0.9723225030084236</v>
      </c>
      <c r="H218">
        <f t="shared" si="46"/>
        <v>0</v>
      </c>
      <c r="I218">
        <f t="shared" si="47"/>
        <v>0</v>
      </c>
      <c r="J218" s="79">
        <v>9972</v>
      </c>
      <c r="K218" s="76">
        <v>9912</v>
      </c>
      <c r="L218" s="76">
        <v>9696</v>
      </c>
      <c r="M218" s="73">
        <v>33</v>
      </c>
      <c r="N218" s="73">
        <v>18</v>
      </c>
      <c r="O218" s="73">
        <v>30</v>
      </c>
      <c r="P218" s="73">
        <v>135</v>
      </c>
      <c r="Q218" s="73">
        <v>17</v>
      </c>
      <c r="R218" s="73">
        <v>9</v>
      </c>
      <c r="S218" s="73">
        <v>3</v>
      </c>
      <c r="T218" s="73">
        <v>0</v>
      </c>
      <c r="U218" s="73">
        <v>12</v>
      </c>
      <c r="V218" s="73">
        <v>13</v>
      </c>
      <c r="W218" s="73">
        <v>0</v>
      </c>
      <c r="X218" s="73">
        <v>3</v>
      </c>
      <c r="Y218" s="73">
        <v>1</v>
      </c>
      <c r="Z218" s="73">
        <v>0</v>
      </c>
      <c r="AA218" s="73">
        <v>1</v>
      </c>
      <c r="AB218" s="73">
        <v>1</v>
      </c>
      <c r="AC218" s="77"/>
      <c r="AD218">
        <f t="shared" si="48"/>
        <v>276</v>
      </c>
      <c r="AE218">
        <v>20</v>
      </c>
      <c r="AF218" s="20">
        <f t="shared" si="49"/>
        <v>135</v>
      </c>
      <c r="AG218">
        <f t="shared" si="50"/>
        <v>4</v>
      </c>
      <c r="AH218" t="str">
        <f t="shared" si="51"/>
        <v xml:space="preserve">White Other </v>
      </c>
      <c r="AI218" s="2">
        <f t="shared" si="52"/>
        <v>1.3537906137184115E-2</v>
      </c>
      <c r="AJ218" s="2">
        <f t="shared" si="53"/>
        <v>0.4891304347826087</v>
      </c>
      <c r="AK218" s="20">
        <f t="shared" si="54"/>
        <v>33</v>
      </c>
      <c r="AL218">
        <f t="shared" si="55"/>
        <v>1</v>
      </c>
      <c r="AM218" t="str">
        <f t="shared" si="56"/>
        <v>White Irish</v>
      </c>
      <c r="AN218" s="2">
        <f t="shared" si="57"/>
        <v>3.3092659446450059E-3</v>
      </c>
      <c r="AO218" s="2">
        <f t="shared" si="58"/>
        <v>0.11956521739130435</v>
      </c>
      <c r="AP218">
        <f t="shared" si="59"/>
        <v>0</v>
      </c>
      <c r="AQ218">
        <v>6</v>
      </c>
      <c r="AR218">
        <v>20</v>
      </c>
      <c r="AS218">
        <v>1</v>
      </c>
      <c r="AT218">
        <v>48</v>
      </c>
      <c r="AU218">
        <v>3</v>
      </c>
      <c r="AV218" s="2"/>
      <c r="BT218" s="84"/>
      <c r="BU218" s="84"/>
      <c r="BV218" s="84"/>
    </row>
    <row r="219" spans="1:74" x14ac:dyDescent="0.25">
      <c r="A219" s="73" t="s">
        <v>1101</v>
      </c>
      <c r="B219" s="73">
        <v>7</v>
      </c>
      <c r="C219" s="73" t="s">
        <v>615</v>
      </c>
      <c r="D219" s="78" t="s">
        <v>614</v>
      </c>
      <c r="E219" s="78" t="s">
        <v>157</v>
      </c>
      <c r="F219" s="73" t="s">
        <v>158</v>
      </c>
      <c r="G219" s="2">
        <f t="shared" si="45"/>
        <v>0.97341413351578532</v>
      </c>
      <c r="H219">
        <f t="shared" si="46"/>
        <v>0</v>
      </c>
      <c r="I219">
        <f t="shared" si="47"/>
        <v>0</v>
      </c>
      <c r="J219" s="79">
        <v>10231</v>
      </c>
      <c r="K219" s="76">
        <v>10177</v>
      </c>
      <c r="L219" s="76">
        <v>9959</v>
      </c>
      <c r="M219" s="73">
        <v>40</v>
      </c>
      <c r="N219" s="73">
        <v>9</v>
      </c>
      <c r="O219" s="73">
        <v>51</v>
      </c>
      <c r="P219" s="73">
        <v>118</v>
      </c>
      <c r="Q219" s="73">
        <v>18</v>
      </c>
      <c r="R219" s="73">
        <v>3</v>
      </c>
      <c r="S219" s="73">
        <v>5</v>
      </c>
      <c r="T219" s="73">
        <v>2</v>
      </c>
      <c r="U219" s="73">
        <v>6</v>
      </c>
      <c r="V219" s="73">
        <v>9</v>
      </c>
      <c r="W219" s="73">
        <v>7</v>
      </c>
      <c r="X219" s="73">
        <v>1</v>
      </c>
      <c r="Y219" s="73">
        <v>0</v>
      </c>
      <c r="Z219" s="73">
        <v>0</v>
      </c>
      <c r="AA219" s="73">
        <v>2</v>
      </c>
      <c r="AB219" s="73">
        <v>1</v>
      </c>
      <c r="AC219" s="77"/>
      <c r="AD219">
        <f t="shared" si="48"/>
        <v>272</v>
      </c>
      <c r="AE219">
        <v>18</v>
      </c>
      <c r="AF219" s="20">
        <f t="shared" si="49"/>
        <v>118</v>
      </c>
      <c r="AG219">
        <f t="shared" si="50"/>
        <v>4</v>
      </c>
      <c r="AH219" t="str">
        <f t="shared" si="51"/>
        <v xml:space="preserve">White Other </v>
      </c>
      <c r="AI219" s="2">
        <f t="shared" si="52"/>
        <v>1.1533574430651941E-2</v>
      </c>
      <c r="AJ219" s="2">
        <f t="shared" si="53"/>
        <v>0.43382352941176472</v>
      </c>
      <c r="AK219" s="20">
        <f t="shared" si="54"/>
        <v>51</v>
      </c>
      <c r="AL219">
        <f t="shared" si="55"/>
        <v>3</v>
      </c>
      <c r="AM219" t="str">
        <f t="shared" si="56"/>
        <v>White Polish</v>
      </c>
      <c r="AN219" s="2">
        <f t="shared" si="57"/>
        <v>4.9848499657902451E-3</v>
      </c>
      <c r="AO219" s="2">
        <f t="shared" si="58"/>
        <v>0.1875</v>
      </c>
      <c r="AP219">
        <f t="shared" si="59"/>
        <v>0</v>
      </c>
      <c r="AQ219">
        <v>7</v>
      </c>
      <c r="AR219">
        <v>37</v>
      </c>
      <c r="AS219">
        <v>1</v>
      </c>
      <c r="AT219">
        <v>-86</v>
      </c>
      <c r="AU219">
        <v>-1</v>
      </c>
      <c r="AV219" s="2"/>
      <c r="BT219" s="84"/>
      <c r="BU219" s="84"/>
      <c r="BV219" s="84"/>
    </row>
    <row r="220" spans="1:74" x14ac:dyDescent="0.25">
      <c r="A220" s="73" t="s">
        <v>1102</v>
      </c>
      <c r="B220" s="73">
        <v>8</v>
      </c>
      <c r="C220" s="73" t="s">
        <v>611</v>
      </c>
      <c r="D220" s="78" t="s">
        <v>610</v>
      </c>
      <c r="E220" s="78" t="s">
        <v>157</v>
      </c>
      <c r="F220" s="73" t="s">
        <v>158</v>
      </c>
      <c r="G220" s="2">
        <f t="shared" si="45"/>
        <v>0.97587949280198305</v>
      </c>
      <c r="H220">
        <f t="shared" si="46"/>
        <v>0</v>
      </c>
      <c r="I220">
        <f t="shared" si="47"/>
        <v>0</v>
      </c>
      <c r="J220" s="79">
        <v>10489</v>
      </c>
      <c r="K220" s="76">
        <v>10409</v>
      </c>
      <c r="L220" s="76">
        <v>10236</v>
      </c>
      <c r="M220" s="73">
        <v>33</v>
      </c>
      <c r="N220" s="73">
        <v>14</v>
      </c>
      <c r="O220" s="73">
        <v>24</v>
      </c>
      <c r="P220" s="73">
        <v>102</v>
      </c>
      <c r="Q220" s="73">
        <v>20</v>
      </c>
      <c r="R220" s="73">
        <v>9</v>
      </c>
      <c r="S220" s="73">
        <v>10</v>
      </c>
      <c r="T220" s="73">
        <v>1</v>
      </c>
      <c r="U220" s="73">
        <v>15</v>
      </c>
      <c r="V220" s="73">
        <v>14</v>
      </c>
      <c r="W220" s="73">
        <v>6</v>
      </c>
      <c r="X220" s="73">
        <v>2</v>
      </c>
      <c r="Y220" s="73">
        <v>1</v>
      </c>
      <c r="Z220" s="73">
        <v>0</v>
      </c>
      <c r="AA220" s="73">
        <v>1</v>
      </c>
      <c r="AB220" s="73">
        <v>1</v>
      </c>
      <c r="AC220" s="77"/>
      <c r="AD220">
        <f t="shared" si="48"/>
        <v>253</v>
      </c>
      <c r="AE220">
        <v>22</v>
      </c>
      <c r="AF220" s="20">
        <f t="shared" si="49"/>
        <v>102</v>
      </c>
      <c r="AG220">
        <f t="shared" si="50"/>
        <v>4</v>
      </c>
      <c r="AH220" t="str">
        <f t="shared" si="51"/>
        <v xml:space="preserve">White Other </v>
      </c>
      <c r="AI220" s="2">
        <f t="shared" si="52"/>
        <v>9.7244732576985422E-3</v>
      </c>
      <c r="AJ220" s="2">
        <f t="shared" si="53"/>
        <v>0.40316205533596838</v>
      </c>
      <c r="AK220" s="20">
        <f t="shared" si="54"/>
        <v>33</v>
      </c>
      <c r="AL220">
        <f t="shared" si="55"/>
        <v>1</v>
      </c>
      <c r="AM220" t="str">
        <f t="shared" si="56"/>
        <v>White Irish</v>
      </c>
      <c r="AN220" s="2">
        <f t="shared" si="57"/>
        <v>3.1461531127848223E-3</v>
      </c>
      <c r="AO220" s="2">
        <f t="shared" si="58"/>
        <v>0.13043478260869565</v>
      </c>
      <c r="AP220">
        <f t="shared" si="59"/>
        <v>0</v>
      </c>
      <c r="AQ220">
        <v>17</v>
      </c>
      <c r="AR220">
        <v>23</v>
      </c>
      <c r="AS220">
        <v>0</v>
      </c>
      <c r="AT220">
        <v>-58</v>
      </c>
      <c r="AU220">
        <v>7</v>
      </c>
      <c r="AV220" s="2"/>
      <c r="BT220" s="84"/>
      <c r="BU220" s="84"/>
      <c r="BV220" s="84"/>
    </row>
    <row r="221" spans="1:74" x14ac:dyDescent="0.25">
      <c r="A221" s="73" t="s">
        <v>1000</v>
      </c>
      <c r="B221" s="73">
        <v>1</v>
      </c>
      <c r="C221" s="73" t="s">
        <v>430</v>
      </c>
      <c r="D221" s="78" t="s">
        <v>429</v>
      </c>
      <c r="E221" s="78" t="s">
        <v>179</v>
      </c>
      <c r="F221" s="73" t="s">
        <v>180</v>
      </c>
      <c r="G221" s="2">
        <f t="shared" si="45"/>
        <v>0.95902285263987397</v>
      </c>
      <c r="H221">
        <f t="shared" si="46"/>
        <v>0</v>
      </c>
      <c r="I221">
        <f t="shared" si="47"/>
        <v>0</v>
      </c>
      <c r="J221" s="79">
        <v>3807</v>
      </c>
      <c r="K221" s="76">
        <v>3729</v>
      </c>
      <c r="L221" s="76">
        <v>3651</v>
      </c>
      <c r="M221" s="73">
        <v>12</v>
      </c>
      <c r="N221" s="73">
        <v>0</v>
      </c>
      <c r="O221" s="73">
        <v>16</v>
      </c>
      <c r="P221" s="73">
        <v>50</v>
      </c>
      <c r="Q221" s="73">
        <v>10</v>
      </c>
      <c r="R221" s="73">
        <v>9</v>
      </c>
      <c r="S221" s="73">
        <v>13</v>
      </c>
      <c r="T221" s="73">
        <v>2</v>
      </c>
      <c r="U221" s="73">
        <v>4</v>
      </c>
      <c r="V221" s="73">
        <v>28</v>
      </c>
      <c r="W221" s="73">
        <v>1</v>
      </c>
      <c r="X221" s="73">
        <v>0</v>
      </c>
      <c r="Y221" s="73">
        <v>0</v>
      </c>
      <c r="Z221" s="73">
        <v>0</v>
      </c>
      <c r="AA221" s="73">
        <v>2</v>
      </c>
      <c r="AB221" s="73">
        <v>9</v>
      </c>
      <c r="AC221" s="77"/>
      <c r="AD221">
        <f t="shared" si="48"/>
        <v>156</v>
      </c>
      <c r="AE221">
        <v>8</v>
      </c>
      <c r="AF221" s="20">
        <f t="shared" si="49"/>
        <v>50</v>
      </c>
      <c r="AG221">
        <f t="shared" si="50"/>
        <v>4</v>
      </c>
      <c r="AH221" t="str">
        <f t="shared" si="51"/>
        <v xml:space="preserve">White Other </v>
      </c>
      <c r="AI221" s="2">
        <f t="shared" si="52"/>
        <v>1.3133701076963489E-2</v>
      </c>
      <c r="AJ221" s="2">
        <f t="shared" si="53"/>
        <v>0.32051282051282054</v>
      </c>
      <c r="AK221" s="20">
        <f t="shared" si="54"/>
        <v>28</v>
      </c>
      <c r="AL221">
        <f t="shared" si="55"/>
        <v>10</v>
      </c>
      <c r="AM221" t="str">
        <f t="shared" si="56"/>
        <v>Asian Other</v>
      </c>
      <c r="AN221" s="2">
        <f t="shared" si="57"/>
        <v>7.3548726030995531E-3</v>
      </c>
      <c r="AO221" s="2">
        <f t="shared" si="58"/>
        <v>0.17948717948717949</v>
      </c>
      <c r="AP221">
        <f t="shared" si="59"/>
        <v>0</v>
      </c>
      <c r="AQ221">
        <v>5</v>
      </c>
      <c r="AR221">
        <v>15</v>
      </c>
      <c r="AS221">
        <v>4</v>
      </c>
      <c r="AT221">
        <v>29</v>
      </c>
      <c r="AU221">
        <v>-1</v>
      </c>
      <c r="AV221" s="2"/>
      <c r="BT221" s="84"/>
      <c r="BU221" s="84"/>
      <c r="BV221" s="84"/>
    </row>
    <row r="222" spans="1:74" x14ac:dyDescent="0.25">
      <c r="A222" s="73" t="s">
        <v>1001</v>
      </c>
      <c r="B222" s="73">
        <v>2</v>
      </c>
      <c r="C222" s="73" t="s">
        <v>422</v>
      </c>
      <c r="D222" s="78" t="s">
        <v>421</v>
      </c>
      <c r="E222" s="78" t="s">
        <v>179</v>
      </c>
      <c r="F222" s="73" t="s">
        <v>180</v>
      </c>
      <c r="G222" s="2">
        <f t="shared" si="45"/>
        <v>0.96507290606985419</v>
      </c>
      <c r="H222">
        <f t="shared" si="46"/>
        <v>0</v>
      </c>
      <c r="I222">
        <f t="shared" si="47"/>
        <v>0</v>
      </c>
      <c r="J222" s="79">
        <v>2949</v>
      </c>
      <c r="K222" s="76">
        <v>2924</v>
      </c>
      <c r="L222" s="76">
        <v>2846</v>
      </c>
      <c r="M222" s="73">
        <v>24</v>
      </c>
      <c r="N222" s="73">
        <v>1</v>
      </c>
      <c r="O222" s="73">
        <v>17</v>
      </c>
      <c r="P222" s="73">
        <v>36</v>
      </c>
      <c r="Q222" s="73">
        <v>11</v>
      </c>
      <c r="R222" s="73">
        <v>2</v>
      </c>
      <c r="S222" s="73">
        <v>0</v>
      </c>
      <c r="T222" s="73">
        <v>0</v>
      </c>
      <c r="U222" s="73">
        <v>0</v>
      </c>
      <c r="V222" s="73">
        <v>5</v>
      </c>
      <c r="W222" s="73">
        <v>2</v>
      </c>
      <c r="X222" s="73">
        <v>3</v>
      </c>
      <c r="Y222" s="73">
        <v>0</v>
      </c>
      <c r="Z222" s="73">
        <v>0</v>
      </c>
      <c r="AA222" s="73">
        <v>1</v>
      </c>
      <c r="AB222" s="73">
        <v>1</v>
      </c>
      <c r="AC222" s="77"/>
      <c r="AD222">
        <f t="shared" si="48"/>
        <v>103</v>
      </c>
      <c r="AE222">
        <v>3</v>
      </c>
      <c r="AF222" s="20">
        <f t="shared" si="49"/>
        <v>36</v>
      </c>
      <c r="AG222">
        <f t="shared" si="50"/>
        <v>4</v>
      </c>
      <c r="AH222" t="str">
        <f t="shared" si="51"/>
        <v xml:space="preserve">White Other </v>
      </c>
      <c r="AI222" s="2">
        <f t="shared" si="52"/>
        <v>1.2207527975584944E-2</v>
      </c>
      <c r="AJ222" s="2">
        <f t="shared" si="53"/>
        <v>0.34951456310679613</v>
      </c>
      <c r="AK222" s="20">
        <f t="shared" si="54"/>
        <v>24</v>
      </c>
      <c r="AL222">
        <f t="shared" si="55"/>
        <v>1</v>
      </c>
      <c r="AM222" t="str">
        <f t="shared" si="56"/>
        <v>White Irish</v>
      </c>
      <c r="AN222" s="2">
        <f t="shared" si="57"/>
        <v>8.1383519837232958E-3</v>
      </c>
      <c r="AO222" s="2">
        <f t="shared" si="58"/>
        <v>0.23300970873786409</v>
      </c>
      <c r="AP222">
        <f t="shared" si="59"/>
        <v>0</v>
      </c>
      <c r="AQ222">
        <v>2</v>
      </c>
      <c r="AR222">
        <v>9</v>
      </c>
      <c r="AS222">
        <v>0</v>
      </c>
      <c r="AT222">
        <v>6</v>
      </c>
      <c r="AU222">
        <v>-1</v>
      </c>
      <c r="AV222" s="2"/>
      <c r="BT222" s="84"/>
      <c r="BU222" s="84"/>
      <c r="BV222" s="84"/>
    </row>
    <row r="223" spans="1:74" x14ac:dyDescent="0.25">
      <c r="A223" s="73" t="s">
        <v>1002</v>
      </c>
      <c r="B223" s="73">
        <v>3</v>
      </c>
      <c r="C223" s="73" t="s">
        <v>432</v>
      </c>
      <c r="D223" s="78" t="s">
        <v>431</v>
      </c>
      <c r="E223" s="78" t="s">
        <v>179</v>
      </c>
      <c r="F223" s="73" t="s">
        <v>180</v>
      </c>
      <c r="G223" s="2">
        <f t="shared" si="45"/>
        <v>0.96906946264744431</v>
      </c>
      <c r="H223">
        <f t="shared" si="46"/>
        <v>0</v>
      </c>
      <c r="I223">
        <f t="shared" si="47"/>
        <v>0</v>
      </c>
      <c r="J223" s="79">
        <v>3815</v>
      </c>
      <c r="K223" s="76">
        <v>3768</v>
      </c>
      <c r="L223" s="76">
        <v>3697</v>
      </c>
      <c r="M223" s="73">
        <v>19</v>
      </c>
      <c r="N223" s="73">
        <v>0</v>
      </c>
      <c r="O223" s="73">
        <v>13</v>
      </c>
      <c r="P223" s="73">
        <v>39</v>
      </c>
      <c r="Q223" s="73">
        <v>7</v>
      </c>
      <c r="R223" s="73">
        <v>6</v>
      </c>
      <c r="S223" s="73">
        <v>21</v>
      </c>
      <c r="T223" s="73">
        <v>9</v>
      </c>
      <c r="U223" s="73">
        <v>0</v>
      </c>
      <c r="V223" s="73">
        <v>2</v>
      </c>
      <c r="W223" s="73">
        <v>2</v>
      </c>
      <c r="X223" s="73">
        <v>0</v>
      </c>
      <c r="Y223" s="73">
        <v>0</v>
      </c>
      <c r="Z223" s="73">
        <v>0</v>
      </c>
      <c r="AA223" s="73">
        <v>0</v>
      </c>
      <c r="AB223" s="73">
        <v>0</v>
      </c>
      <c r="AC223" s="77"/>
      <c r="AD223">
        <f t="shared" si="48"/>
        <v>118</v>
      </c>
      <c r="AE223">
        <v>5</v>
      </c>
      <c r="AF223" s="20">
        <f t="shared" si="49"/>
        <v>39</v>
      </c>
      <c r="AG223">
        <f t="shared" si="50"/>
        <v>4</v>
      </c>
      <c r="AH223" t="str">
        <f t="shared" si="51"/>
        <v xml:space="preserve">White Other </v>
      </c>
      <c r="AI223" s="2">
        <f t="shared" si="52"/>
        <v>1.0222804718217562E-2</v>
      </c>
      <c r="AJ223" s="2">
        <f t="shared" si="53"/>
        <v>0.33050847457627119</v>
      </c>
      <c r="AK223" s="20">
        <f t="shared" si="54"/>
        <v>21</v>
      </c>
      <c r="AL223">
        <f t="shared" si="55"/>
        <v>7</v>
      </c>
      <c r="AM223" t="str">
        <f t="shared" si="56"/>
        <v>Indian</v>
      </c>
      <c r="AN223" s="2">
        <f t="shared" si="57"/>
        <v>5.5045871559633031E-3</v>
      </c>
      <c r="AO223" s="2">
        <f t="shared" si="58"/>
        <v>0.17796610169491525</v>
      </c>
      <c r="AP223">
        <f t="shared" si="59"/>
        <v>0</v>
      </c>
      <c r="AQ223">
        <v>3</v>
      </c>
      <c r="AR223">
        <v>10</v>
      </c>
      <c r="AS223">
        <v>0</v>
      </c>
      <c r="AT223">
        <v>-40</v>
      </c>
      <c r="AU223">
        <v>-1</v>
      </c>
      <c r="AV223" s="2"/>
      <c r="BT223" s="84"/>
      <c r="BU223" s="84"/>
      <c r="BV223" s="84"/>
    </row>
    <row r="224" spans="1:74" x14ac:dyDescent="0.25">
      <c r="A224" s="73" t="s">
        <v>1003</v>
      </c>
      <c r="B224" s="73">
        <v>4</v>
      </c>
      <c r="C224" s="73" t="s">
        <v>424</v>
      </c>
      <c r="D224" s="78" t="s">
        <v>423</v>
      </c>
      <c r="E224" s="78" t="s">
        <v>179</v>
      </c>
      <c r="F224" s="73" t="s">
        <v>180</v>
      </c>
      <c r="G224" s="2">
        <f t="shared" si="45"/>
        <v>0.97233820459290188</v>
      </c>
      <c r="H224">
        <f t="shared" si="46"/>
        <v>0</v>
      </c>
      <c r="I224">
        <f t="shared" si="47"/>
        <v>0</v>
      </c>
      <c r="J224" s="79">
        <v>1916</v>
      </c>
      <c r="K224" s="76">
        <v>1900</v>
      </c>
      <c r="L224" s="76">
        <v>1863</v>
      </c>
      <c r="M224" s="73">
        <v>11</v>
      </c>
      <c r="N224" s="73">
        <v>2</v>
      </c>
      <c r="O224" s="73">
        <v>0</v>
      </c>
      <c r="P224" s="73">
        <v>24</v>
      </c>
      <c r="Q224" s="73">
        <v>8</v>
      </c>
      <c r="R224" s="73">
        <v>4</v>
      </c>
      <c r="S224" s="73">
        <v>2</v>
      </c>
      <c r="T224" s="73">
        <v>0</v>
      </c>
      <c r="U224" s="73">
        <v>1</v>
      </c>
      <c r="V224" s="73">
        <v>1</v>
      </c>
      <c r="W224" s="73">
        <v>0</v>
      </c>
      <c r="X224" s="73">
        <v>0</v>
      </c>
      <c r="Y224" s="73">
        <v>0</v>
      </c>
      <c r="Z224" s="73">
        <v>0</v>
      </c>
      <c r="AA224" s="73">
        <v>0</v>
      </c>
      <c r="AB224" s="73">
        <v>0</v>
      </c>
      <c r="AC224" s="77"/>
      <c r="AD224">
        <f t="shared" si="48"/>
        <v>53</v>
      </c>
      <c r="AE224">
        <v>3</v>
      </c>
      <c r="AF224" s="20">
        <f t="shared" si="49"/>
        <v>24</v>
      </c>
      <c r="AG224">
        <f t="shared" si="50"/>
        <v>4</v>
      </c>
      <c r="AH224" t="str">
        <f t="shared" si="51"/>
        <v xml:space="preserve">White Other </v>
      </c>
      <c r="AI224" s="2">
        <f t="shared" si="52"/>
        <v>1.2526096033402923E-2</v>
      </c>
      <c r="AJ224" s="2">
        <f t="shared" si="53"/>
        <v>0.45283018867924529</v>
      </c>
      <c r="AK224" s="20">
        <f t="shared" si="54"/>
        <v>11</v>
      </c>
      <c r="AL224">
        <f t="shared" si="55"/>
        <v>1</v>
      </c>
      <c r="AM224" t="str">
        <f t="shared" si="56"/>
        <v>White Irish</v>
      </c>
      <c r="AN224" s="2">
        <f t="shared" si="57"/>
        <v>5.7411273486430063E-3</v>
      </c>
      <c r="AO224" s="2">
        <f t="shared" si="58"/>
        <v>0.20754716981132076</v>
      </c>
      <c r="AP224">
        <f t="shared" si="59"/>
        <v>0</v>
      </c>
      <c r="AQ224">
        <v>1</v>
      </c>
      <c r="AR224">
        <v>4</v>
      </c>
      <c r="AS224">
        <v>0</v>
      </c>
      <c r="AT224">
        <v>19</v>
      </c>
      <c r="AU224">
        <v>-2</v>
      </c>
      <c r="AV224" s="2"/>
      <c r="BT224" s="84"/>
      <c r="BU224" s="84"/>
      <c r="BV224" s="84"/>
    </row>
    <row r="225" spans="1:74" x14ac:dyDescent="0.25">
      <c r="A225" s="73" t="s">
        <v>1004</v>
      </c>
      <c r="B225" s="73">
        <v>5</v>
      </c>
      <c r="C225" s="73" t="s">
        <v>434</v>
      </c>
      <c r="D225" s="78" t="s">
        <v>433</v>
      </c>
      <c r="E225" s="78" t="s">
        <v>179</v>
      </c>
      <c r="F225" s="73" t="s">
        <v>180</v>
      </c>
      <c r="G225" s="2">
        <f t="shared" si="45"/>
        <v>0.97554157931516428</v>
      </c>
      <c r="H225">
        <f t="shared" si="46"/>
        <v>0</v>
      </c>
      <c r="I225">
        <f t="shared" si="47"/>
        <v>0</v>
      </c>
      <c r="J225" s="79">
        <v>2862</v>
      </c>
      <c r="K225" s="76">
        <v>2839</v>
      </c>
      <c r="L225" s="76">
        <v>2792</v>
      </c>
      <c r="M225" s="73">
        <v>12</v>
      </c>
      <c r="N225" s="73">
        <v>1</v>
      </c>
      <c r="O225" s="73">
        <v>7</v>
      </c>
      <c r="P225" s="73">
        <v>27</v>
      </c>
      <c r="Q225" s="73">
        <v>12</v>
      </c>
      <c r="R225" s="73">
        <v>0</v>
      </c>
      <c r="S225" s="73">
        <v>0</v>
      </c>
      <c r="T225" s="73">
        <v>0</v>
      </c>
      <c r="U225" s="73">
        <v>3</v>
      </c>
      <c r="V225" s="73">
        <v>5</v>
      </c>
      <c r="W225" s="73">
        <v>0</v>
      </c>
      <c r="X225" s="73">
        <v>2</v>
      </c>
      <c r="Y225" s="73">
        <v>0</v>
      </c>
      <c r="Z225" s="73">
        <v>0</v>
      </c>
      <c r="AA225" s="73">
        <v>1</v>
      </c>
      <c r="AB225" s="73">
        <v>0</v>
      </c>
      <c r="AC225" s="77"/>
      <c r="AD225">
        <f t="shared" si="48"/>
        <v>70</v>
      </c>
      <c r="AE225">
        <v>7</v>
      </c>
      <c r="AF225" s="20">
        <f t="shared" si="49"/>
        <v>27</v>
      </c>
      <c r="AG225">
        <f t="shared" si="50"/>
        <v>4</v>
      </c>
      <c r="AH225" t="str">
        <f t="shared" si="51"/>
        <v xml:space="preserve">White Other </v>
      </c>
      <c r="AI225" s="2">
        <f t="shared" si="52"/>
        <v>9.433962264150943E-3</v>
      </c>
      <c r="AJ225" s="2">
        <f t="shared" si="53"/>
        <v>0.38571428571428573</v>
      </c>
      <c r="AK225" s="20">
        <f t="shared" si="54"/>
        <v>12</v>
      </c>
      <c r="AL225">
        <f t="shared" si="55"/>
        <v>1</v>
      </c>
      <c r="AM225" t="str">
        <f t="shared" si="56"/>
        <v>White Irish</v>
      </c>
      <c r="AN225" s="2">
        <f t="shared" si="57"/>
        <v>4.1928721174004195E-3</v>
      </c>
      <c r="AO225" s="2">
        <f t="shared" si="58"/>
        <v>0.17142857142857143</v>
      </c>
      <c r="AP225">
        <f t="shared" si="59"/>
        <v>0</v>
      </c>
      <c r="AQ225">
        <v>6</v>
      </c>
      <c r="AR225">
        <v>5</v>
      </c>
      <c r="AS225">
        <v>0</v>
      </c>
      <c r="AT225">
        <v>17</v>
      </c>
      <c r="AU225">
        <v>-3</v>
      </c>
      <c r="AV225" s="2"/>
      <c r="BT225" s="84"/>
      <c r="BU225" s="84"/>
      <c r="BV225" s="84"/>
    </row>
    <row r="226" spans="1:74" x14ac:dyDescent="0.25">
      <c r="A226" s="73" t="s">
        <v>1005</v>
      </c>
      <c r="B226" s="73">
        <v>6</v>
      </c>
      <c r="C226" s="73" t="s">
        <v>426</v>
      </c>
      <c r="D226" s="78" t="s">
        <v>425</v>
      </c>
      <c r="E226" s="78" t="s">
        <v>179</v>
      </c>
      <c r="F226" s="73" t="s">
        <v>180</v>
      </c>
      <c r="G226" s="2">
        <f t="shared" si="45"/>
        <v>0.97856093979441994</v>
      </c>
      <c r="H226">
        <f t="shared" si="46"/>
        <v>0</v>
      </c>
      <c r="I226">
        <f t="shared" si="47"/>
        <v>0</v>
      </c>
      <c r="J226" s="79">
        <v>3405</v>
      </c>
      <c r="K226" s="76">
        <v>3390</v>
      </c>
      <c r="L226" s="76">
        <v>3332</v>
      </c>
      <c r="M226" s="73">
        <v>18</v>
      </c>
      <c r="N226" s="73">
        <v>1</v>
      </c>
      <c r="O226" s="73">
        <v>0</v>
      </c>
      <c r="P226" s="73">
        <v>39</v>
      </c>
      <c r="Q226" s="73">
        <v>3</v>
      </c>
      <c r="R226" s="73">
        <v>0</v>
      </c>
      <c r="S226" s="73">
        <v>2</v>
      </c>
      <c r="T226" s="73">
        <v>1</v>
      </c>
      <c r="U226" s="73">
        <v>4</v>
      </c>
      <c r="V226" s="73">
        <v>2</v>
      </c>
      <c r="W226" s="73">
        <v>1</v>
      </c>
      <c r="X226" s="73">
        <v>1</v>
      </c>
      <c r="Y226" s="73">
        <v>0</v>
      </c>
      <c r="Z226" s="73">
        <v>0</v>
      </c>
      <c r="AA226" s="73">
        <v>0</v>
      </c>
      <c r="AB226" s="73">
        <v>1</v>
      </c>
      <c r="AC226" s="77"/>
      <c r="AD226">
        <f t="shared" si="48"/>
        <v>73</v>
      </c>
      <c r="AE226">
        <v>3</v>
      </c>
      <c r="AF226" s="20">
        <f t="shared" si="49"/>
        <v>39</v>
      </c>
      <c r="AG226">
        <f t="shared" si="50"/>
        <v>4</v>
      </c>
      <c r="AH226" t="str">
        <f t="shared" si="51"/>
        <v xml:space="preserve">White Other </v>
      </c>
      <c r="AI226" s="2">
        <f t="shared" si="52"/>
        <v>1.145374449339207E-2</v>
      </c>
      <c r="AJ226" s="2">
        <f t="shared" si="53"/>
        <v>0.53424657534246578</v>
      </c>
      <c r="AK226" s="20">
        <f t="shared" si="54"/>
        <v>18</v>
      </c>
      <c r="AL226">
        <f t="shared" si="55"/>
        <v>1</v>
      </c>
      <c r="AM226" t="str">
        <f t="shared" si="56"/>
        <v>White Irish</v>
      </c>
      <c r="AN226" s="2">
        <f t="shared" si="57"/>
        <v>5.2863436123348016E-3</v>
      </c>
      <c r="AO226" s="2">
        <f t="shared" si="58"/>
        <v>0.24657534246575341</v>
      </c>
      <c r="AP226">
        <f t="shared" si="59"/>
        <v>0</v>
      </c>
      <c r="AQ226">
        <v>1</v>
      </c>
      <c r="AR226">
        <v>13</v>
      </c>
      <c r="AS226">
        <v>0</v>
      </c>
      <c r="AT226">
        <v>-45</v>
      </c>
      <c r="AU226">
        <v>2</v>
      </c>
      <c r="AV226" s="2"/>
      <c r="BT226" s="84"/>
      <c r="BU226" s="84"/>
      <c r="BV226" s="84"/>
    </row>
    <row r="227" spans="1:74" x14ac:dyDescent="0.25">
      <c r="A227" s="73" t="s">
        <v>1006</v>
      </c>
      <c r="B227" s="73">
        <v>7</v>
      </c>
      <c r="C227" s="73" t="s">
        <v>420</v>
      </c>
      <c r="D227" s="78" t="s">
        <v>419</v>
      </c>
      <c r="E227" s="78" t="s">
        <v>179</v>
      </c>
      <c r="F227" s="73" t="s">
        <v>180</v>
      </c>
      <c r="G227" s="2">
        <f t="shared" si="45"/>
        <v>0.98038595381208482</v>
      </c>
      <c r="H227">
        <f t="shared" si="46"/>
        <v>0</v>
      </c>
      <c r="I227">
        <f t="shared" si="47"/>
        <v>0</v>
      </c>
      <c r="J227" s="79">
        <v>3161</v>
      </c>
      <c r="K227" s="76">
        <v>3145</v>
      </c>
      <c r="L227" s="76">
        <v>3099</v>
      </c>
      <c r="M227" s="73">
        <v>12</v>
      </c>
      <c r="N227" s="73">
        <v>5</v>
      </c>
      <c r="O227" s="73">
        <v>1</v>
      </c>
      <c r="P227" s="73">
        <v>28</v>
      </c>
      <c r="Q227" s="73">
        <v>6</v>
      </c>
      <c r="R227" s="73">
        <v>4</v>
      </c>
      <c r="S227" s="73">
        <v>1</v>
      </c>
      <c r="T227" s="73">
        <v>0</v>
      </c>
      <c r="U227" s="73">
        <v>0</v>
      </c>
      <c r="V227" s="73">
        <v>4</v>
      </c>
      <c r="W227" s="73">
        <v>0</v>
      </c>
      <c r="X227" s="73">
        <v>1</v>
      </c>
      <c r="Y227" s="73">
        <v>0</v>
      </c>
      <c r="Z227" s="73">
        <v>0</v>
      </c>
      <c r="AA227" s="73">
        <v>0</v>
      </c>
      <c r="AB227" s="73">
        <v>0</v>
      </c>
      <c r="AC227" s="77"/>
      <c r="AD227">
        <f t="shared" si="48"/>
        <v>62</v>
      </c>
      <c r="AE227">
        <v>2</v>
      </c>
      <c r="AF227" s="20">
        <f t="shared" si="49"/>
        <v>28</v>
      </c>
      <c r="AG227">
        <f t="shared" si="50"/>
        <v>4</v>
      </c>
      <c r="AH227" t="str">
        <f t="shared" si="51"/>
        <v xml:space="preserve">White Other </v>
      </c>
      <c r="AI227" s="2">
        <f t="shared" si="52"/>
        <v>8.8579563429294524E-3</v>
      </c>
      <c r="AJ227" s="2">
        <f t="shared" si="53"/>
        <v>0.45161290322580644</v>
      </c>
      <c r="AK227" s="20">
        <f t="shared" si="54"/>
        <v>12</v>
      </c>
      <c r="AL227">
        <f t="shared" si="55"/>
        <v>1</v>
      </c>
      <c r="AM227" t="str">
        <f t="shared" si="56"/>
        <v>White Irish</v>
      </c>
      <c r="AN227" s="2">
        <f t="shared" si="57"/>
        <v>3.7962670041126224E-3</v>
      </c>
      <c r="AO227" s="2">
        <f t="shared" si="58"/>
        <v>0.19354838709677419</v>
      </c>
      <c r="AP227">
        <f t="shared" si="59"/>
        <v>0</v>
      </c>
      <c r="AQ227">
        <v>2</v>
      </c>
      <c r="AR227">
        <v>11</v>
      </c>
      <c r="AS227">
        <v>0</v>
      </c>
      <c r="AT227">
        <v>-12</v>
      </c>
      <c r="AU227">
        <v>-3</v>
      </c>
      <c r="AV227" s="2"/>
      <c r="BT227" s="84"/>
      <c r="BU227" s="84"/>
      <c r="BV227" s="84"/>
    </row>
    <row r="228" spans="1:74" x14ac:dyDescent="0.25">
      <c r="A228" s="73" t="s">
        <v>1007</v>
      </c>
      <c r="B228" s="73">
        <v>8</v>
      </c>
      <c r="C228" s="73" t="s">
        <v>428</v>
      </c>
      <c r="D228" s="78" t="s">
        <v>427</v>
      </c>
      <c r="E228" s="78" t="s">
        <v>179</v>
      </c>
      <c r="F228" s="73" t="s">
        <v>180</v>
      </c>
      <c r="G228" s="2">
        <f t="shared" si="45"/>
        <v>0.98574257425742573</v>
      </c>
      <c r="H228">
        <f t="shared" si="46"/>
        <v>0</v>
      </c>
      <c r="I228">
        <f t="shared" si="47"/>
        <v>0</v>
      </c>
      <c r="J228" s="79">
        <v>2525</v>
      </c>
      <c r="K228" s="76">
        <v>2511</v>
      </c>
      <c r="L228" s="76">
        <v>2489</v>
      </c>
      <c r="M228" s="73">
        <v>8</v>
      </c>
      <c r="N228" s="73">
        <v>0</v>
      </c>
      <c r="O228" s="73">
        <v>0</v>
      </c>
      <c r="P228" s="73">
        <v>14</v>
      </c>
      <c r="Q228" s="73">
        <v>2</v>
      </c>
      <c r="R228" s="73">
        <v>1</v>
      </c>
      <c r="S228" s="73">
        <v>2</v>
      </c>
      <c r="T228" s="73">
        <v>0</v>
      </c>
      <c r="U228" s="73">
        <v>0</v>
      </c>
      <c r="V228" s="73">
        <v>3</v>
      </c>
      <c r="W228" s="73">
        <v>1</v>
      </c>
      <c r="X228" s="73">
        <v>2</v>
      </c>
      <c r="Y228" s="73">
        <v>0</v>
      </c>
      <c r="Z228" s="73">
        <v>1</v>
      </c>
      <c r="AA228" s="73">
        <v>1</v>
      </c>
      <c r="AB228" s="73">
        <v>1</v>
      </c>
      <c r="AC228" s="77"/>
      <c r="AD228">
        <f t="shared" si="48"/>
        <v>36</v>
      </c>
      <c r="AE228">
        <v>2</v>
      </c>
      <c r="AF228" s="20">
        <f t="shared" si="49"/>
        <v>14</v>
      </c>
      <c r="AG228">
        <f t="shared" si="50"/>
        <v>4</v>
      </c>
      <c r="AH228" t="str">
        <f t="shared" si="51"/>
        <v xml:space="preserve">White Other </v>
      </c>
      <c r="AI228" s="2">
        <f t="shared" si="52"/>
        <v>5.5445544554455443E-3</v>
      </c>
      <c r="AJ228" s="2">
        <f t="shared" si="53"/>
        <v>0.3888888888888889</v>
      </c>
      <c r="AK228" s="20">
        <f t="shared" si="54"/>
        <v>8</v>
      </c>
      <c r="AL228">
        <f t="shared" si="55"/>
        <v>1</v>
      </c>
      <c r="AM228" t="str">
        <f t="shared" si="56"/>
        <v>White Irish</v>
      </c>
      <c r="AN228" s="2">
        <f t="shared" si="57"/>
        <v>3.1683168316831685E-3</v>
      </c>
      <c r="AO228" s="2">
        <f t="shared" si="58"/>
        <v>0.22222222222222221</v>
      </c>
      <c r="AP228">
        <f t="shared" si="59"/>
        <v>0</v>
      </c>
      <c r="AQ228">
        <v>0</v>
      </c>
      <c r="AR228">
        <v>9</v>
      </c>
      <c r="AS228">
        <v>1</v>
      </c>
      <c r="AT228">
        <v>37</v>
      </c>
      <c r="AU228">
        <v>-1</v>
      </c>
      <c r="AV228" s="2"/>
      <c r="BT228" s="84"/>
      <c r="BU228" s="84"/>
      <c r="BV228" s="84"/>
    </row>
    <row r="229" spans="1:74" x14ac:dyDescent="0.25">
      <c r="A229" s="73" t="s">
        <v>1008</v>
      </c>
      <c r="B229" s="73">
        <v>9</v>
      </c>
      <c r="C229" s="73" t="s">
        <v>436</v>
      </c>
      <c r="D229" s="78" t="s">
        <v>435</v>
      </c>
      <c r="E229" s="78" t="s">
        <v>179</v>
      </c>
      <c r="F229" s="73" t="s">
        <v>180</v>
      </c>
      <c r="G229" s="2">
        <f t="shared" si="45"/>
        <v>0.98643649815043155</v>
      </c>
      <c r="H229">
        <f t="shared" si="46"/>
        <v>0</v>
      </c>
      <c r="I229">
        <f t="shared" si="47"/>
        <v>0</v>
      </c>
      <c r="J229" s="79">
        <v>3244</v>
      </c>
      <c r="K229" s="76">
        <v>3233</v>
      </c>
      <c r="L229" s="76">
        <v>3200</v>
      </c>
      <c r="M229" s="73">
        <v>10</v>
      </c>
      <c r="N229" s="73">
        <v>0</v>
      </c>
      <c r="O229" s="73">
        <v>6</v>
      </c>
      <c r="P229" s="73">
        <v>17</v>
      </c>
      <c r="Q229" s="73">
        <v>8</v>
      </c>
      <c r="R229" s="73">
        <v>0</v>
      </c>
      <c r="S229" s="73">
        <v>0</v>
      </c>
      <c r="T229" s="73">
        <v>0</v>
      </c>
      <c r="U229" s="73">
        <v>0</v>
      </c>
      <c r="V229" s="73">
        <v>1</v>
      </c>
      <c r="W229" s="73">
        <v>0</v>
      </c>
      <c r="X229" s="73">
        <v>0</v>
      </c>
      <c r="Y229" s="73">
        <v>1</v>
      </c>
      <c r="Z229" s="73">
        <v>0</v>
      </c>
      <c r="AA229" s="73">
        <v>1</v>
      </c>
      <c r="AB229" s="73">
        <v>0</v>
      </c>
      <c r="AC229" s="77"/>
      <c r="AD229">
        <f t="shared" si="48"/>
        <v>44</v>
      </c>
      <c r="AE229">
        <v>3</v>
      </c>
      <c r="AF229" s="20">
        <f t="shared" si="49"/>
        <v>17</v>
      </c>
      <c r="AG229">
        <f t="shared" si="50"/>
        <v>4</v>
      </c>
      <c r="AH229" t="str">
        <f t="shared" si="51"/>
        <v xml:space="preserve">White Other </v>
      </c>
      <c r="AI229" s="2">
        <f t="shared" si="52"/>
        <v>5.2404438964241675E-3</v>
      </c>
      <c r="AJ229" s="2">
        <f t="shared" si="53"/>
        <v>0.38636363636363635</v>
      </c>
      <c r="AK229" s="20">
        <f t="shared" si="54"/>
        <v>10</v>
      </c>
      <c r="AL229">
        <f t="shared" si="55"/>
        <v>1</v>
      </c>
      <c r="AM229" t="str">
        <f t="shared" si="56"/>
        <v>White Irish</v>
      </c>
      <c r="AN229" s="2">
        <f t="shared" si="57"/>
        <v>3.0826140567200987E-3</v>
      </c>
      <c r="AO229" s="2">
        <f t="shared" si="58"/>
        <v>0.22727272727272727</v>
      </c>
      <c r="AP229">
        <f t="shared" si="59"/>
        <v>0</v>
      </c>
      <c r="AQ229">
        <v>2</v>
      </c>
      <c r="AR229">
        <v>16</v>
      </c>
      <c r="AS229">
        <v>0</v>
      </c>
      <c r="AT229">
        <v>-7</v>
      </c>
      <c r="AU229">
        <v>0</v>
      </c>
      <c r="AV229" s="2"/>
      <c r="BT229" s="84"/>
      <c r="BU229" s="84"/>
      <c r="BV229" s="84"/>
    </row>
    <row r="230" spans="1:74" x14ac:dyDescent="0.25">
      <c r="A230" s="73" t="s">
        <v>1103</v>
      </c>
      <c r="B230" s="73">
        <v>1</v>
      </c>
      <c r="C230" s="73" t="s">
        <v>639</v>
      </c>
      <c r="D230" s="78" t="s">
        <v>638</v>
      </c>
      <c r="E230" s="78" t="s">
        <v>159</v>
      </c>
      <c r="F230" s="73" t="s">
        <v>160</v>
      </c>
      <c r="G230" s="2">
        <f t="shared" si="45"/>
        <v>0.96421845574387943</v>
      </c>
      <c r="H230">
        <f t="shared" si="46"/>
        <v>0</v>
      </c>
      <c r="I230">
        <f t="shared" si="47"/>
        <v>0</v>
      </c>
      <c r="J230" s="79">
        <v>16461</v>
      </c>
      <c r="K230" s="76">
        <v>16298</v>
      </c>
      <c r="L230" s="76">
        <v>15872</v>
      </c>
      <c r="M230" s="73">
        <v>152</v>
      </c>
      <c r="N230" s="73">
        <v>6</v>
      </c>
      <c r="O230" s="73">
        <v>19</v>
      </c>
      <c r="P230" s="73">
        <v>249</v>
      </c>
      <c r="Q230" s="73">
        <v>47</v>
      </c>
      <c r="R230" s="73">
        <v>15</v>
      </c>
      <c r="S230" s="73">
        <v>17</v>
      </c>
      <c r="T230" s="73">
        <v>2</v>
      </c>
      <c r="U230" s="73">
        <v>14</v>
      </c>
      <c r="V230" s="73">
        <v>31</v>
      </c>
      <c r="W230" s="73">
        <v>13</v>
      </c>
      <c r="X230" s="73">
        <v>8</v>
      </c>
      <c r="Y230" s="73">
        <v>1</v>
      </c>
      <c r="Z230" s="73">
        <v>0</v>
      </c>
      <c r="AA230" s="73">
        <v>13</v>
      </c>
      <c r="AB230" s="73">
        <v>2</v>
      </c>
      <c r="AC230" s="77"/>
      <c r="AD230">
        <f t="shared" si="48"/>
        <v>589</v>
      </c>
      <c r="AE230">
        <v>32</v>
      </c>
      <c r="AF230" s="20">
        <f t="shared" si="49"/>
        <v>249</v>
      </c>
      <c r="AG230">
        <f t="shared" si="50"/>
        <v>4</v>
      </c>
      <c r="AH230" t="str">
        <f t="shared" si="51"/>
        <v xml:space="preserve">White Other </v>
      </c>
      <c r="AI230" s="2">
        <f t="shared" si="52"/>
        <v>1.5126663021687626E-2</v>
      </c>
      <c r="AJ230" s="2">
        <f t="shared" si="53"/>
        <v>0.42275042444821731</v>
      </c>
      <c r="AK230" s="20">
        <f t="shared" si="54"/>
        <v>152</v>
      </c>
      <c r="AL230">
        <f t="shared" si="55"/>
        <v>1</v>
      </c>
      <c r="AM230" t="str">
        <f t="shared" si="56"/>
        <v>White Irish</v>
      </c>
      <c r="AN230" s="2">
        <f t="shared" si="57"/>
        <v>9.2339469048052982E-3</v>
      </c>
      <c r="AO230" s="2">
        <f t="shared" si="58"/>
        <v>0.25806451612903225</v>
      </c>
      <c r="AP230">
        <f t="shared" si="59"/>
        <v>0</v>
      </c>
      <c r="AQ230">
        <v>17</v>
      </c>
      <c r="AR230">
        <v>87</v>
      </c>
      <c r="AS230">
        <v>5</v>
      </c>
      <c r="AT230">
        <v>113</v>
      </c>
      <c r="AU230">
        <v>-9</v>
      </c>
      <c r="AV230" s="2"/>
      <c r="BT230" s="84"/>
      <c r="BU230" s="84"/>
      <c r="BV230" s="84"/>
    </row>
    <row r="231" spans="1:74" x14ac:dyDescent="0.25">
      <c r="A231" s="73" t="s">
        <v>1104</v>
      </c>
      <c r="B231" s="73">
        <v>2</v>
      </c>
      <c r="C231" s="73" t="s">
        <v>633</v>
      </c>
      <c r="D231" s="78" t="s">
        <v>632</v>
      </c>
      <c r="E231" s="78" t="s">
        <v>159</v>
      </c>
      <c r="F231" s="73" t="s">
        <v>160</v>
      </c>
      <c r="G231" s="2">
        <f t="shared" si="45"/>
        <v>0.96707653413008499</v>
      </c>
      <c r="H231">
        <f t="shared" si="46"/>
        <v>0</v>
      </c>
      <c r="I231">
        <f t="shared" si="47"/>
        <v>0</v>
      </c>
      <c r="J231" s="79">
        <v>17404</v>
      </c>
      <c r="K231" s="76">
        <v>17202</v>
      </c>
      <c r="L231" s="76">
        <v>16831</v>
      </c>
      <c r="M231" s="73">
        <v>140</v>
      </c>
      <c r="N231" s="73">
        <v>7</v>
      </c>
      <c r="O231" s="73">
        <v>60</v>
      </c>
      <c r="P231" s="73">
        <v>164</v>
      </c>
      <c r="Q231" s="73">
        <v>51</v>
      </c>
      <c r="R231" s="73">
        <v>12</v>
      </c>
      <c r="S231" s="73">
        <v>39</v>
      </c>
      <c r="T231" s="73">
        <v>12</v>
      </c>
      <c r="U231" s="73">
        <v>41</v>
      </c>
      <c r="V231" s="73">
        <v>21</v>
      </c>
      <c r="W231" s="73">
        <v>8</v>
      </c>
      <c r="X231" s="73">
        <v>5</v>
      </c>
      <c r="Y231" s="73">
        <v>3</v>
      </c>
      <c r="Z231" s="73">
        <v>0</v>
      </c>
      <c r="AA231" s="73">
        <v>4</v>
      </c>
      <c r="AB231" s="73">
        <v>6</v>
      </c>
      <c r="AC231" s="77"/>
      <c r="AD231">
        <f t="shared" si="48"/>
        <v>573</v>
      </c>
      <c r="AE231">
        <v>43</v>
      </c>
      <c r="AF231" s="20">
        <f t="shared" si="49"/>
        <v>164</v>
      </c>
      <c r="AG231">
        <f t="shared" si="50"/>
        <v>4</v>
      </c>
      <c r="AH231" t="str">
        <f t="shared" si="51"/>
        <v xml:space="preserve">White Other </v>
      </c>
      <c r="AI231" s="2">
        <f t="shared" si="52"/>
        <v>9.4231211215812464E-3</v>
      </c>
      <c r="AJ231" s="2">
        <f t="shared" si="53"/>
        <v>0.28621291448516578</v>
      </c>
      <c r="AK231" s="20">
        <f t="shared" si="54"/>
        <v>140</v>
      </c>
      <c r="AL231">
        <f t="shared" si="55"/>
        <v>1</v>
      </c>
      <c r="AM231" t="str">
        <f t="shared" si="56"/>
        <v>White Irish</v>
      </c>
      <c r="AN231" s="2">
        <f t="shared" si="57"/>
        <v>8.0441277867156977E-3</v>
      </c>
      <c r="AO231" s="2">
        <f t="shared" si="58"/>
        <v>0.24432809773123909</v>
      </c>
      <c r="AP231">
        <f t="shared" si="59"/>
        <v>0</v>
      </c>
      <c r="AQ231">
        <v>24</v>
      </c>
      <c r="AR231">
        <v>84</v>
      </c>
      <c r="AS231">
        <v>8</v>
      </c>
      <c r="AT231">
        <v>-58</v>
      </c>
      <c r="AU231">
        <v>-11</v>
      </c>
      <c r="AV231" s="2"/>
      <c r="BT231" s="84"/>
      <c r="BU231" s="84"/>
      <c r="BV231" s="84"/>
    </row>
    <row r="232" spans="1:74" x14ac:dyDescent="0.25">
      <c r="A232" s="73" t="s">
        <v>1105</v>
      </c>
      <c r="B232" s="73">
        <v>3</v>
      </c>
      <c r="C232" s="73" t="s">
        <v>625</v>
      </c>
      <c r="D232" s="78" t="s">
        <v>624</v>
      </c>
      <c r="E232" s="78" t="s">
        <v>159</v>
      </c>
      <c r="F232" s="73" t="s">
        <v>160</v>
      </c>
      <c r="G232" s="2">
        <f t="shared" si="45"/>
        <v>0.97188388144539184</v>
      </c>
      <c r="H232">
        <f t="shared" si="46"/>
        <v>0</v>
      </c>
      <c r="I232">
        <f t="shared" si="47"/>
        <v>0</v>
      </c>
      <c r="J232" s="79">
        <v>19704</v>
      </c>
      <c r="K232" s="76">
        <v>19419</v>
      </c>
      <c r="L232" s="76">
        <v>19150</v>
      </c>
      <c r="M232" s="73">
        <v>114</v>
      </c>
      <c r="N232" s="73">
        <v>18</v>
      </c>
      <c r="O232" s="73">
        <v>36</v>
      </c>
      <c r="P232" s="73">
        <v>101</v>
      </c>
      <c r="Q232" s="73">
        <v>42</v>
      </c>
      <c r="R232" s="73">
        <v>23</v>
      </c>
      <c r="S232" s="73">
        <v>92</v>
      </c>
      <c r="T232" s="73">
        <v>4</v>
      </c>
      <c r="U232" s="73">
        <v>61</v>
      </c>
      <c r="V232" s="73">
        <v>13</v>
      </c>
      <c r="W232" s="73">
        <v>15</v>
      </c>
      <c r="X232" s="73">
        <v>13</v>
      </c>
      <c r="Y232" s="73">
        <v>5</v>
      </c>
      <c r="Z232" s="73">
        <v>0</v>
      </c>
      <c r="AA232" s="73">
        <v>13</v>
      </c>
      <c r="AB232" s="73">
        <v>4</v>
      </c>
      <c r="AC232" s="77"/>
      <c r="AD232">
        <f t="shared" si="48"/>
        <v>554</v>
      </c>
      <c r="AE232">
        <v>39</v>
      </c>
      <c r="AF232" s="20">
        <f t="shared" si="49"/>
        <v>114</v>
      </c>
      <c r="AG232">
        <f t="shared" si="50"/>
        <v>1</v>
      </c>
      <c r="AH232" t="str">
        <f t="shared" si="51"/>
        <v>White Irish</v>
      </c>
      <c r="AI232" s="2">
        <f t="shared" si="52"/>
        <v>5.7856272838002435E-3</v>
      </c>
      <c r="AJ232" s="2">
        <f t="shared" si="53"/>
        <v>0.20577617328519857</v>
      </c>
      <c r="AK232" s="20">
        <f t="shared" si="54"/>
        <v>101</v>
      </c>
      <c r="AL232">
        <f t="shared" si="55"/>
        <v>4</v>
      </c>
      <c r="AM232" t="str">
        <f t="shared" si="56"/>
        <v xml:space="preserve">White Other </v>
      </c>
      <c r="AN232" s="2">
        <f t="shared" si="57"/>
        <v>5.1258627689809173E-3</v>
      </c>
      <c r="AO232" s="2">
        <f t="shared" si="58"/>
        <v>0.18231046931407943</v>
      </c>
      <c r="AP232">
        <f t="shared" si="59"/>
        <v>0</v>
      </c>
      <c r="AQ232">
        <v>26</v>
      </c>
      <c r="AR232">
        <v>56</v>
      </c>
      <c r="AS232">
        <v>11</v>
      </c>
      <c r="AT232">
        <v>54</v>
      </c>
      <c r="AU232">
        <v>-2</v>
      </c>
      <c r="AV232" s="2"/>
      <c r="BT232" s="84"/>
      <c r="BU232" s="84"/>
      <c r="BV232" s="84"/>
    </row>
    <row r="233" spans="1:74" x14ac:dyDescent="0.25">
      <c r="A233" s="73" t="s">
        <v>1106</v>
      </c>
      <c r="B233" s="73">
        <v>4</v>
      </c>
      <c r="C233" s="73" t="s">
        <v>635</v>
      </c>
      <c r="D233" s="78" t="s">
        <v>634</v>
      </c>
      <c r="E233" s="78" t="s">
        <v>159</v>
      </c>
      <c r="F233" s="73" t="s">
        <v>160</v>
      </c>
      <c r="G233" s="2">
        <f t="shared" si="45"/>
        <v>0.9739251765937037</v>
      </c>
      <c r="H233">
        <f t="shared" si="46"/>
        <v>0</v>
      </c>
      <c r="I233">
        <f t="shared" si="47"/>
        <v>0</v>
      </c>
      <c r="J233" s="79">
        <v>11467</v>
      </c>
      <c r="K233" s="76">
        <v>11380</v>
      </c>
      <c r="L233" s="76">
        <v>11168</v>
      </c>
      <c r="M233" s="73">
        <v>60</v>
      </c>
      <c r="N233" s="73">
        <v>2</v>
      </c>
      <c r="O233" s="73">
        <v>3</v>
      </c>
      <c r="P233" s="73">
        <v>147</v>
      </c>
      <c r="Q233" s="73">
        <v>22</v>
      </c>
      <c r="R233" s="73">
        <v>5</v>
      </c>
      <c r="S233" s="73">
        <v>16</v>
      </c>
      <c r="T233" s="73">
        <v>0</v>
      </c>
      <c r="U233" s="73">
        <v>16</v>
      </c>
      <c r="V233" s="73">
        <v>12</v>
      </c>
      <c r="W233" s="73">
        <v>5</v>
      </c>
      <c r="X233" s="73">
        <v>4</v>
      </c>
      <c r="Y233" s="73">
        <v>1</v>
      </c>
      <c r="Z233" s="73">
        <v>0</v>
      </c>
      <c r="AA233" s="73">
        <v>5</v>
      </c>
      <c r="AB233" s="73">
        <v>1</v>
      </c>
      <c r="AC233" s="77"/>
      <c r="AD233">
        <f t="shared" si="48"/>
        <v>299</v>
      </c>
      <c r="AE233">
        <v>8</v>
      </c>
      <c r="AF233" s="20">
        <f t="shared" si="49"/>
        <v>147</v>
      </c>
      <c r="AG233">
        <f t="shared" si="50"/>
        <v>4</v>
      </c>
      <c r="AH233" t="str">
        <f t="shared" si="51"/>
        <v xml:space="preserve">White Other </v>
      </c>
      <c r="AI233" s="2">
        <f t="shared" si="52"/>
        <v>1.2819394785035319E-2</v>
      </c>
      <c r="AJ233" s="2">
        <f t="shared" si="53"/>
        <v>0.49163879598662208</v>
      </c>
      <c r="AK233" s="20">
        <f t="shared" si="54"/>
        <v>60</v>
      </c>
      <c r="AL233">
        <f t="shared" si="55"/>
        <v>1</v>
      </c>
      <c r="AM233" t="str">
        <f t="shared" si="56"/>
        <v>White Irish</v>
      </c>
      <c r="AN233" s="2">
        <f t="shared" si="57"/>
        <v>5.2324060347082937E-3</v>
      </c>
      <c r="AO233" s="2">
        <f t="shared" si="58"/>
        <v>0.20066889632107024</v>
      </c>
      <c r="AP233">
        <f t="shared" si="59"/>
        <v>0</v>
      </c>
      <c r="AQ233">
        <v>5</v>
      </c>
      <c r="AR233">
        <v>49</v>
      </c>
      <c r="AS233">
        <v>1</v>
      </c>
      <c r="AT233">
        <v>-108</v>
      </c>
      <c r="AU233">
        <v>-11</v>
      </c>
      <c r="AV233" s="2"/>
      <c r="BT233" s="84"/>
      <c r="BU233" s="84"/>
      <c r="BV233" s="84"/>
    </row>
    <row r="234" spans="1:74" x14ac:dyDescent="0.25">
      <c r="A234" s="73" t="s">
        <v>1107</v>
      </c>
      <c r="B234" s="73">
        <v>5</v>
      </c>
      <c r="C234" s="73" t="s">
        <v>627</v>
      </c>
      <c r="D234" s="78" t="s">
        <v>626</v>
      </c>
      <c r="E234" s="78" t="s">
        <v>159</v>
      </c>
      <c r="F234" s="73" t="s">
        <v>160</v>
      </c>
      <c r="G234" s="2">
        <f t="shared" si="45"/>
        <v>0.97451944568618687</v>
      </c>
      <c r="H234">
        <f t="shared" si="46"/>
        <v>0</v>
      </c>
      <c r="I234">
        <f t="shared" si="47"/>
        <v>0</v>
      </c>
      <c r="J234" s="79">
        <v>20133</v>
      </c>
      <c r="K234" s="76">
        <v>19859</v>
      </c>
      <c r="L234" s="76">
        <v>19620</v>
      </c>
      <c r="M234" s="73">
        <v>99</v>
      </c>
      <c r="N234" s="73">
        <v>9</v>
      </c>
      <c r="O234" s="73">
        <v>33</v>
      </c>
      <c r="P234" s="73">
        <v>98</v>
      </c>
      <c r="Q234" s="73">
        <v>20</v>
      </c>
      <c r="R234" s="73">
        <v>13</v>
      </c>
      <c r="S234" s="73">
        <v>87</v>
      </c>
      <c r="T234" s="73">
        <v>0</v>
      </c>
      <c r="U234" s="73">
        <v>76</v>
      </c>
      <c r="V234" s="73">
        <v>48</v>
      </c>
      <c r="W234" s="73">
        <v>11</v>
      </c>
      <c r="X234" s="73">
        <v>5</v>
      </c>
      <c r="Y234" s="73">
        <v>1</v>
      </c>
      <c r="Z234" s="73">
        <v>3</v>
      </c>
      <c r="AA234" s="73">
        <v>8</v>
      </c>
      <c r="AB234" s="73">
        <v>2</v>
      </c>
      <c r="AC234" s="77"/>
      <c r="AD234">
        <f t="shared" si="48"/>
        <v>513</v>
      </c>
      <c r="AE234">
        <v>28</v>
      </c>
      <c r="AF234" s="20">
        <f t="shared" si="49"/>
        <v>99</v>
      </c>
      <c r="AG234">
        <f t="shared" si="50"/>
        <v>1</v>
      </c>
      <c r="AH234" t="str">
        <f t="shared" si="51"/>
        <v>White Irish</v>
      </c>
      <c r="AI234" s="2">
        <f t="shared" si="52"/>
        <v>4.9172999552972736E-3</v>
      </c>
      <c r="AJ234" s="2">
        <f t="shared" si="53"/>
        <v>0.19298245614035087</v>
      </c>
      <c r="AK234" s="20">
        <f t="shared" si="54"/>
        <v>98</v>
      </c>
      <c r="AL234">
        <f t="shared" si="55"/>
        <v>4</v>
      </c>
      <c r="AM234" t="str">
        <f t="shared" si="56"/>
        <v xml:space="preserve">White Other </v>
      </c>
      <c r="AN234" s="2">
        <f t="shared" si="57"/>
        <v>4.8676302587791192E-3</v>
      </c>
      <c r="AO234" s="2">
        <f t="shared" si="58"/>
        <v>0.19103313840155944</v>
      </c>
      <c r="AP234">
        <f t="shared" si="59"/>
        <v>0</v>
      </c>
      <c r="AQ234">
        <v>21</v>
      </c>
      <c r="AR234">
        <v>44</v>
      </c>
      <c r="AS234">
        <v>3</v>
      </c>
      <c r="AT234">
        <v>-257</v>
      </c>
      <c r="AU234">
        <v>-6</v>
      </c>
      <c r="AV234" s="2"/>
      <c r="BT234" s="84"/>
      <c r="BU234" s="84"/>
      <c r="BV234" s="84"/>
    </row>
    <row r="235" spans="1:74" x14ac:dyDescent="0.25">
      <c r="A235" s="73" t="s">
        <v>1108</v>
      </c>
      <c r="B235" s="73">
        <v>6</v>
      </c>
      <c r="C235" s="73" t="s">
        <v>631</v>
      </c>
      <c r="D235" s="78" t="s">
        <v>630</v>
      </c>
      <c r="E235" s="78" t="s">
        <v>159</v>
      </c>
      <c r="F235" s="73" t="s">
        <v>160</v>
      </c>
      <c r="G235" s="2">
        <f t="shared" si="45"/>
        <v>0.97469762941461058</v>
      </c>
      <c r="H235">
        <f t="shared" si="46"/>
        <v>0</v>
      </c>
      <c r="I235">
        <f t="shared" si="47"/>
        <v>0</v>
      </c>
      <c r="J235" s="79">
        <v>20670</v>
      </c>
      <c r="K235" s="76">
        <v>20499</v>
      </c>
      <c r="L235" s="76">
        <v>20147</v>
      </c>
      <c r="M235" s="73">
        <v>165</v>
      </c>
      <c r="N235" s="73">
        <v>7</v>
      </c>
      <c r="O235" s="73">
        <v>73</v>
      </c>
      <c r="P235" s="73">
        <v>107</v>
      </c>
      <c r="Q235" s="73">
        <v>53</v>
      </c>
      <c r="R235" s="73">
        <v>8</v>
      </c>
      <c r="S235" s="73">
        <v>20</v>
      </c>
      <c r="T235" s="73">
        <v>2</v>
      </c>
      <c r="U235" s="73">
        <v>32</v>
      </c>
      <c r="V235" s="73">
        <v>25</v>
      </c>
      <c r="W235" s="73">
        <v>20</v>
      </c>
      <c r="X235" s="73">
        <v>6</v>
      </c>
      <c r="Y235" s="73">
        <v>0</v>
      </c>
      <c r="Z235" s="73">
        <v>0</v>
      </c>
      <c r="AA235" s="73">
        <v>4</v>
      </c>
      <c r="AB235" s="73">
        <v>1</v>
      </c>
      <c r="AC235" s="77"/>
      <c r="AD235">
        <f t="shared" si="48"/>
        <v>523</v>
      </c>
      <c r="AE235">
        <v>39</v>
      </c>
      <c r="AF235" s="20">
        <f t="shared" si="49"/>
        <v>165</v>
      </c>
      <c r="AG235">
        <f t="shared" si="50"/>
        <v>1</v>
      </c>
      <c r="AH235" t="str">
        <f t="shared" si="51"/>
        <v>White Irish</v>
      </c>
      <c r="AI235" s="2">
        <f t="shared" si="52"/>
        <v>7.9825834542815669E-3</v>
      </c>
      <c r="AJ235" s="2">
        <f t="shared" si="53"/>
        <v>0.31548757170172081</v>
      </c>
      <c r="AK235" s="20">
        <f t="shared" si="54"/>
        <v>107</v>
      </c>
      <c r="AL235">
        <f t="shared" si="55"/>
        <v>4</v>
      </c>
      <c r="AM235" t="str">
        <f t="shared" si="56"/>
        <v xml:space="preserve">White Other </v>
      </c>
      <c r="AN235" s="2">
        <f t="shared" si="57"/>
        <v>5.1765844218674409E-3</v>
      </c>
      <c r="AO235" s="2">
        <f t="shared" si="58"/>
        <v>0.2045889101338432</v>
      </c>
      <c r="AP235">
        <f t="shared" si="59"/>
        <v>0</v>
      </c>
      <c r="AQ235">
        <v>25</v>
      </c>
      <c r="AR235">
        <v>71</v>
      </c>
      <c r="AS235">
        <v>14</v>
      </c>
      <c r="AT235">
        <v>15</v>
      </c>
      <c r="AU235">
        <v>10</v>
      </c>
      <c r="AV235" s="2"/>
      <c r="BT235" s="84"/>
      <c r="BU235" s="84"/>
      <c r="BV235" s="84"/>
    </row>
    <row r="236" spans="1:74" x14ac:dyDescent="0.25">
      <c r="A236" s="73" t="s">
        <v>1109</v>
      </c>
      <c r="B236" s="73">
        <v>7</v>
      </c>
      <c r="C236" s="73" t="s">
        <v>629</v>
      </c>
      <c r="D236" s="78" t="s">
        <v>628</v>
      </c>
      <c r="E236" s="78" t="s">
        <v>159</v>
      </c>
      <c r="F236" s="73" t="s">
        <v>160</v>
      </c>
      <c r="G236" s="2">
        <f t="shared" si="45"/>
        <v>0.97518596001859603</v>
      </c>
      <c r="H236">
        <f t="shared" si="46"/>
        <v>0</v>
      </c>
      <c r="I236">
        <f t="shared" si="47"/>
        <v>0</v>
      </c>
      <c r="J236" s="79">
        <v>17208</v>
      </c>
      <c r="K236" s="76">
        <v>17000</v>
      </c>
      <c r="L236" s="76">
        <v>16781</v>
      </c>
      <c r="M236" s="73">
        <v>121</v>
      </c>
      <c r="N236" s="73">
        <v>4</v>
      </c>
      <c r="O236" s="73">
        <v>13</v>
      </c>
      <c r="P236" s="73">
        <v>81</v>
      </c>
      <c r="Q236" s="73">
        <v>40</v>
      </c>
      <c r="R236" s="73">
        <v>21</v>
      </c>
      <c r="S236" s="73">
        <v>36</v>
      </c>
      <c r="T236" s="73">
        <v>2</v>
      </c>
      <c r="U236" s="73">
        <v>66</v>
      </c>
      <c r="V236" s="73">
        <v>19</v>
      </c>
      <c r="W236" s="73">
        <v>4</v>
      </c>
      <c r="X236" s="73">
        <v>3</v>
      </c>
      <c r="Y236" s="73">
        <v>3</v>
      </c>
      <c r="Z236" s="73">
        <v>0</v>
      </c>
      <c r="AA236" s="73">
        <v>12</v>
      </c>
      <c r="AB236" s="73">
        <v>2</v>
      </c>
      <c r="AC236" s="77"/>
      <c r="AD236">
        <f t="shared" si="48"/>
        <v>427</v>
      </c>
      <c r="AE236">
        <v>29</v>
      </c>
      <c r="AF236" s="20">
        <f t="shared" si="49"/>
        <v>121</v>
      </c>
      <c r="AG236">
        <f t="shared" si="50"/>
        <v>1</v>
      </c>
      <c r="AH236" t="str">
        <f t="shared" si="51"/>
        <v>White Irish</v>
      </c>
      <c r="AI236" s="2">
        <f t="shared" si="52"/>
        <v>7.0316132031613202E-3</v>
      </c>
      <c r="AJ236" s="2">
        <f t="shared" si="53"/>
        <v>0.28337236533957844</v>
      </c>
      <c r="AK236" s="20">
        <f t="shared" si="54"/>
        <v>81</v>
      </c>
      <c r="AL236">
        <f t="shared" si="55"/>
        <v>4</v>
      </c>
      <c r="AM236" t="str">
        <f t="shared" si="56"/>
        <v xml:space="preserve">White Other </v>
      </c>
      <c r="AN236" s="2">
        <f t="shared" si="57"/>
        <v>4.7071129707112972E-3</v>
      </c>
      <c r="AO236" s="2">
        <f t="shared" si="58"/>
        <v>0.18969555035128804</v>
      </c>
      <c r="AP236">
        <f t="shared" si="59"/>
        <v>0</v>
      </c>
      <c r="AQ236">
        <v>24</v>
      </c>
      <c r="AR236">
        <v>30</v>
      </c>
      <c r="AS236">
        <v>3</v>
      </c>
      <c r="AT236">
        <v>-87</v>
      </c>
      <c r="AU236">
        <v>9</v>
      </c>
      <c r="AV236" s="2"/>
      <c r="BT236" s="84"/>
      <c r="BU236" s="84"/>
      <c r="BV236" s="84"/>
    </row>
    <row r="237" spans="1:74" x14ac:dyDescent="0.25">
      <c r="A237" s="73" t="s">
        <v>1110</v>
      </c>
      <c r="B237" s="73">
        <v>8</v>
      </c>
      <c r="C237" s="73" t="s">
        <v>637</v>
      </c>
      <c r="D237" s="78" t="s">
        <v>636</v>
      </c>
      <c r="E237" s="78" t="s">
        <v>159</v>
      </c>
      <c r="F237" s="73" t="s">
        <v>160</v>
      </c>
      <c r="G237" s="2">
        <f t="shared" si="45"/>
        <v>0.97854162527319688</v>
      </c>
      <c r="H237">
        <f t="shared" si="46"/>
        <v>0</v>
      </c>
      <c r="I237">
        <f t="shared" si="47"/>
        <v>0</v>
      </c>
      <c r="J237" s="79">
        <v>15099</v>
      </c>
      <c r="K237" s="76">
        <v>14991</v>
      </c>
      <c r="L237" s="76">
        <v>14775</v>
      </c>
      <c r="M237" s="73">
        <v>97</v>
      </c>
      <c r="N237" s="73">
        <v>5</v>
      </c>
      <c r="O237" s="73">
        <v>10</v>
      </c>
      <c r="P237" s="73">
        <v>104</v>
      </c>
      <c r="Q237" s="73">
        <v>44</v>
      </c>
      <c r="R237" s="73">
        <v>11</v>
      </c>
      <c r="S237" s="73">
        <v>21</v>
      </c>
      <c r="T237" s="73">
        <v>0</v>
      </c>
      <c r="U237" s="73">
        <v>9</v>
      </c>
      <c r="V237" s="73">
        <v>6</v>
      </c>
      <c r="W237" s="73">
        <v>7</v>
      </c>
      <c r="X237" s="73">
        <v>3</v>
      </c>
      <c r="Y237" s="73">
        <v>0</v>
      </c>
      <c r="Z237" s="73">
        <v>1</v>
      </c>
      <c r="AA237" s="73">
        <v>2</v>
      </c>
      <c r="AB237" s="73">
        <v>4</v>
      </c>
      <c r="AC237" s="77"/>
      <c r="AD237">
        <f t="shared" si="48"/>
        <v>324</v>
      </c>
      <c r="AE237">
        <v>24</v>
      </c>
      <c r="AF237" s="20">
        <f t="shared" si="49"/>
        <v>104</v>
      </c>
      <c r="AG237">
        <f t="shared" si="50"/>
        <v>4</v>
      </c>
      <c r="AH237" t="str">
        <f t="shared" si="51"/>
        <v xml:space="preserve">White Other </v>
      </c>
      <c r="AI237" s="2">
        <f t="shared" si="52"/>
        <v>6.887873369097291E-3</v>
      </c>
      <c r="AJ237" s="2">
        <f t="shared" si="53"/>
        <v>0.32098765432098764</v>
      </c>
      <c r="AK237" s="20">
        <f t="shared" si="54"/>
        <v>97</v>
      </c>
      <c r="AL237">
        <f t="shared" si="55"/>
        <v>1</v>
      </c>
      <c r="AM237" t="str">
        <f t="shared" si="56"/>
        <v>White Irish</v>
      </c>
      <c r="AN237" s="2">
        <f t="shared" si="57"/>
        <v>6.4242665077157424E-3</v>
      </c>
      <c r="AO237" s="2">
        <f t="shared" si="58"/>
        <v>0.29938271604938271</v>
      </c>
      <c r="AP237">
        <f t="shared" si="59"/>
        <v>0</v>
      </c>
      <c r="AQ237">
        <v>20</v>
      </c>
      <c r="AR237">
        <v>64</v>
      </c>
      <c r="AS237">
        <v>14</v>
      </c>
      <c r="AT237">
        <v>-91</v>
      </c>
      <c r="AU237">
        <v>-5</v>
      </c>
      <c r="AV237" s="2"/>
      <c r="BT237" s="84"/>
      <c r="BU237" s="84"/>
      <c r="BV237" s="84"/>
    </row>
    <row r="238" spans="1:74" x14ac:dyDescent="0.25">
      <c r="A238" s="73" t="s">
        <v>1111</v>
      </c>
      <c r="B238" s="73">
        <v>1</v>
      </c>
      <c r="C238" s="73" t="s">
        <v>671</v>
      </c>
      <c r="D238" s="78" t="s">
        <v>670</v>
      </c>
      <c r="E238" s="78" t="s">
        <v>161</v>
      </c>
      <c r="F238" s="73" t="s">
        <v>162</v>
      </c>
      <c r="G238" s="2">
        <f t="shared" si="45"/>
        <v>0.92576371400416069</v>
      </c>
      <c r="H238">
        <f t="shared" si="46"/>
        <v>0</v>
      </c>
      <c r="I238">
        <f t="shared" si="47"/>
        <v>0</v>
      </c>
      <c r="J238" s="79">
        <v>18266</v>
      </c>
      <c r="K238" s="76">
        <v>17605</v>
      </c>
      <c r="L238" s="76">
        <v>16910</v>
      </c>
      <c r="M238" s="73">
        <v>331</v>
      </c>
      <c r="N238" s="73">
        <v>16</v>
      </c>
      <c r="O238" s="73">
        <v>201</v>
      </c>
      <c r="P238" s="73">
        <v>147</v>
      </c>
      <c r="Q238" s="73">
        <v>21</v>
      </c>
      <c r="R238" s="73">
        <v>448</v>
      </c>
      <c r="S238" s="73">
        <v>33</v>
      </c>
      <c r="T238" s="73">
        <v>4</v>
      </c>
      <c r="U238" s="73">
        <v>67</v>
      </c>
      <c r="V238" s="73">
        <v>21</v>
      </c>
      <c r="W238" s="73">
        <v>47</v>
      </c>
      <c r="X238" s="73">
        <v>7</v>
      </c>
      <c r="Y238" s="73">
        <v>4</v>
      </c>
      <c r="Z238" s="73">
        <v>0</v>
      </c>
      <c r="AA238" s="73">
        <v>2</v>
      </c>
      <c r="AB238" s="73">
        <v>7</v>
      </c>
      <c r="AC238" s="77"/>
      <c r="AD238">
        <f t="shared" si="48"/>
        <v>1356</v>
      </c>
      <c r="AE238">
        <v>134</v>
      </c>
      <c r="AF238" s="20">
        <f t="shared" si="49"/>
        <v>448</v>
      </c>
      <c r="AG238">
        <f t="shared" si="50"/>
        <v>6</v>
      </c>
      <c r="AH238" t="str">
        <f t="shared" si="51"/>
        <v>Pakistani</v>
      </c>
      <c r="AI238" s="2">
        <f t="shared" si="52"/>
        <v>2.4526442570896749E-2</v>
      </c>
      <c r="AJ238" s="2">
        <f t="shared" si="53"/>
        <v>0.3303834808259587</v>
      </c>
      <c r="AK238" s="20">
        <f t="shared" si="54"/>
        <v>331</v>
      </c>
      <c r="AL238">
        <f t="shared" si="55"/>
        <v>1</v>
      </c>
      <c r="AM238" t="str">
        <f t="shared" si="56"/>
        <v>White Irish</v>
      </c>
      <c r="AN238" s="2">
        <f t="shared" si="57"/>
        <v>1.8121099310193803E-2</v>
      </c>
      <c r="AO238" s="2">
        <f t="shared" si="58"/>
        <v>0.24410029498525074</v>
      </c>
      <c r="AP238">
        <f t="shared" si="59"/>
        <v>0</v>
      </c>
      <c r="AQ238">
        <v>88</v>
      </c>
      <c r="AR238">
        <v>78</v>
      </c>
      <c r="AS238">
        <v>18</v>
      </c>
      <c r="AT238">
        <v>-37</v>
      </c>
      <c r="AU238">
        <v>-9</v>
      </c>
      <c r="AV238" s="2"/>
      <c r="BT238" s="84"/>
      <c r="BU238" s="84"/>
      <c r="BV238" s="84"/>
    </row>
    <row r="239" spans="1:74" x14ac:dyDescent="0.25">
      <c r="A239" s="73" t="s">
        <v>1112</v>
      </c>
      <c r="B239" s="73">
        <v>2</v>
      </c>
      <c r="C239" s="73" t="s">
        <v>657</v>
      </c>
      <c r="D239" s="78" t="s">
        <v>656</v>
      </c>
      <c r="E239" s="78" t="s">
        <v>161</v>
      </c>
      <c r="F239" s="73" t="s">
        <v>162</v>
      </c>
      <c r="G239" s="2">
        <f t="shared" si="45"/>
        <v>0.93067545304777599</v>
      </c>
      <c r="H239">
        <f t="shared" si="46"/>
        <v>0</v>
      </c>
      <c r="I239">
        <f t="shared" si="47"/>
        <v>0</v>
      </c>
      <c r="J239" s="79">
        <v>15175</v>
      </c>
      <c r="K239" s="76">
        <v>14855</v>
      </c>
      <c r="L239" s="76">
        <v>14123</v>
      </c>
      <c r="M239" s="73">
        <v>343</v>
      </c>
      <c r="N239" s="73">
        <v>11</v>
      </c>
      <c r="O239" s="73">
        <v>298</v>
      </c>
      <c r="P239" s="73">
        <v>80</v>
      </c>
      <c r="Q239" s="73">
        <v>53</v>
      </c>
      <c r="R239" s="73">
        <v>137</v>
      </c>
      <c r="S239" s="73">
        <v>45</v>
      </c>
      <c r="T239" s="73">
        <v>2</v>
      </c>
      <c r="U239" s="73">
        <v>35</v>
      </c>
      <c r="V239" s="73">
        <v>15</v>
      </c>
      <c r="W239" s="73">
        <v>10</v>
      </c>
      <c r="X239" s="73">
        <v>5</v>
      </c>
      <c r="Y239" s="73">
        <v>2</v>
      </c>
      <c r="Z239" s="73">
        <v>1</v>
      </c>
      <c r="AA239" s="73">
        <v>4</v>
      </c>
      <c r="AB239" s="73">
        <v>11</v>
      </c>
      <c r="AC239" s="77"/>
      <c r="AD239">
        <f t="shared" si="48"/>
        <v>1052</v>
      </c>
      <c r="AE239">
        <v>105</v>
      </c>
      <c r="AF239" s="20">
        <f t="shared" si="49"/>
        <v>343</v>
      </c>
      <c r="AG239">
        <f t="shared" si="50"/>
        <v>1</v>
      </c>
      <c r="AH239" t="str">
        <f t="shared" si="51"/>
        <v>White Irish</v>
      </c>
      <c r="AI239" s="2">
        <f t="shared" si="52"/>
        <v>2.2602965403624383E-2</v>
      </c>
      <c r="AJ239" s="2">
        <f t="shared" si="53"/>
        <v>0.32604562737642584</v>
      </c>
      <c r="AK239" s="20">
        <f t="shared" si="54"/>
        <v>298</v>
      </c>
      <c r="AL239">
        <f t="shared" si="55"/>
        <v>3</v>
      </c>
      <c r="AM239" t="str">
        <f t="shared" si="56"/>
        <v>White Polish</v>
      </c>
      <c r="AN239" s="2">
        <f t="shared" si="57"/>
        <v>1.9637561779242176E-2</v>
      </c>
      <c r="AO239" s="2">
        <f t="shared" si="58"/>
        <v>0.28326996197718629</v>
      </c>
      <c r="AP239">
        <f t="shared" si="59"/>
        <v>0</v>
      </c>
      <c r="AQ239">
        <v>48</v>
      </c>
      <c r="AR239">
        <v>33</v>
      </c>
      <c r="AS239">
        <v>5</v>
      </c>
      <c r="AT239">
        <v>-172</v>
      </c>
      <c r="AU239">
        <v>-8</v>
      </c>
      <c r="AV239" s="2"/>
      <c r="BT239" s="84"/>
      <c r="BU239" s="84"/>
      <c r="BV239" s="84"/>
    </row>
    <row r="240" spans="1:74" x14ac:dyDescent="0.25">
      <c r="A240" s="73" t="s">
        <v>1113</v>
      </c>
      <c r="B240" s="73">
        <v>3</v>
      </c>
      <c r="C240" s="73" t="s">
        <v>669</v>
      </c>
      <c r="D240" s="78" t="s">
        <v>668</v>
      </c>
      <c r="E240" s="78" t="s">
        <v>161</v>
      </c>
      <c r="F240" s="73" t="s">
        <v>162</v>
      </c>
      <c r="G240" s="2">
        <f t="shared" si="45"/>
        <v>0.93471459361746512</v>
      </c>
      <c r="H240">
        <f t="shared" si="46"/>
        <v>0</v>
      </c>
      <c r="I240">
        <f t="shared" si="47"/>
        <v>0</v>
      </c>
      <c r="J240" s="79">
        <v>14383</v>
      </c>
      <c r="K240" s="76">
        <v>14035</v>
      </c>
      <c r="L240" s="76">
        <v>13444</v>
      </c>
      <c r="M240" s="73">
        <v>129</v>
      </c>
      <c r="N240" s="73">
        <v>10</v>
      </c>
      <c r="O240" s="73">
        <v>340</v>
      </c>
      <c r="P240" s="73">
        <v>112</v>
      </c>
      <c r="Q240" s="73">
        <v>31</v>
      </c>
      <c r="R240" s="73">
        <v>102</v>
      </c>
      <c r="S240" s="73">
        <v>32</v>
      </c>
      <c r="T240" s="73">
        <v>1</v>
      </c>
      <c r="U240" s="73">
        <v>43</v>
      </c>
      <c r="V240" s="73">
        <v>40</v>
      </c>
      <c r="W240" s="73">
        <v>67</v>
      </c>
      <c r="X240" s="73">
        <v>0</v>
      </c>
      <c r="Y240" s="73">
        <v>6</v>
      </c>
      <c r="Z240" s="73">
        <v>2</v>
      </c>
      <c r="AA240" s="73">
        <v>12</v>
      </c>
      <c r="AB240" s="73">
        <v>12</v>
      </c>
      <c r="AC240" s="77"/>
      <c r="AD240">
        <f t="shared" si="48"/>
        <v>939</v>
      </c>
      <c r="AE240">
        <v>91</v>
      </c>
      <c r="AF240" s="20">
        <f t="shared" si="49"/>
        <v>340</v>
      </c>
      <c r="AG240">
        <f t="shared" si="50"/>
        <v>3</v>
      </c>
      <c r="AH240" t="str">
        <f t="shared" si="51"/>
        <v>White Polish</v>
      </c>
      <c r="AI240" s="2">
        <f t="shared" si="52"/>
        <v>2.3639018285475908E-2</v>
      </c>
      <c r="AJ240" s="2">
        <f t="shared" si="53"/>
        <v>0.362087326943557</v>
      </c>
      <c r="AK240" s="20">
        <f t="shared" si="54"/>
        <v>129</v>
      </c>
      <c r="AL240">
        <f t="shared" si="55"/>
        <v>1</v>
      </c>
      <c r="AM240" t="str">
        <f t="shared" si="56"/>
        <v>White Irish</v>
      </c>
      <c r="AN240" s="2">
        <f t="shared" si="57"/>
        <v>8.9689216436070369E-3</v>
      </c>
      <c r="AO240" s="2">
        <f t="shared" si="58"/>
        <v>0.13738019169329074</v>
      </c>
      <c r="AP240">
        <f t="shared" si="59"/>
        <v>0</v>
      </c>
      <c r="AQ240">
        <v>38</v>
      </c>
      <c r="AR240">
        <v>57</v>
      </c>
      <c r="AS240">
        <v>16</v>
      </c>
      <c r="AT240">
        <v>-91</v>
      </c>
      <c r="AU240">
        <v>-12</v>
      </c>
      <c r="AV240" s="2"/>
      <c r="BT240" s="84"/>
      <c r="BU240" s="84"/>
      <c r="BV240" s="84"/>
    </row>
    <row r="241" spans="1:74" x14ac:dyDescent="0.25">
      <c r="A241" s="73" t="s">
        <v>1114</v>
      </c>
      <c r="B241" s="73">
        <v>4</v>
      </c>
      <c r="C241" s="73" t="s">
        <v>649</v>
      </c>
      <c r="D241" s="78" t="s">
        <v>648</v>
      </c>
      <c r="E241" s="78" t="s">
        <v>161</v>
      </c>
      <c r="F241" s="73" t="s">
        <v>162</v>
      </c>
      <c r="G241" s="2">
        <f t="shared" si="45"/>
        <v>0.94185741972657278</v>
      </c>
      <c r="H241">
        <f t="shared" si="46"/>
        <v>0</v>
      </c>
      <c r="I241">
        <f t="shared" si="47"/>
        <v>0</v>
      </c>
      <c r="J241" s="79">
        <v>19091</v>
      </c>
      <c r="K241" s="76">
        <v>18880</v>
      </c>
      <c r="L241" s="76">
        <v>17981</v>
      </c>
      <c r="M241" s="73">
        <v>551</v>
      </c>
      <c r="N241" s="73">
        <v>10</v>
      </c>
      <c r="O241" s="73">
        <v>239</v>
      </c>
      <c r="P241" s="73">
        <v>99</v>
      </c>
      <c r="Q241" s="73">
        <v>43</v>
      </c>
      <c r="R241" s="73">
        <v>69</v>
      </c>
      <c r="S241" s="73">
        <v>19</v>
      </c>
      <c r="T241" s="73">
        <v>1</v>
      </c>
      <c r="U241" s="73">
        <v>28</v>
      </c>
      <c r="V241" s="73">
        <v>11</v>
      </c>
      <c r="W241" s="73">
        <v>27</v>
      </c>
      <c r="X241" s="73">
        <v>3</v>
      </c>
      <c r="Y241" s="73">
        <v>1</v>
      </c>
      <c r="Z241" s="73">
        <v>0</v>
      </c>
      <c r="AA241" s="73">
        <v>5</v>
      </c>
      <c r="AB241" s="73">
        <v>4</v>
      </c>
      <c r="AC241" s="77"/>
      <c r="AD241">
        <f t="shared" si="48"/>
        <v>1110</v>
      </c>
      <c r="AE241">
        <v>64</v>
      </c>
      <c r="AF241" s="20">
        <f t="shared" si="49"/>
        <v>551</v>
      </c>
      <c r="AG241">
        <f t="shared" si="50"/>
        <v>1</v>
      </c>
      <c r="AH241" t="str">
        <f t="shared" si="51"/>
        <v>White Irish</v>
      </c>
      <c r="AI241" s="2">
        <f t="shared" si="52"/>
        <v>2.8861767324917499E-2</v>
      </c>
      <c r="AJ241" s="2">
        <f t="shared" si="53"/>
        <v>0.49639639639639638</v>
      </c>
      <c r="AK241" s="20">
        <f t="shared" si="54"/>
        <v>239</v>
      </c>
      <c r="AL241">
        <f t="shared" si="55"/>
        <v>3</v>
      </c>
      <c r="AM241" t="str">
        <f t="shared" si="56"/>
        <v>White Polish</v>
      </c>
      <c r="AN241" s="2">
        <f t="shared" si="57"/>
        <v>1.2518988004819025E-2</v>
      </c>
      <c r="AO241" s="2">
        <f t="shared" si="58"/>
        <v>0.21531531531531531</v>
      </c>
      <c r="AP241">
        <f t="shared" si="59"/>
        <v>0</v>
      </c>
      <c r="AQ241">
        <v>15</v>
      </c>
      <c r="AR241">
        <v>46</v>
      </c>
      <c r="AS241">
        <v>3</v>
      </c>
      <c r="AT241">
        <v>70</v>
      </c>
      <c r="AU241">
        <v>-5</v>
      </c>
      <c r="AV241" s="2"/>
      <c r="BT241" s="84"/>
      <c r="BU241" s="84"/>
      <c r="BV241" s="84"/>
    </row>
    <row r="242" spans="1:74" x14ac:dyDescent="0.25">
      <c r="A242" s="73" t="s">
        <v>1115</v>
      </c>
      <c r="B242" s="73">
        <v>5</v>
      </c>
      <c r="C242" s="73" t="s">
        <v>874</v>
      </c>
      <c r="D242" s="78" t="s">
        <v>873</v>
      </c>
      <c r="E242" s="78" t="s">
        <v>161</v>
      </c>
      <c r="F242" s="73" t="s">
        <v>162</v>
      </c>
      <c r="G242" s="2">
        <f t="shared" si="45"/>
        <v>0.94402235184549776</v>
      </c>
      <c r="H242">
        <f t="shared" si="46"/>
        <v>0</v>
      </c>
      <c r="I242">
        <f t="shared" si="47"/>
        <v>0</v>
      </c>
      <c r="J242" s="79">
        <v>20401</v>
      </c>
      <c r="K242" s="76">
        <v>19788</v>
      </c>
      <c r="L242" s="76">
        <v>19259</v>
      </c>
      <c r="M242" s="73">
        <v>355</v>
      </c>
      <c r="N242" s="73">
        <v>18</v>
      </c>
      <c r="O242" s="73">
        <v>33</v>
      </c>
      <c r="P242" s="73">
        <v>123</v>
      </c>
      <c r="Q242" s="73">
        <v>56</v>
      </c>
      <c r="R242" s="73">
        <v>233</v>
      </c>
      <c r="S242" s="73">
        <v>112</v>
      </c>
      <c r="T242" s="73">
        <v>2</v>
      </c>
      <c r="U242" s="73">
        <v>108</v>
      </c>
      <c r="V242" s="73">
        <v>34</v>
      </c>
      <c r="W242" s="73">
        <v>23</v>
      </c>
      <c r="X242" s="73">
        <v>11</v>
      </c>
      <c r="Y242" s="73">
        <v>3</v>
      </c>
      <c r="Z242" s="73">
        <v>0</v>
      </c>
      <c r="AA242" s="73">
        <v>20</v>
      </c>
      <c r="AB242" s="73">
        <v>11</v>
      </c>
      <c r="AC242" s="77"/>
      <c r="AD242">
        <f t="shared" si="48"/>
        <v>1142</v>
      </c>
      <c r="AE242">
        <v>81</v>
      </c>
      <c r="AF242" s="20">
        <f t="shared" si="49"/>
        <v>355</v>
      </c>
      <c r="AG242">
        <f t="shared" si="50"/>
        <v>1</v>
      </c>
      <c r="AH242" t="str">
        <f t="shared" si="51"/>
        <v>White Irish</v>
      </c>
      <c r="AI242" s="2">
        <f t="shared" si="52"/>
        <v>1.7401107788833879E-2</v>
      </c>
      <c r="AJ242" s="2">
        <f t="shared" si="53"/>
        <v>0.31085814360770581</v>
      </c>
      <c r="AK242" s="20">
        <f t="shared" si="54"/>
        <v>233</v>
      </c>
      <c r="AL242">
        <f t="shared" si="55"/>
        <v>6</v>
      </c>
      <c r="AM242" t="str">
        <f t="shared" si="56"/>
        <v>Pakistani</v>
      </c>
      <c r="AN242" s="2">
        <f t="shared" si="57"/>
        <v>1.1421008774079701E-2</v>
      </c>
      <c r="AO242" s="2">
        <f t="shared" si="58"/>
        <v>0.20402802101576181</v>
      </c>
      <c r="AP242">
        <f t="shared" si="59"/>
        <v>0</v>
      </c>
      <c r="AQ242">
        <v>69</v>
      </c>
      <c r="AR242">
        <v>40</v>
      </c>
      <c r="AS242">
        <v>12</v>
      </c>
      <c r="AT242">
        <v>-106</v>
      </c>
      <c r="AU242">
        <v>-15</v>
      </c>
      <c r="AV242" s="2"/>
      <c r="BT242" s="84"/>
      <c r="BU242" s="84"/>
      <c r="BV242" s="84"/>
    </row>
    <row r="243" spans="1:74" x14ac:dyDescent="0.25">
      <c r="A243" s="73" t="s">
        <v>1116</v>
      </c>
      <c r="B243" s="73">
        <v>6</v>
      </c>
      <c r="C243" s="73" t="s">
        <v>643</v>
      </c>
      <c r="D243" s="78" t="s">
        <v>642</v>
      </c>
      <c r="E243" s="78" t="s">
        <v>161</v>
      </c>
      <c r="F243" s="73" t="s">
        <v>162</v>
      </c>
      <c r="G243" s="2">
        <f t="shared" si="45"/>
        <v>0.9460263259349011</v>
      </c>
      <c r="H243">
        <f t="shared" si="46"/>
        <v>0</v>
      </c>
      <c r="I243">
        <f t="shared" si="47"/>
        <v>0</v>
      </c>
      <c r="J243" s="79">
        <v>18157</v>
      </c>
      <c r="K243" s="76">
        <v>17509</v>
      </c>
      <c r="L243" s="76">
        <v>17177</v>
      </c>
      <c r="M243" s="73">
        <v>207</v>
      </c>
      <c r="N243" s="73">
        <v>6</v>
      </c>
      <c r="O243" s="73">
        <v>21</v>
      </c>
      <c r="P243" s="73">
        <v>98</v>
      </c>
      <c r="Q243" s="73">
        <v>46</v>
      </c>
      <c r="R243" s="73">
        <v>346</v>
      </c>
      <c r="S243" s="73">
        <v>93</v>
      </c>
      <c r="T243" s="73">
        <v>7</v>
      </c>
      <c r="U243" s="73">
        <v>85</v>
      </c>
      <c r="V243" s="73">
        <v>33</v>
      </c>
      <c r="W243" s="73">
        <v>14</v>
      </c>
      <c r="X243" s="73">
        <v>4</v>
      </c>
      <c r="Y243" s="73">
        <v>10</v>
      </c>
      <c r="Z243" s="73">
        <v>0</v>
      </c>
      <c r="AA243" s="73">
        <v>9</v>
      </c>
      <c r="AB243" s="73">
        <v>1</v>
      </c>
      <c r="AC243" s="77"/>
      <c r="AD243">
        <f t="shared" si="48"/>
        <v>980</v>
      </c>
      <c r="AE243">
        <v>74</v>
      </c>
      <c r="AF243" s="20">
        <f t="shared" si="49"/>
        <v>346</v>
      </c>
      <c r="AG243">
        <f t="shared" si="50"/>
        <v>6</v>
      </c>
      <c r="AH243" t="str">
        <f t="shared" si="51"/>
        <v>Pakistani</v>
      </c>
      <c r="AI243" s="2">
        <f t="shared" si="52"/>
        <v>1.9056011455636946E-2</v>
      </c>
      <c r="AJ243" s="2">
        <f t="shared" si="53"/>
        <v>0.35306122448979593</v>
      </c>
      <c r="AK243" s="20">
        <f t="shared" si="54"/>
        <v>207</v>
      </c>
      <c r="AL243">
        <f t="shared" si="55"/>
        <v>1</v>
      </c>
      <c r="AM243" t="str">
        <f t="shared" si="56"/>
        <v>White Irish</v>
      </c>
      <c r="AN243" s="2">
        <f t="shared" si="57"/>
        <v>1.1400561766811698E-2</v>
      </c>
      <c r="AO243" s="2">
        <f t="shared" si="58"/>
        <v>0.21122448979591837</v>
      </c>
      <c r="AP243">
        <f t="shared" si="59"/>
        <v>0</v>
      </c>
      <c r="AQ243">
        <v>65</v>
      </c>
      <c r="AR243">
        <v>57</v>
      </c>
      <c r="AS243">
        <v>10</v>
      </c>
      <c r="AT243">
        <v>-149</v>
      </c>
      <c r="AU243">
        <v>-15</v>
      </c>
      <c r="AV243" s="2"/>
      <c r="BT243" s="84"/>
      <c r="BU243" s="84"/>
      <c r="BV243" s="84"/>
    </row>
    <row r="244" spans="1:74" x14ac:dyDescent="0.25">
      <c r="A244" s="73" t="s">
        <v>1117</v>
      </c>
      <c r="B244" s="73">
        <v>7</v>
      </c>
      <c r="C244" s="73" t="s">
        <v>667</v>
      </c>
      <c r="D244" s="78" t="s">
        <v>666</v>
      </c>
      <c r="E244" s="78" t="s">
        <v>161</v>
      </c>
      <c r="F244" s="73" t="s">
        <v>162</v>
      </c>
      <c r="G244" s="2">
        <f t="shared" si="45"/>
        <v>0.94668390629753574</v>
      </c>
      <c r="H244">
        <f t="shared" si="46"/>
        <v>0</v>
      </c>
      <c r="I244">
        <f t="shared" si="47"/>
        <v>0</v>
      </c>
      <c r="J244" s="79">
        <v>13148</v>
      </c>
      <c r="K244" s="76">
        <v>12753</v>
      </c>
      <c r="L244" s="76">
        <v>12447</v>
      </c>
      <c r="M244" s="73">
        <v>158</v>
      </c>
      <c r="N244" s="73">
        <v>3</v>
      </c>
      <c r="O244" s="73">
        <v>53</v>
      </c>
      <c r="P244" s="73">
        <v>92</v>
      </c>
      <c r="Q244" s="73">
        <v>20</v>
      </c>
      <c r="R244" s="73">
        <v>213</v>
      </c>
      <c r="S244" s="73">
        <v>57</v>
      </c>
      <c r="T244" s="73">
        <v>1</v>
      </c>
      <c r="U244" s="73">
        <v>46</v>
      </c>
      <c r="V244" s="73">
        <v>26</v>
      </c>
      <c r="W244" s="73">
        <v>14</v>
      </c>
      <c r="X244" s="73">
        <v>4</v>
      </c>
      <c r="Y244" s="73">
        <v>9</v>
      </c>
      <c r="Z244" s="73">
        <v>0</v>
      </c>
      <c r="AA244" s="73">
        <v>4</v>
      </c>
      <c r="AB244" s="73">
        <v>1</v>
      </c>
      <c r="AC244" s="77"/>
      <c r="AD244">
        <f t="shared" si="48"/>
        <v>701</v>
      </c>
      <c r="AE244">
        <v>57</v>
      </c>
      <c r="AF244" s="20">
        <f t="shared" si="49"/>
        <v>213</v>
      </c>
      <c r="AG244">
        <f t="shared" si="50"/>
        <v>6</v>
      </c>
      <c r="AH244" t="str">
        <f t="shared" si="51"/>
        <v>Pakistani</v>
      </c>
      <c r="AI244" s="2">
        <f t="shared" si="52"/>
        <v>1.6200182537268026E-2</v>
      </c>
      <c r="AJ244" s="2">
        <f t="shared" si="53"/>
        <v>0.30385164051355207</v>
      </c>
      <c r="AK244" s="20">
        <f t="shared" si="54"/>
        <v>158</v>
      </c>
      <c r="AL244">
        <f t="shared" si="55"/>
        <v>1</v>
      </c>
      <c r="AM244" t="str">
        <f t="shared" si="56"/>
        <v>White Irish</v>
      </c>
      <c r="AN244" s="2">
        <f t="shared" si="57"/>
        <v>1.2017036811682385E-2</v>
      </c>
      <c r="AO244" s="2">
        <f t="shared" si="58"/>
        <v>0.2253922967189729</v>
      </c>
      <c r="AP244">
        <f t="shared" si="59"/>
        <v>0</v>
      </c>
      <c r="AQ244">
        <v>49</v>
      </c>
      <c r="AR244">
        <v>50</v>
      </c>
      <c r="AS244">
        <v>9</v>
      </c>
      <c r="AT244">
        <v>2</v>
      </c>
      <c r="AU244">
        <v>-32</v>
      </c>
      <c r="AV244" s="2"/>
      <c r="BT244" s="84"/>
      <c r="BU244" s="84"/>
      <c r="BV244" s="84"/>
    </row>
    <row r="245" spans="1:74" x14ac:dyDescent="0.25">
      <c r="A245" s="73" t="s">
        <v>1118</v>
      </c>
      <c r="B245" s="73">
        <v>8</v>
      </c>
      <c r="C245" s="73" t="s">
        <v>673</v>
      </c>
      <c r="D245" s="78" t="s">
        <v>672</v>
      </c>
      <c r="E245" s="78" t="s">
        <v>161</v>
      </c>
      <c r="F245" s="73" t="s">
        <v>162</v>
      </c>
      <c r="G245" s="2">
        <f t="shared" si="45"/>
        <v>0.94825048125920053</v>
      </c>
      <c r="H245">
        <f t="shared" si="46"/>
        <v>0</v>
      </c>
      <c r="I245">
        <f t="shared" si="47"/>
        <v>0</v>
      </c>
      <c r="J245" s="79">
        <v>17662</v>
      </c>
      <c r="K245" s="76">
        <v>17280</v>
      </c>
      <c r="L245" s="76">
        <v>16748</v>
      </c>
      <c r="M245" s="73">
        <v>191</v>
      </c>
      <c r="N245" s="73">
        <v>17</v>
      </c>
      <c r="O245" s="73">
        <v>215</v>
      </c>
      <c r="P245" s="73">
        <v>109</v>
      </c>
      <c r="Q245" s="73">
        <v>36</v>
      </c>
      <c r="R245" s="73">
        <v>144</v>
      </c>
      <c r="S245" s="73">
        <v>58</v>
      </c>
      <c r="T245" s="73">
        <v>2</v>
      </c>
      <c r="U245" s="73">
        <v>45</v>
      </c>
      <c r="V245" s="73">
        <v>25</v>
      </c>
      <c r="W245" s="73">
        <v>47</v>
      </c>
      <c r="X245" s="73">
        <v>2</v>
      </c>
      <c r="Y245" s="73">
        <v>3</v>
      </c>
      <c r="Z245" s="73">
        <v>1</v>
      </c>
      <c r="AA245" s="73">
        <v>9</v>
      </c>
      <c r="AB245" s="73">
        <v>10</v>
      </c>
      <c r="AC245" s="77"/>
      <c r="AD245">
        <f t="shared" si="48"/>
        <v>914</v>
      </c>
      <c r="AE245">
        <v>89</v>
      </c>
      <c r="AF245" s="20">
        <f t="shared" si="49"/>
        <v>215</v>
      </c>
      <c r="AG245">
        <f t="shared" si="50"/>
        <v>3</v>
      </c>
      <c r="AH245" t="str">
        <f t="shared" si="51"/>
        <v>White Polish</v>
      </c>
      <c r="AI245" s="2">
        <f t="shared" si="52"/>
        <v>1.2173026837277771E-2</v>
      </c>
      <c r="AJ245" s="2">
        <f t="shared" si="53"/>
        <v>0.23522975929978118</v>
      </c>
      <c r="AK245" s="20">
        <f t="shared" si="54"/>
        <v>191</v>
      </c>
      <c r="AL245">
        <f t="shared" si="55"/>
        <v>1</v>
      </c>
      <c r="AM245" t="str">
        <f t="shared" si="56"/>
        <v>White Irish</v>
      </c>
      <c r="AN245" s="2">
        <f t="shared" si="57"/>
        <v>1.0814177329860718E-2</v>
      </c>
      <c r="AO245" s="2">
        <f t="shared" si="58"/>
        <v>0.20897155361050329</v>
      </c>
      <c r="AP245">
        <f t="shared" si="59"/>
        <v>0</v>
      </c>
      <c r="AQ245">
        <v>47</v>
      </c>
      <c r="AR245">
        <v>52</v>
      </c>
      <c r="AS245">
        <v>14</v>
      </c>
      <c r="AT245">
        <v>39</v>
      </c>
      <c r="AU245">
        <v>-32</v>
      </c>
      <c r="AV245" s="2"/>
      <c r="BT245" s="84"/>
      <c r="BU245" s="84"/>
      <c r="BV245" s="84"/>
    </row>
    <row r="246" spans="1:74" x14ac:dyDescent="0.25">
      <c r="A246" s="73" t="s">
        <v>1119</v>
      </c>
      <c r="B246" s="73">
        <v>9</v>
      </c>
      <c r="C246" s="73" t="s">
        <v>653</v>
      </c>
      <c r="D246" s="78" t="s">
        <v>652</v>
      </c>
      <c r="E246" s="78" t="s">
        <v>161</v>
      </c>
      <c r="F246" s="73" t="s">
        <v>162</v>
      </c>
      <c r="G246" s="2">
        <f t="shared" si="45"/>
        <v>0.94879009566685424</v>
      </c>
      <c r="H246">
        <f t="shared" si="46"/>
        <v>0</v>
      </c>
      <c r="I246">
        <f t="shared" si="47"/>
        <v>0</v>
      </c>
      <c r="J246" s="79">
        <v>15993</v>
      </c>
      <c r="K246" s="76">
        <v>15692</v>
      </c>
      <c r="L246" s="76">
        <v>15174</v>
      </c>
      <c r="M246" s="73">
        <v>157</v>
      </c>
      <c r="N246" s="73">
        <v>1</v>
      </c>
      <c r="O246" s="73">
        <v>265</v>
      </c>
      <c r="P246" s="73">
        <v>95</v>
      </c>
      <c r="Q246" s="73">
        <v>36</v>
      </c>
      <c r="R246" s="73">
        <v>109</v>
      </c>
      <c r="S246" s="73">
        <v>49</v>
      </c>
      <c r="T246" s="73">
        <v>3</v>
      </c>
      <c r="U246" s="73">
        <v>52</v>
      </c>
      <c r="V246" s="73">
        <v>5</v>
      </c>
      <c r="W246" s="73">
        <v>24</v>
      </c>
      <c r="X246" s="73">
        <v>5</v>
      </c>
      <c r="Y246" s="73">
        <v>2</v>
      </c>
      <c r="Z246" s="73">
        <v>0</v>
      </c>
      <c r="AA246" s="73">
        <v>9</v>
      </c>
      <c r="AB246" s="73">
        <v>7</v>
      </c>
      <c r="AC246" s="77"/>
      <c r="AD246">
        <f t="shared" si="48"/>
        <v>819</v>
      </c>
      <c r="AE246">
        <v>66</v>
      </c>
      <c r="AF246" s="20">
        <f t="shared" si="49"/>
        <v>265</v>
      </c>
      <c r="AG246">
        <f t="shared" si="50"/>
        <v>3</v>
      </c>
      <c r="AH246" t="str">
        <f t="shared" si="51"/>
        <v>White Polish</v>
      </c>
      <c r="AI246" s="2">
        <f t="shared" si="52"/>
        <v>1.6569749265303569E-2</v>
      </c>
      <c r="AJ246" s="2">
        <f t="shared" si="53"/>
        <v>0.32356532356532358</v>
      </c>
      <c r="AK246" s="20">
        <f t="shared" si="54"/>
        <v>157</v>
      </c>
      <c r="AL246">
        <f t="shared" si="55"/>
        <v>1</v>
      </c>
      <c r="AM246" t="str">
        <f t="shared" si="56"/>
        <v>White Irish</v>
      </c>
      <c r="AN246" s="2">
        <f t="shared" si="57"/>
        <v>9.8167948477458893E-3</v>
      </c>
      <c r="AO246" s="2">
        <f t="shared" si="58"/>
        <v>0.19169719169719171</v>
      </c>
      <c r="AP246">
        <f t="shared" si="59"/>
        <v>0</v>
      </c>
      <c r="AQ246">
        <v>32</v>
      </c>
      <c r="AR246">
        <v>78</v>
      </c>
      <c r="AS246">
        <v>5</v>
      </c>
      <c r="AT246">
        <v>194</v>
      </c>
      <c r="AU246">
        <v>9</v>
      </c>
      <c r="AV246" s="2"/>
      <c r="BT246" s="84"/>
      <c r="BU246" s="84"/>
      <c r="BV246" s="84"/>
    </row>
    <row r="247" spans="1:74" x14ac:dyDescent="0.25">
      <c r="A247" s="73" t="s">
        <v>1120</v>
      </c>
      <c r="B247" s="73">
        <v>10</v>
      </c>
      <c r="C247" s="73" t="s">
        <v>655</v>
      </c>
      <c r="D247" s="78" t="s">
        <v>654</v>
      </c>
      <c r="E247" s="78" t="s">
        <v>161</v>
      </c>
      <c r="F247" s="73" t="s">
        <v>162</v>
      </c>
      <c r="G247" s="2">
        <f t="shared" si="45"/>
        <v>0.94908007255765747</v>
      </c>
      <c r="H247">
        <f t="shared" si="46"/>
        <v>0</v>
      </c>
      <c r="I247">
        <f t="shared" si="47"/>
        <v>0</v>
      </c>
      <c r="J247" s="79">
        <v>15436</v>
      </c>
      <c r="K247" s="76">
        <v>15178</v>
      </c>
      <c r="L247" s="76">
        <v>14650</v>
      </c>
      <c r="M247" s="73">
        <v>342</v>
      </c>
      <c r="N247" s="73">
        <v>8</v>
      </c>
      <c r="O247" s="73">
        <v>119</v>
      </c>
      <c r="P247" s="73">
        <v>59</v>
      </c>
      <c r="Q247" s="73">
        <v>33</v>
      </c>
      <c r="R247" s="73">
        <v>80</v>
      </c>
      <c r="S247" s="73">
        <v>90</v>
      </c>
      <c r="T247" s="73">
        <v>3</v>
      </c>
      <c r="U247" s="73">
        <v>20</v>
      </c>
      <c r="V247" s="73">
        <v>10</v>
      </c>
      <c r="W247" s="73">
        <v>14</v>
      </c>
      <c r="X247" s="73">
        <v>4</v>
      </c>
      <c r="Y247" s="73">
        <v>1</v>
      </c>
      <c r="Z247" s="73">
        <v>0</v>
      </c>
      <c r="AA247" s="73">
        <v>3</v>
      </c>
      <c r="AB247" s="73">
        <v>0</v>
      </c>
      <c r="AC247" s="77"/>
      <c r="AD247">
        <f t="shared" si="48"/>
        <v>786</v>
      </c>
      <c r="AE247">
        <v>55</v>
      </c>
      <c r="AF247" s="20">
        <f t="shared" si="49"/>
        <v>342</v>
      </c>
      <c r="AG247">
        <f t="shared" si="50"/>
        <v>1</v>
      </c>
      <c r="AH247" t="str">
        <f t="shared" si="51"/>
        <v>White Irish</v>
      </c>
      <c r="AI247" s="2">
        <f t="shared" si="52"/>
        <v>2.2155998963462036E-2</v>
      </c>
      <c r="AJ247" s="2">
        <f t="shared" si="53"/>
        <v>0.4351145038167939</v>
      </c>
      <c r="AK247" s="20">
        <f t="shared" si="54"/>
        <v>119</v>
      </c>
      <c r="AL247">
        <f t="shared" si="55"/>
        <v>3</v>
      </c>
      <c r="AM247" t="str">
        <f t="shared" si="56"/>
        <v>White Polish</v>
      </c>
      <c r="AN247" s="2">
        <f t="shared" si="57"/>
        <v>7.709251101321586E-3</v>
      </c>
      <c r="AO247" s="2">
        <f t="shared" si="58"/>
        <v>0.15139949109414758</v>
      </c>
      <c r="AP247">
        <f t="shared" si="59"/>
        <v>0</v>
      </c>
      <c r="AQ247">
        <v>26</v>
      </c>
      <c r="AR247">
        <v>30</v>
      </c>
      <c r="AS247">
        <v>7</v>
      </c>
      <c r="AT247">
        <v>37</v>
      </c>
      <c r="AU247">
        <v>-13</v>
      </c>
      <c r="AV247" s="2"/>
      <c r="BT247" s="84"/>
      <c r="BU247" s="84"/>
      <c r="BV247" s="84"/>
    </row>
    <row r="248" spans="1:74" x14ac:dyDescent="0.25">
      <c r="A248" s="73" t="s">
        <v>1121</v>
      </c>
      <c r="B248" s="73">
        <v>11</v>
      </c>
      <c r="C248" s="73" t="s">
        <v>645</v>
      </c>
      <c r="D248" s="78" t="s">
        <v>644</v>
      </c>
      <c r="E248" s="78" t="s">
        <v>161</v>
      </c>
      <c r="F248" s="73" t="s">
        <v>162</v>
      </c>
      <c r="G248" s="2">
        <f t="shared" si="45"/>
        <v>0.95162185340261307</v>
      </c>
      <c r="H248">
        <f t="shared" si="46"/>
        <v>0</v>
      </c>
      <c r="I248">
        <f t="shared" si="47"/>
        <v>0</v>
      </c>
      <c r="J248" s="79">
        <v>19823</v>
      </c>
      <c r="K248" s="76">
        <v>19366</v>
      </c>
      <c r="L248" s="76">
        <v>18864</v>
      </c>
      <c r="M248" s="73">
        <v>162</v>
      </c>
      <c r="N248" s="73">
        <v>12</v>
      </c>
      <c r="O248" s="73">
        <v>206</v>
      </c>
      <c r="P248" s="73">
        <v>122</v>
      </c>
      <c r="Q248" s="73">
        <v>47</v>
      </c>
      <c r="R248" s="73">
        <v>104</v>
      </c>
      <c r="S248" s="73">
        <v>90</v>
      </c>
      <c r="T248" s="73">
        <v>1</v>
      </c>
      <c r="U248" s="73">
        <v>51</v>
      </c>
      <c r="V248" s="73">
        <v>67</v>
      </c>
      <c r="W248" s="73">
        <v>73</v>
      </c>
      <c r="X248" s="73">
        <v>4</v>
      </c>
      <c r="Y248" s="73">
        <v>5</v>
      </c>
      <c r="Z248" s="73">
        <v>0</v>
      </c>
      <c r="AA248" s="73">
        <v>8</v>
      </c>
      <c r="AB248" s="73">
        <v>7</v>
      </c>
      <c r="AC248" s="77"/>
      <c r="AD248">
        <f t="shared" si="48"/>
        <v>959</v>
      </c>
      <c r="AE248">
        <v>60</v>
      </c>
      <c r="AF248" s="20">
        <f t="shared" si="49"/>
        <v>206</v>
      </c>
      <c r="AG248">
        <f t="shared" si="50"/>
        <v>3</v>
      </c>
      <c r="AH248" t="str">
        <f t="shared" si="51"/>
        <v>White Polish</v>
      </c>
      <c r="AI248" s="2">
        <f t="shared" si="52"/>
        <v>1.0391968924986127E-2</v>
      </c>
      <c r="AJ248" s="2">
        <f t="shared" si="53"/>
        <v>0.21480709071949947</v>
      </c>
      <c r="AK248" s="20">
        <f t="shared" si="54"/>
        <v>162</v>
      </c>
      <c r="AL248">
        <f t="shared" si="55"/>
        <v>1</v>
      </c>
      <c r="AM248" t="str">
        <f t="shared" si="56"/>
        <v>White Irish</v>
      </c>
      <c r="AN248" s="2">
        <f t="shared" si="57"/>
        <v>8.1723250769308378E-3</v>
      </c>
      <c r="AO248" s="2">
        <f t="shared" si="58"/>
        <v>0.16892596454640249</v>
      </c>
      <c r="AP248">
        <f t="shared" si="59"/>
        <v>0</v>
      </c>
      <c r="AQ248">
        <v>46</v>
      </c>
      <c r="AR248">
        <v>83</v>
      </c>
      <c r="AS248">
        <v>22</v>
      </c>
      <c r="AT248">
        <v>12</v>
      </c>
      <c r="AU248">
        <v>45</v>
      </c>
      <c r="AV248" s="2"/>
      <c r="BT248" s="84"/>
      <c r="BU248" s="84"/>
      <c r="BV248" s="84"/>
    </row>
    <row r="249" spans="1:74" x14ac:dyDescent="0.25">
      <c r="A249" s="73" t="s">
        <v>1122</v>
      </c>
      <c r="B249" s="73">
        <v>12</v>
      </c>
      <c r="C249" s="73" t="s">
        <v>665</v>
      </c>
      <c r="D249" s="78" t="s">
        <v>664</v>
      </c>
      <c r="E249" s="78" t="s">
        <v>161</v>
      </c>
      <c r="F249" s="73" t="s">
        <v>162</v>
      </c>
      <c r="G249" s="2">
        <f t="shared" si="45"/>
        <v>0.95571541710665253</v>
      </c>
      <c r="H249">
        <f t="shared" si="46"/>
        <v>0</v>
      </c>
      <c r="I249">
        <f t="shared" si="47"/>
        <v>0</v>
      </c>
      <c r="J249" s="79">
        <v>15152</v>
      </c>
      <c r="K249" s="76">
        <v>14814</v>
      </c>
      <c r="L249" s="76">
        <v>14481</v>
      </c>
      <c r="M249" s="73">
        <v>197</v>
      </c>
      <c r="N249" s="73">
        <v>7</v>
      </c>
      <c r="O249" s="73">
        <v>73</v>
      </c>
      <c r="P249" s="73">
        <v>56</v>
      </c>
      <c r="Q249" s="73">
        <v>28</v>
      </c>
      <c r="R249" s="73">
        <v>184</v>
      </c>
      <c r="S249" s="73">
        <v>42</v>
      </c>
      <c r="T249" s="73">
        <v>3</v>
      </c>
      <c r="U249" s="73">
        <v>42</v>
      </c>
      <c r="V249" s="73">
        <v>14</v>
      </c>
      <c r="W249" s="73">
        <v>14</v>
      </c>
      <c r="X249" s="73">
        <v>1</v>
      </c>
      <c r="Y249" s="73">
        <v>2</v>
      </c>
      <c r="Z249" s="73">
        <v>0</v>
      </c>
      <c r="AA249" s="73">
        <v>1</v>
      </c>
      <c r="AB249" s="73">
        <v>7</v>
      </c>
      <c r="AC249" s="77"/>
      <c r="AD249">
        <f t="shared" si="48"/>
        <v>671</v>
      </c>
      <c r="AE249">
        <v>61</v>
      </c>
      <c r="AF249" s="20">
        <f t="shared" si="49"/>
        <v>197</v>
      </c>
      <c r="AG249">
        <f t="shared" si="50"/>
        <v>1</v>
      </c>
      <c r="AH249" t="str">
        <f t="shared" si="51"/>
        <v>White Irish</v>
      </c>
      <c r="AI249" s="2">
        <f t="shared" si="52"/>
        <v>1.3001583949313621E-2</v>
      </c>
      <c r="AJ249" s="2">
        <f t="shared" si="53"/>
        <v>0.29359165424739198</v>
      </c>
      <c r="AK249" s="20">
        <f t="shared" si="54"/>
        <v>184</v>
      </c>
      <c r="AL249">
        <f t="shared" si="55"/>
        <v>6</v>
      </c>
      <c r="AM249" t="str">
        <f t="shared" si="56"/>
        <v>Pakistani</v>
      </c>
      <c r="AN249" s="2">
        <f t="shared" si="57"/>
        <v>1.2143611404435059E-2</v>
      </c>
      <c r="AO249" s="2">
        <f t="shared" si="58"/>
        <v>0.27421758569299554</v>
      </c>
      <c r="AP249">
        <f t="shared" si="59"/>
        <v>0</v>
      </c>
      <c r="AQ249">
        <v>47</v>
      </c>
      <c r="AR249">
        <v>19</v>
      </c>
      <c r="AS249">
        <v>1</v>
      </c>
      <c r="AT249">
        <v>-135</v>
      </c>
      <c r="AU249">
        <v>-10</v>
      </c>
      <c r="AV249" s="2"/>
      <c r="BT249" s="84"/>
      <c r="BU249" s="84"/>
      <c r="BV249" s="84"/>
    </row>
    <row r="250" spans="1:74" x14ac:dyDescent="0.25">
      <c r="A250" s="73" t="s">
        <v>1123</v>
      </c>
      <c r="B250" s="73">
        <v>13</v>
      </c>
      <c r="C250" s="73" t="s">
        <v>677</v>
      </c>
      <c r="D250" s="78" t="s">
        <v>676</v>
      </c>
      <c r="E250" s="78" t="s">
        <v>161</v>
      </c>
      <c r="F250" s="73" t="s">
        <v>162</v>
      </c>
      <c r="G250" s="2">
        <f t="shared" si="45"/>
        <v>0.95848450295428633</v>
      </c>
      <c r="H250">
        <f t="shared" si="46"/>
        <v>0</v>
      </c>
      <c r="I250">
        <f t="shared" si="47"/>
        <v>0</v>
      </c>
      <c r="J250" s="79">
        <v>19294</v>
      </c>
      <c r="K250" s="76">
        <v>19037</v>
      </c>
      <c r="L250" s="76">
        <v>18493</v>
      </c>
      <c r="M250" s="73">
        <v>174</v>
      </c>
      <c r="N250" s="73">
        <v>7</v>
      </c>
      <c r="O250" s="73">
        <v>268</v>
      </c>
      <c r="P250" s="73">
        <v>95</v>
      </c>
      <c r="Q250" s="73">
        <v>44</v>
      </c>
      <c r="R250" s="73">
        <v>88</v>
      </c>
      <c r="S250" s="73">
        <v>34</v>
      </c>
      <c r="T250" s="73">
        <v>1</v>
      </c>
      <c r="U250" s="73">
        <v>38</v>
      </c>
      <c r="V250" s="73">
        <v>22</v>
      </c>
      <c r="W250" s="73">
        <v>16</v>
      </c>
      <c r="X250" s="73">
        <v>3</v>
      </c>
      <c r="Y250" s="73">
        <v>4</v>
      </c>
      <c r="Z250" s="73">
        <v>0</v>
      </c>
      <c r="AA250" s="73">
        <v>2</v>
      </c>
      <c r="AB250" s="73">
        <v>5</v>
      </c>
      <c r="AC250" s="77"/>
      <c r="AD250">
        <f t="shared" si="48"/>
        <v>801</v>
      </c>
      <c r="AE250">
        <v>80</v>
      </c>
      <c r="AF250" s="20">
        <f t="shared" si="49"/>
        <v>268</v>
      </c>
      <c r="AG250">
        <f t="shared" si="50"/>
        <v>3</v>
      </c>
      <c r="AH250" t="str">
        <f t="shared" si="51"/>
        <v>White Polish</v>
      </c>
      <c r="AI250" s="2">
        <f t="shared" si="52"/>
        <v>1.3890328599564631E-2</v>
      </c>
      <c r="AJ250" s="2">
        <f t="shared" si="53"/>
        <v>0.33458177278401996</v>
      </c>
      <c r="AK250" s="20">
        <f t="shared" si="54"/>
        <v>174</v>
      </c>
      <c r="AL250">
        <f t="shared" si="55"/>
        <v>1</v>
      </c>
      <c r="AM250" t="str">
        <f t="shared" si="56"/>
        <v>White Irish</v>
      </c>
      <c r="AN250" s="2">
        <f t="shared" si="57"/>
        <v>9.0183476728516645E-3</v>
      </c>
      <c r="AO250" s="2">
        <f t="shared" si="58"/>
        <v>0.21722846441947566</v>
      </c>
      <c r="AP250">
        <f t="shared" si="59"/>
        <v>0</v>
      </c>
      <c r="AQ250">
        <v>30</v>
      </c>
      <c r="AR250">
        <v>68</v>
      </c>
      <c r="AS250">
        <v>5</v>
      </c>
      <c r="AT250">
        <v>76</v>
      </c>
      <c r="AU250">
        <v>-25</v>
      </c>
      <c r="AV250" s="2"/>
      <c r="BT250" s="84"/>
      <c r="BU250" s="84"/>
      <c r="BV250" s="84"/>
    </row>
    <row r="251" spans="1:74" x14ac:dyDescent="0.25">
      <c r="A251" s="73" t="s">
        <v>1124</v>
      </c>
      <c r="B251" s="73">
        <v>14</v>
      </c>
      <c r="C251" s="73" t="s">
        <v>675</v>
      </c>
      <c r="D251" s="78" t="s">
        <v>674</v>
      </c>
      <c r="E251" s="78" t="s">
        <v>161</v>
      </c>
      <c r="F251" s="73" t="s">
        <v>162</v>
      </c>
      <c r="G251" s="2">
        <f t="shared" si="45"/>
        <v>0.95979213689570098</v>
      </c>
      <c r="H251">
        <f t="shared" si="46"/>
        <v>0</v>
      </c>
      <c r="I251">
        <f t="shared" si="47"/>
        <v>0</v>
      </c>
      <c r="J251" s="79">
        <v>19051</v>
      </c>
      <c r="K251" s="76">
        <v>18604</v>
      </c>
      <c r="L251" s="76">
        <v>18285</v>
      </c>
      <c r="M251" s="73">
        <v>170</v>
      </c>
      <c r="N251" s="73">
        <v>23</v>
      </c>
      <c r="O251" s="73">
        <v>64</v>
      </c>
      <c r="P251" s="73">
        <v>62</v>
      </c>
      <c r="Q251" s="73">
        <v>32</v>
      </c>
      <c r="R251" s="73">
        <v>244</v>
      </c>
      <c r="S251" s="73">
        <v>81</v>
      </c>
      <c r="T251" s="73">
        <v>1</v>
      </c>
      <c r="U251" s="73">
        <v>42</v>
      </c>
      <c r="V251" s="73">
        <v>20</v>
      </c>
      <c r="W251" s="73">
        <v>12</v>
      </c>
      <c r="X251" s="73">
        <v>4</v>
      </c>
      <c r="Y251" s="73">
        <v>0</v>
      </c>
      <c r="Z251" s="73">
        <v>0</v>
      </c>
      <c r="AA251" s="73">
        <v>6</v>
      </c>
      <c r="AB251" s="73">
        <v>5</v>
      </c>
      <c r="AC251" s="77"/>
      <c r="AD251">
        <f t="shared" si="48"/>
        <v>766</v>
      </c>
      <c r="AE251">
        <v>74</v>
      </c>
      <c r="AF251" s="20">
        <f t="shared" si="49"/>
        <v>244</v>
      </c>
      <c r="AG251">
        <f t="shared" si="50"/>
        <v>6</v>
      </c>
      <c r="AH251" t="str">
        <f t="shared" si="51"/>
        <v>Pakistani</v>
      </c>
      <c r="AI251" s="2">
        <f t="shared" si="52"/>
        <v>1.2807726628523437E-2</v>
      </c>
      <c r="AJ251" s="2">
        <f t="shared" si="53"/>
        <v>0.31853785900783288</v>
      </c>
      <c r="AK251" s="20">
        <f t="shared" si="54"/>
        <v>170</v>
      </c>
      <c r="AL251">
        <f t="shared" si="55"/>
        <v>1</v>
      </c>
      <c r="AM251" t="str">
        <f t="shared" si="56"/>
        <v>White Irish</v>
      </c>
      <c r="AN251" s="2">
        <f t="shared" si="57"/>
        <v>8.9234160936433778E-3</v>
      </c>
      <c r="AO251" s="2">
        <f t="shared" si="58"/>
        <v>0.22193211488250653</v>
      </c>
      <c r="AP251">
        <f t="shared" si="59"/>
        <v>0</v>
      </c>
      <c r="AQ251">
        <v>55</v>
      </c>
      <c r="AR251">
        <v>39</v>
      </c>
      <c r="AS251">
        <v>6</v>
      </c>
      <c r="AT251">
        <v>-85</v>
      </c>
      <c r="AU251">
        <v>-27</v>
      </c>
      <c r="AV251" s="2"/>
      <c r="BT251" s="84"/>
      <c r="BU251" s="84"/>
      <c r="BV251" s="84"/>
    </row>
    <row r="252" spans="1:74" x14ac:dyDescent="0.25">
      <c r="A252" s="73" t="s">
        <v>1125</v>
      </c>
      <c r="B252" s="73">
        <v>15</v>
      </c>
      <c r="C252" s="73" t="s">
        <v>651</v>
      </c>
      <c r="D252" s="78" t="s">
        <v>650</v>
      </c>
      <c r="E252" s="78" t="s">
        <v>161</v>
      </c>
      <c r="F252" s="73" t="s">
        <v>162</v>
      </c>
      <c r="G252" s="2">
        <f t="shared" si="45"/>
        <v>0.95998583569405094</v>
      </c>
      <c r="H252">
        <f t="shared" si="46"/>
        <v>0</v>
      </c>
      <c r="I252">
        <f t="shared" si="47"/>
        <v>0</v>
      </c>
      <c r="J252" s="79">
        <v>19768</v>
      </c>
      <c r="K252" s="76">
        <v>19527</v>
      </c>
      <c r="L252" s="76">
        <v>18977</v>
      </c>
      <c r="M252" s="73">
        <v>220</v>
      </c>
      <c r="N252" s="73">
        <v>4</v>
      </c>
      <c r="O252" s="73">
        <v>209</v>
      </c>
      <c r="P252" s="73">
        <v>117</v>
      </c>
      <c r="Q252" s="73">
        <v>39</v>
      </c>
      <c r="R252" s="73">
        <v>82</v>
      </c>
      <c r="S252" s="73">
        <v>29</v>
      </c>
      <c r="T252" s="73">
        <v>1</v>
      </c>
      <c r="U252" s="73">
        <v>36</v>
      </c>
      <c r="V252" s="73">
        <v>19</v>
      </c>
      <c r="W252" s="73">
        <v>17</v>
      </c>
      <c r="X252" s="73">
        <v>6</v>
      </c>
      <c r="Y252" s="73">
        <v>1</v>
      </c>
      <c r="Z252" s="73">
        <v>0</v>
      </c>
      <c r="AA252" s="73">
        <v>8</v>
      </c>
      <c r="AB252" s="73">
        <v>3</v>
      </c>
      <c r="AC252" s="77"/>
      <c r="AD252">
        <f t="shared" si="48"/>
        <v>791</v>
      </c>
      <c r="AE252">
        <v>65</v>
      </c>
      <c r="AF252" s="20">
        <f t="shared" si="49"/>
        <v>220</v>
      </c>
      <c r="AG252">
        <f t="shared" si="50"/>
        <v>1</v>
      </c>
      <c r="AH252" t="str">
        <f t="shared" si="51"/>
        <v>White Irish</v>
      </c>
      <c r="AI252" s="2">
        <f t="shared" si="52"/>
        <v>1.112909753136382E-2</v>
      </c>
      <c r="AJ252" s="2">
        <f t="shared" si="53"/>
        <v>0.2781289506953224</v>
      </c>
      <c r="AK252" s="20">
        <f t="shared" si="54"/>
        <v>209</v>
      </c>
      <c r="AL252">
        <f t="shared" si="55"/>
        <v>3</v>
      </c>
      <c r="AM252" t="str">
        <f t="shared" si="56"/>
        <v>White Polish</v>
      </c>
      <c r="AN252" s="2">
        <f t="shared" si="57"/>
        <v>1.0572642654795629E-2</v>
      </c>
      <c r="AO252" s="2">
        <f t="shared" si="58"/>
        <v>0.26422250316055623</v>
      </c>
      <c r="AP252">
        <f t="shared" si="59"/>
        <v>0</v>
      </c>
      <c r="AQ252">
        <v>23</v>
      </c>
      <c r="AR252">
        <v>50</v>
      </c>
      <c r="AS252">
        <v>9</v>
      </c>
      <c r="AT252">
        <v>121</v>
      </c>
      <c r="AU252">
        <v>14</v>
      </c>
      <c r="AV252" s="2"/>
      <c r="BT252" s="84"/>
      <c r="BU252" s="84"/>
      <c r="BV252" s="84"/>
    </row>
    <row r="253" spans="1:74" x14ac:dyDescent="0.25">
      <c r="A253" s="73" t="s">
        <v>1126</v>
      </c>
      <c r="B253" s="73">
        <v>16</v>
      </c>
      <c r="C253" s="73" t="s">
        <v>647</v>
      </c>
      <c r="D253" s="78" t="s">
        <v>646</v>
      </c>
      <c r="E253" s="78" t="s">
        <v>161</v>
      </c>
      <c r="F253" s="73" t="s">
        <v>162</v>
      </c>
      <c r="G253" s="2">
        <f t="shared" si="45"/>
        <v>0.96054466954500162</v>
      </c>
      <c r="H253">
        <f t="shared" si="46"/>
        <v>0</v>
      </c>
      <c r="I253">
        <f t="shared" si="47"/>
        <v>0</v>
      </c>
      <c r="J253" s="79">
        <v>15055</v>
      </c>
      <c r="K253" s="76">
        <v>14779</v>
      </c>
      <c r="L253" s="76">
        <v>14461</v>
      </c>
      <c r="M253" s="73">
        <v>119</v>
      </c>
      <c r="N253" s="73">
        <v>9</v>
      </c>
      <c r="O253" s="73">
        <v>95</v>
      </c>
      <c r="P253" s="73">
        <v>95</v>
      </c>
      <c r="Q253" s="73">
        <v>34</v>
      </c>
      <c r="R253" s="73">
        <v>96</v>
      </c>
      <c r="S253" s="73">
        <v>39</v>
      </c>
      <c r="T253" s="73">
        <v>0</v>
      </c>
      <c r="U253" s="73">
        <v>22</v>
      </c>
      <c r="V253" s="73">
        <v>35</v>
      </c>
      <c r="W253" s="73">
        <v>21</v>
      </c>
      <c r="X253" s="73">
        <v>6</v>
      </c>
      <c r="Y253" s="73">
        <v>6</v>
      </c>
      <c r="Z253" s="73">
        <v>1</v>
      </c>
      <c r="AA253" s="73">
        <v>11</v>
      </c>
      <c r="AB253" s="73">
        <v>5</v>
      </c>
      <c r="AC253" s="77"/>
      <c r="AD253">
        <f t="shared" si="48"/>
        <v>594</v>
      </c>
      <c r="AE253">
        <v>49</v>
      </c>
      <c r="AF253" s="20">
        <f t="shared" si="49"/>
        <v>119</v>
      </c>
      <c r="AG253">
        <f t="shared" si="50"/>
        <v>1</v>
      </c>
      <c r="AH253" t="str">
        <f t="shared" si="51"/>
        <v>White Irish</v>
      </c>
      <c r="AI253" s="2">
        <f t="shared" si="52"/>
        <v>7.9043507140484897E-3</v>
      </c>
      <c r="AJ253" s="2">
        <f t="shared" si="53"/>
        <v>0.20033670033670034</v>
      </c>
      <c r="AK253" s="20">
        <f t="shared" si="54"/>
        <v>96</v>
      </c>
      <c r="AL253">
        <f t="shared" si="55"/>
        <v>6</v>
      </c>
      <c r="AM253" t="str">
        <f t="shared" si="56"/>
        <v>Pakistani</v>
      </c>
      <c r="AN253" s="2">
        <f t="shared" si="57"/>
        <v>6.3766190634340749E-3</v>
      </c>
      <c r="AO253" s="2">
        <f t="shared" si="58"/>
        <v>0.16161616161616163</v>
      </c>
      <c r="AP253">
        <f t="shared" si="59"/>
        <v>0</v>
      </c>
      <c r="AQ253">
        <v>33</v>
      </c>
      <c r="AR253">
        <v>27</v>
      </c>
      <c r="AS253">
        <v>9</v>
      </c>
      <c r="AT253">
        <v>-165</v>
      </c>
      <c r="AU253">
        <v>-11</v>
      </c>
      <c r="AV253" s="2"/>
      <c r="BT253" s="84"/>
      <c r="BU253" s="84"/>
      <c r="BV253" s="84"/>
    </row>
    <row r="254" spans="1:74" x14ac:dyDescent="0.25">
      <c r="A254" s="73" t="s">
        <v>1127</v>
      </c>
      <c r="B254" s="73">
        <v>17</v>
      </c>
      <c r="C254" s="73" t="s">
        <v>659</v>
      </c>
      <c r="D254" s="78" t="s">
        <v>658</v>
      </c>
      <c r="E254" s="78" t="s">
        <v>161</v>
      </c>
      <c r="F254" s="73" t="s">
        <v>162</v>
      </c>
      <c r="G254" s="2">
        <f t="shared" si="45"/>
        <v>0.96071355966659888</v>
      </c>
      <c r="H254">
        <f t="shared" si="46"/>
        <v>0</v>
      </c>
      <c r="I254">
        <f t="shared" si="47"/>
        <v>0</v>
      </c>
      <c r="J254" s="79">
        <v>19676</v>
      </c>
      <c r="K254" s="76">
        <v>19339</v>
      </c>
      <c r="L254" s="76">
        <v>18903</v>
      </c>
      <c r="M254" s="73">
        <v>178</v>
      </c>
      <c r="N254" s="73">
        <v>3</v>
      </c>
      <c r="O254" s="73">
        <v>136</v>
      </c>
      <c r="P254" s="73">
        <v>119</v>
      </c>
      <c r="Q254" s="73">
        <v>44</v>
      </c>
      <c r="R254" s="73">
        <v>113</v>
      </c>
      <c r="S254" s="73">
        <v>47</v>
      </c>
      <c r="T254" s="73">
        <v>5</v>
      </c>
      <c r="U254" s="73">
        <v>44</v>
      </c>
      <c r="V254" s="73">
        <v>19</v>
      </c>
      <c r="W254" s="73">
        <v>32</v>
      </c>
      <c r="X254" s="73">
        <v>4</v>
      </c>
      <c r="Y254" s="73">
        <v>7</v>
      </c>
      <c r="Z254" s="73">
        <v>5</v>
      </c>
      <c r="AA254" s="73">
        <v>9</v>
      </c>
      <c r="AB254" s="73">
        <v>8</v>
      </c>
      <c r="AC254" s="77"/>
      <c r="AD254">
        <f t="shared" si="48"/>
        <v>773</v>
      </c>
      <c r="AE254">
        <v>73</v>
      </c>
      <c r="AF254" s="20">
        <f t="shared" si="49"/>
        <v>178</v>
      </c>
      <c r="AG254">
        <f t="shared" si="50"/>
        <v>1</v>
      </c>
      <c r="AH254" t="str">
        <f t="shared" si="51"/>
        <v>White Irish</v>
      </c>
      <c r="AI254" s="2">
        <f t="shared" si="52"/>
        <v>9.0465541776783894E-3</v>
      </c>
      <c r="AJ254" s="2">
        <f t="shared" si="53"/>
        <v>0.23027166882276842</v>
      </c>
      <c r="AK254" s="20">
        <f t="shared" si="54"/>
        <v>136</v>
      </c>
      <c r="AL254">
        <f t="shared" si="55"/>
        <v>3</v>
      </c>
      <c r="AM254" t="str">
        <f t="shared" si="56"/>
        <v>White Polish</v>
      </c>
      <c r="AN254" s="2">
        <f t="shared" si="57"/>
        <v>6.9119739784509046E-3</v>
      </c>
      <c r="AO254" s="2">
        <f t="shared" si="58"/>
        <v>0.17593790426908151</v>
      </c>
      <c r="AP254">
        <f t="shared" si="59"/>
        <v>0</v>
      </c>
      <c r="AQ254">
        <v>39</v>
      </c>
      <c r="AR254">
        <v>21</v>
      </c>
      <c r="AS254">
        <v>1</v>
      </c>
      <c r="AT254">
        <v>-115</v>
      </c>
      <c r="AU254">
        <v>50</v>
      </c>
      <c r="AV254" s="2"/>
      <c r="BT254" s="84"/>
      <c r="BU254" s="84"/>
      <c r="BV254" s="84"/>
    </row>
    <row r="255" spans="1:74" x14ac:dyDescent="0.25">
      <c r="A255" s="73" t="s">
        <v>1128</v>
      </c>
      <c r="B255" s="73">
        <v>18</v>
      </c>
      <c r="C255" s="73" t="s">
        <v>663</v>
      </c>
      <c r="D255" s="78" t="s">
        <v>662</v>
      </c>
      <c r="E255" s="78" t="s">
        <v>161</v>
      </c>
      <c r="F255" s="73" t="s">
        <v>162</v>
      </c>
      <c r="G255" s="2">
        <f t="shared" si="45"/>
        <v>0.96418695622850203</v>
      </c>
      <c r="H255">
        <f t="shared" si="46"/>
        <v>0</v>
      </c>
      <c r="I255">
        <f t="shared" si="47"/>
        <v>0</v>
      </c>
      <c r="J255" s="79">
        <v>14827</v>
      </c>
      <c r="K255" s="76">
        <v>14576</v>
      </c>
      <c r="L255" s="76">
        <v>14296</v>
      </c>
      <c r="M255" s="73">
        <v>197</v>
      </c>
      <c r="N255" s="73">
        <v>17</v>
      </c>
      <c r="O255" s="73">
        <v>14</v>
      </c>
      <c r="P255" s="73">
        <v>52</v>
      </c>
      <c r="Q255" s="73">
        <v>26</v>
      </c>
      <c r="R255" s="73">
        <v>95</v>
      </c>
      <c r="S255" s="73">
        <v>25</v>
      </c>
      <c r="T255" s="73">
        <v>4</v>
      </c>
      <c r="U255" s="73">
        <v>60</v>
      </c>
      <c r="V255" s="73">
        <v>10</v>
      </c>
      <c r="W255" s="73">
        <v>22</v>
      </c>
      <c r="X255" s="73">
        <v>2</v>
      </c>
      <c r="Y255" s="73">
        <v>0</v>
      </c>
      <c r="Z255" s="73">
        <v>1</v>
      </c>
      <c r="AA255" s="73">
        <v>4</v>
      </c>
      <c r="AB255" s="73">
        <v>2</v>
      </c>
      <c r="AC255" s="77"/>
      <c r="AD255">
        <f t="shared" si="48"/>
        <v>531</v>
      </c>
      <c r="AE255">
        <v>35</v>
      </c>
      <c r="AF255" s="20">
        <f t="shared" si="49"/>
        <v>197</v>
      </c>
      <c r="AG255">
        <f t="shared" si="50"/>
        <v>1</v>
      </c>
      <c r="AH255" t="str">
        <f t="shared" si="51"/>
        <v>White Irish</v>
      </c>
      <c r="AI255" s="2">
        <f t="shared" si="52"/>
        <v>1.3286571794698861E-2</v>
      </c>
      <c r="AJ255" s="2">
        <f t="shared" si="53"/>
        <v>0.37099811676082861</v>
      </c>
      <c r="AK255" s="20">
        <f t="shared" si="54"/>
        <v>95</v>
      </c>
      <c r="AL255">
        <f t="shared" si="55"/>
        <v>6</v>
      </c>
      <c r="AM255" t="str">
        <f t="shared" si="56"/>
        <v>Pakistani</v>
      </c>
      <c r="AN255" s="2">
        <f t="shared" si="57"/>
        <v>6.4072300532811762E-3</v>
      </c>
      <c r="AO255" s="2">
        <f t="shared" si="58"/>
        <v>0.17890772128060264</v>
      </c>
      <c r="AP255">
        <f t="shared" si="59"/>
        <v>0</v>
      </c>
      <c r="AQ255">
        <v>27</v>
      </c>
      <c r="AR255">
        <v>15</v>
      </c>
      <c r="AS255">
        <v>2</v>
      </c>
      <c r="AT255">
        <v>-25</v>
      </c>
      <c r="AU255">
        <v>6</v>
      </c>
      <c r="AV255" s="2"/>
      <c r="BT255" s="84"/>
      <c r="BU255" s="84"/>
      <c r="BV255" s="84"/>
    </row>
    <row r="256" spans="1:74" x14ac:dyDescent="0.25">
      <c r="A256" s="73" t="s">
        <v>1129</v>
      </c>
      <c r="B256" s="73">
        <v>19</v>
      </c>
      <c r="C256" s="73" t="s">
        <v>661</v>
      </c>
      <c r="D256" s="78" t="s">
        <v>660</v>
      </c>
      <c r="E256" s="78" t="s">
        <v>161</v>
      </c>
      <c r="F256" s="73" t="s">
        <v>162</v>
      </c>
      <c r="G256" s="2">
        <f t="shared" si="45"/>
        <v>0.96834240020973983</v>
      </c>
      <c r="H256">
        <f t="shared" si="46"/>
        <v>0</v>
      </c>
      <c r="I256">
        <f t="shared" si="47"/>
        <v>0</v>
      </c>
      <c r="J256" s="79">
        <v>15257</v>
      </c>
      <c r="K256" s="76">
        <v>15067</v>
      </c>
      <c r="L256" s="76">
        <v>14774</v>
      </c>
      <c r="M256" s="73">
        <v>103</v>
      </c>
      <c r="N256" s="73">
        <v>23</v>
      </c>
      <c r="O256" s="73">
        <v>120</v>
      </c>
      <c r="P256" s="73">
        <v>47</v>
      </c>
      <c r="Q256" s="73">
        <v>17</v>
      </c>
      <c r="R256" s="73">
        <v>81</v>
      </c>
      <c r="S256" s="73">
        <v>17</v>
      </c>
      <c r="T256" s="73">
        <v>0</v>
      </c>
      <c r="U256" s="73">
        <v>31</v>
      </c>
      <c r="V256" s="73">
        <v>8</v>
      </c>
      <c r="W256" s="73">
        <v>21</v>
      </c>
      <c r="X256" s="73">
        <v>6</v>
      </c>
      <c r="Y256" s="73">
        <v>4</v>
      </c>
      <c r="Z256" s="73">
        <v>0</v>
      </c>
      <c r="AA256" s="73">
        <v>4</v>
      </c>
      <c r="AB256" s="73">
        <v>1</v>
      </c>
      <c r="AC256" s="77"/>
      <c r="AD256">
        <f t="shared" si="48"/>
        <v>483</v>
      </c>
      <c r="AE256">
        <v>44</v>
      </c>
      <c r="AF256" s="20">
        <f t="shared" si="49"/>
        <v>120</v>
      </c>
      <c r="AG256">
        <f t="shared" si="50"/>
        <v>3</v>
      </c>
      <c r="AH256" t="str">
        <f t="shared" si="51"/>
        <v>White Polish</v>
      </c>
      <c r="AI256" s="2">
        <f t="shared" si="52"/>
        <v>7.8652421839155804E-3</v>
      </c>
      <c r="AJ256" s="2">
        <f t="shared" si="53"/>
        <v>0.2484472049689441</v>
      </c>
      <c r="AK256" s="20">
        <f t="shared" si="54"/>
        <v>103</v>
      </c>
      <c r="AL256">
        <f t="shared" si="55"/>
        <v>1</v>
      </c>
      <c r="AM256" t="str">
        <f t="shared" si="56"/>
        <v>White Irish</v>
      </c>
      <c r="AN256" s="2">
        <f t="shared" si="57"/>
        <v>6.7509995411942064E-3</v>
      </c>
      <c r="AO256" s="2">
        <f t="shared" si="58"/>
        <v>0.21325051759834368</v>
      </c>
      <c r="AP256">
        <f t="shared" si="59"/>
        <v>0</v>
      </c>
      <c r="AQ256">
        <v>21</v>
      </c>
      <c r="AR256">
        <v>27</v>
      </c>
      <c r="AS256">
        <v>9</v>
      </c>
      <c r="AT256">
        <v>-180</v>
      </c>
      <c r="AU256">
        <v>5</v>
      </c>
      <c r="AV256" s="2"/>
      <c r="BT256" s="84"/>
      <c r="BU256" s="84"/>
      <c r="BV256" s="84"/>
    </row>
    <row r="257" spans="1:74" x14ac:dyDescent="0.25">
      <c r="A257" s="73" t="s">
        <v>1245</v>
      </c>
      <c r="B257" s="73">
        <v>20</v>
      </c>
      <c r="C257" s="73" t="s">
        <v>641</v>
      </c>
      <c r="D257" s="78" t="s">
        <v>640</v>
      </c>
      <c r="E257" s="78" t="s">
        <v>161</v>
      </c>
      <c r="F257" s="73" t="s">
        <v>162</v>
      </c>
      <c r="G257" s="2">
        <f t="shared" si="45"/>
        <v>0.97432298546895646</v>
      </c>
      <c r="H257">
        <f t="shared" si="46"/>
        <v>0</v>
      </c>
      <c r="I257">
        <f t="shared" si="47"/>
        <v>0</v>
      </c>
      <c r="J257" s="79">
        <v>12112</v>
      </c>
      <c r="K257" s="76">
        <v>11995</v>
      </c>
      <c r="L257" s="76">
        <v>11801</v>
      </c>
      <c r="M257" s="73">
        <v>110</v>
      </c>
      <c r="N257" s="73">
        <v>0</v>
      </c>
      <c r="O257" s="73">
        <v>40</v>
      </c>
      <c r="P257" s="73">
        <v>44</v>
      </c>
      <c r="Q257" s="73">
        <v>22</v>
      </c>
      <c r="R257" s="73">
        <v>35</v>
      </c>
      <c r="S257" s="73">
        <v>5</v>
      </c>
      <c r="T257" s="73">
        <v>0</v>
      </c>
      <c r="U257" s="73">
        <v>3</v>
      </c>
      <c r="V257" s="73">
        <v>11</v>
      </c>
      <c r="W257" s="73">
        <v>17</v>
      </c>
      <c r="X257" s="73">
        <v>2</v>
      </c>
      <c r="Y257" s="73">
        <v>7</v>
      </c>
      <c r="Z257" s="73">
        <v>0</v>
      </c>
      <c r="AA257" s="73">
        <v>4</v>
      </c>
      <c r="AB257" s="73">
        <v>11</v>
      </c>
      <c r="AC257" s="77"/>
      <c r="AD257">
        <f t="shared" si="48"/>
        <v>311</v>
      </c>
      <c r="AE257">
        <v>12</v>
      </c>
      <c r="AF257" s="20">
        <f t="shared" si="49"/>
        <v>110</v>
      </c>
      <c r="AG257">
        <f t="shared" si="50"/>
        <v>1</v>
      </c>
      <c r="AH257" t="str">
        <f t="shared" si="51"/>
        <v>White Irish</v>
      </c>
      <c r="AI257" s="2">
        <f t="shared" si="52"/>
        <v>9.0819022457067373E-3</v>
      </c>
      <c r="AJ257" s="2">
        <f t="shared" si="53"/>
        <v>0.3536977491961415</v>
      </c>
      <c r="AK257" s="20">
        <f t="shared" si="54"/>
        <v>44</v>
      </c>
      <c r="AL257">
        <f t="shared" si="55"/>
        <v>4</v>
      </c>
      <c r="AM257" t="str">
        <f t="shared" si="56"/>
        <v xml:space="preserve">White Other </v>
      </c>
      <c r="AN257" s="2">
        <f t="shared" si="57"/>
        <v>3.6327608982826948E-3</v>
      </c>
      <c r="AO257" s="2">
        <f t="shared" si="58"/>
        <v>0.14147909967845659</v>
      </c>
      <c r="AP257">
        <f t="shared" si="59"/>
        <v>0</v>
      </c>
      <c r="AQ257">
        <v>8</v>
      </c>
      <c r="AR257">
        <v>23</v>
      </c>
      <c r="AS257">
        <v>1</v>
      </c>
      <c r="AT257">
        <v>4</v>
      </c>
      <c r="AU257">
        <v>1</v>
      </c>
      <c r="AV257" s="2"/>
      <c r="BT257" s="84"/>
      <c r="BU257" s="84"/>
      <c r="BV257" s="84"/>
    </row>
    <row r="258" spans="1:74" x14ac:dyDescent="0.25">
      <c r="A258" s="73" t="s">
        <v>1130</v>
      </c>
      <c r="B258" s="73">
        <v>1</v>
      </c>
      <c r="C258" s="73" t="s">
        <v>689</v>
      </c>
      <c r="D258" s="78" t="s">
        <v>688</v>
      </c>
      <c r="E258" s="78" t="s">
        <v>163</v>
      </c>
      <c r="F258" s="73" t="s">
        <v>164</v>
      </c>
      <c r="G258" s="2">
        <f t="shared" ref="G258:G321" si="60">L258/J258</f>
        <v>0.96059957173447541</v>
      </c>
      <c r="H258">
        <f t="shared" ref="H258:H321" si="61">IF(G258&lt;=0.9,IF(G258&gt;=0.1,1,0),0)</f>
        <v>0</v>
      </c>
      <c r="I258">
        <f t="shared" ref="I258:I321" si="62">IF(G258&lt;=0.75,IF(G258&gt;=0.25,1,0),0)</f>
        <v>0</v>
      </c>
      <c r="J258" s="79">
        <v>2335</v>
      </c>
      <c r="K258" s="76">
        <v>2303</v>
      </c>
      <c r="L258" s="76">
        <v>2243</v>
      </c>
      <c r="M258" s="73">
        <v>15</v>
      </c>
      <c r="N258" s="73">
        <v>1</v>
      </c>
      <c r="O258" s="73">
        <v>12</v>
      </c>
      <c r="P258" s="73">
        <v>32</v>
      </c>
      <c r="Q258" s="73">
        <v>9</v>
      </c>
      <c r="R258" s="73">
        <v>0</v>
      </c>
      <c r="S258" s="73">
        <v>3</v>
      </c>
      <c r="T258" s="73">
        <v>0</v>
      </c>
      <c r="U258" s="73">
        <v>3</v>
      </c>
      <c r="V258" s="73">
        <v>13</v>
      </c>
      <c r="W258" s="73">
        <v>2</v>
      </c>
      <c r="X258" s="73">
        <v>0</v>
      </c>
      <c r="Y258" s="73">
        <v>0</v>
      </c>
      <c r="Z258" s="73">
        <v>0</v>
      </c>
      <c r="AA258" s="73">
        <v>1</v>
      </c>
      <c r="AB258" s="73">
        <v>1</v>
      </c>
      <c r="AC258" s="77"/>
      <c r="AD258">
        <f t="shared" ref="AD258:AD321" si="63">J258-L258</f>
        <v>92</v>
      </c>
      <c r="AE258">
        <v>3</v>
      </c>
      <c r="AF258" s="20">
        <f t="shared" ref="AF258:AF321" si="64">MAX(M258:AC258)</f>
        <v>32</v>
      </c>
      <c r="AG258">
        <f t="shared" ref="AG258:AG321" si="65">MATCH(AF258,M258:AC258,0)</f>
        <v>4</v>
      </c>
      <c r="AH258" t="str">
        <f t="shared" ref="AH258:AH321" si="66">INDEX(M$1:AC$1, AG258)</f>
        <v xml:space="preserve">White Other </v>
      </c>
      <c r="AI258" s="2">
        <f t="shared" ref="AI258:AI321" si="67">AF258/J258</f>
        <v>1.3704496788008565E-2</v>
      </c>
      <c r="AJ258" s="2">
        <f t="shared" ref="AJ258:AJ321" si="68">AF258/AD258</f>
        <v>0.34782608695652173</v>
      </c>
      <c r="AK258" s="20">
        <f t="shared" ref="AK258:AK321" si="69">LARGE(M258:AC258,2)</f>
        <v>15</v>
      </c>
      <c r="AL258">
        <f t="shared" ref="AL258:AL321" si="70">MATCH(AK258,M258:AC258,0)</f>
        <v>1</v>
      </c>
      <c r="AM258" t="str">
        <f t="shared" ref="AM258:AM321" si="71">INDEX(M$1:AC$1, AL258)</f>
        <v>White Irish</v>
      </c>
      <c r="AN258" s="2">
        <f t="shared" ref="AN258:AN321" si="72">AK258/J258</f>
        <v>6.4239828693790149E-3</v>
      </c>
      <c r="AO258" s="2">
        <f t="shared" ref="AO258:AO321" si="73">AK258/AD258</f>
        <v>0.16304347826086957</v>
      </c>
      <c r="AP258">
        <f t="shared" ref="AP258:AP321" si="74">COUNTIF(M258:AC258,"&gt;"&amp;TEXT(J258/10,"0000.0"))</f>
        <v>0</v>
      </c>
      <c r="AQ258">
        <v>2</v>
      </c>
      <c r="AR258">
        <v>20</v>
      </c>
      <c r="AS258">
        <v>4</v>
      </c>
      <c r="AT258">
        <v>-15</v>
      </c>
      <c r="AU258">
        <v>-3</v>
      </c>
      <c r="AV258" s="2"/>
      <c r="BT258" s="84"/>
      <c r="BU258" s="84"/>
      <c r="BV258" s="84"/>
    </row>
    <row r="259" spans="1:74" x14ac:dyDescent="0.25">
      <c r="A259" s="73" t="s">
        <v>1131</v>
      </c>
      <c r="B259" s="73">
        <v>2</v>
      </c>
      <c r="C259" s="73" t="s">
        <v>683</v>
      </c>
      <c r="D259" s="78" t="s">
        <v>682</v>
      </c>
      <c r="E259" s="78" t="s">
        <v>163</v>
      </c>
      <c r="F259" s="73" t="s">
        <v>164</v>
      </c>
      <c r="G259" s="2">
        <f t="shared" si="60"/>
        <v>0.96089584073942413</v>
      </c>
      <c r="H259">
        <f t="shared" si="61"/>
        <v>0</v>
      </c>
      <c r="I259">
        <f t="shared" si="62"/>
        <v>0</v>
      </c>
      <c r="J259" s="79">
        <v>2813</v>
      </c>
      <c r="K259" s="76">
        <v>2799</v>
      </c>
      <c r="L259" s="76">
        <v>2703</v>
      </c>
      <c r="M259" s="73">
        <v>22</v>
      </c>
      <c r="N259" s="73">
        <v>0</v>
      </c>
      <c r="O259" s="73">
        <v>14</v>
      </c>
      <c r="P259" s="73">
        <v>60</v>
      </c>
      <c r="Q259" s="73">
        <v>5</v>
      </c>
      <c r="R259" s="73">
        <v>1</v>
      </c>
      <c r="S259" s="73">
        <v>1</v>
      </c>
      <c r="T259" s="73">
        <v>0</v>
      </c>
      <c r="U259" s="73">
        <v>1</v>
      </c>
      <c r="V259" s="73">
        <v>1</v>
      </c>
      <c r="W259" s="73">
        <v>4</v>
      </c>
      <c r="X259" s="73">
        <v>0</v>
      </c>
      <c r="Y259" s="73">
        <v>1</v>
      </c>
      <c r="Z259" s="73">
        <v>0</v>
      </c>
      <c r="AA259" s="73">
        <v>0</v>
      </c>
      <c r="AB259" s="73">
        <v>0</v>
      </c>
      <c r="AC259" s="77"/>
      <c r="AD259">
        <f t="shared" si="63"/>
        <v>110</v>
      </c>
      <c r="AE259">
        <v>2</v>
      </c>
      <c r="AF259" s="20">
        <f t="shared" si="64"/>
        <v>60</v>
      </c>
      <c r="AG259">
        <f t="shared" si="65"/>
        <v>4</v>
      </c>
      <c r="AH259" t="str">
        <f t="shared" si="66"/>
        <v xml:space="preserve">White Other </v>
      </c>
      <c r="AI259" s="2">
        <f t="shared" si="67"/>
        <v>2.1329541414859581E-2</v>
      </c>
      <c r="AJ259" s="2">
        <f t="shared" si="68"/>
        <v>0.54545454545454541</v>
      </c>
      <c r="AK259" s="20">
        <f t="shared" si="69"/>
        <v>22</v>
      </c>
      <c r="AL259">
        <f t="shared" si="70"/>
        <v>1</v>
      </c>
      <c r="AM259" t="str">
        <f t="shared" si="71"/>
        <v>White Irish</v>
      </c>
      <c r="AN259" s="2">
        <f t="shared" si="72"/>
        <v>7.8208318521151791E-3</v>
      </c>
      <c r="AO259" s="2">
        <f t="shared" si="73"/>
        <v>0.2</v>
      </c>
      <c r="AP259">
        <f t="shared" si="74"/>
        <v>0</v>
      </c>
      <c r="AQ259">
        <v>1</v>
      </c>
      <c r="AR259">
        <v>19</v>
      </c>
      <c r="AS259">
        <v>2</v>
      </c>
      <c r="AT259">
        <v>23</v>
      </c>
      <c r="AU259">
        <v>-6</v>
      </c>
      <c r="AV259" s="2"/>
      <c r="BT259" s="84"/>
      <c r="BU259" s="84"/>
      <c r="BV259" s="84"/>
    </row>
    <row r="260" spans="1:74" x14ac:dyDescent="0.25">
      <c r="A260" s="73" t="s">
        <v>1132</v>
      </c>
      <c r="B260" s="73">
        <v>3</v>
      </c>
      <c r="C260" s="73" t="s">
        <v>679</v>
      </c>
      <c r="D260" s="78" t="s">
        <v>678</v>
      </c>
      <c r="E260" s="78" t="s">
        <v>163</v>
      </c>
      <c r="F260" s="73" t="s">
        <v>164</v>
      </c>
      <c r="G260" s="2">
        <f t="shared" si="60"/>
        <v>0.97197898423817863</v>
      </c>
      <c r="H260">
        <f t="shared" si="61"/>
        <v>0</v>
      </c>
      <c r="I260">
        <f t="shared" si="62"/>
        <v>0</v>
      </c>
      <c r="J260" s="79">
        <v>4568</v>
      </c>
      <c r="K260" s="76">
        <v>4525</v>
      </c>
      <c r="L260" s="76">
        <v>4440</v>
      </c>
      <c r="M260" s="73">
        <v>17</v>
      </c>
      <c r="N260" s="73">
        <v>1</v>
      </c>
      <c r="O260" s="73">
        <v>13</v>
      </c>
      <c r="P260" s="73">
        <v>54</v>
      </c>
      <c r="Q260" s="73">
        <v>11</v>
      </c>
      <c r="R260" s="73">
        <v>7</v>
      </c>
      <c r="S260" s="73">
        <v>4</v>
      </c>
      <c r="T260" s="73">
        <v>0</v>
      </c>
      <c r="U260" s="73">
        <v>7</v>
      </c>
      <c r="V260" s="73">
        <v>10</v>
      </c>
      <c r="W260" s="73">
        <v>0</v>
      </c>
      <c r="X260" s="73">
        <v>2</v>
      </c>
      <c r="Y260" s="73">
        <v>0</v>
      </c>
      <c r="Z260" s="73">
        <v>0</v>
      </c>
      <c r="AA260" s="73">
        <v>2</v>
      </c>
      <c r="AB260" s="73">
        <v>0</v>
      </c>
      <c r="AC260" s="77"/>
      <c r="AD260">
        <f t="shared" si="63"/>
        <v>128</v>
      </c>
      <c r="AE260">
        <v>6</v>
      </c>
      <c r="AF260" s="20">
        <f t="shared" si="64"/>
        <v>54</v>
      </c>
      <c r="AG260">
        <f t="shared" si="65"/>
        <v>4</v>
      </c>
      <c r="AH260" t="str">
        <f t="shared" si="66"/>
        <v xml:space="preserve">White Other </v>
      </c>
      <c r="AI260" s="2">
        <f t="shared" si="67"/>
        <v>1.1821366024518389E-2</v>
      </c>
      <c r="AJ260" s="2">
        <f t="shared" si="68"/>
        <v>0.421875</v>
      </c>
      <c r="AK260" s="20">
        <f t="shared" si="69"/>
        <v>17</v>
      </c>
      <c r="AL260">
        <f t="shared" si="70"/>
        <v>1</v>
      </c>
      <c r="AM260" t="str">
        <f t="shared" si="71"/>
        <v>White Irish</v>
      </c>
      <c r="AN260" s="2">
        <f t="shared" si="72"/>
        <v>3.7215411558669002E-3</v>
      </c>
      <c r="AO260" s="2">
        <f t="shared" si="73"/>
        <v>0.1328125</v>
      </c>
      <c r="AP260">
        <f t="shared" si="74"/>
        <v>0</v>
      </c>
      <c r="AQ260">
        <v>5</v>
      </c>
      <c r="AR260">
        <v>25</v>
      </c>
      <c r="AS260">
        <v>3</v>
      </c>
      <c r="AT260">
        <v>69</v>
      </c>
      <c r="AU260">
        <v>-8</v>
      </c>
      <c r="AV260" s="2"/>
      <c r="BT260" s="84"/>
      <c r="BU260" s="84"/>
      <c r="BV260" s="84"/>
    </row>
    <row r="261" spans="1:74" x14ac:dyDescent="0.25">
      <c r="A261" s="73" t="s">
        <v>1133</v>
      </c>
      <c r="B261" s="73">
        <v>4</v>
      </c>
      <c r="C261" s="73" t="s">
        <v>681</v>
      </c>
      <c r="D261" s="78" t="s">
        <v>680</v>
      </c>
      <c r="E261" s="78" t="s">
        <v>163</v>
      </c>
      <c r="F261" s="73" t="s">
        <v>164</v>
      </c>
      <c r="G261" s="2">
        <f t="shared" si="60"/>
        <v>0.97286532237988543</v>
      </c>
      <c r="H261">
        <f t="shared" si="61"/>
        <v>0</v>
      </c>
      <c r="I261">
        <f t="shared" si="62"/>
        <v>0</v>
      </c>
      <c r="J261" s="79">
        <v>4017</v>
      </c>
      <c r="K261" s="76">
        <v>3980</v>
      </c>
      <c r="L261" s="76">
        <v>3908</v>
      </c>
      <c r="M261" s="73">
        <v>13</v>
      </c>
      <c r="N261" s="73">
        <v>1</v>
      </c>
      <c r="O261" s="73">
        <v>23</v>
      </c>
      <c r="P261" s="73">
        <v>35</v>
      </c>
      <c r="Q261" s="73">
        <v>5</v>
      </c>
      <c r="R261" s="73">
        <v>7</v>
      </c>
      <c r="S261" s="73">
        <v>3</v>
      </c>
      <c r="T261" s="73">
        <v>7</v>
      </c>
      <c r="U261" s="73">
        <v>5</v>
      </c>
      <c r="V261" s="73">
        <v>2</v>
      </c>
      <c r="W261" s="73">
        <v>6</v>
      </c>
      <c r="X261" s="73">
        <v>0</v>
      </c>
      <c r="Y261" s="73">
        <v>0</v>
      </c>
      <c r="Z261" s="73">
        <v>0</v>
      </c>
      <c r="AA261" s="73">
        <v>0</v>
      </c>
      <c r="AB261" s="73">
        <v>2</v>
      </c>
      <c r="AC261" s="77"/>
      <c r="AD261">
        <f t="shared" si="63"/>
        <v>109</v>
      </c>
      <c r="AE261">
        <v>6</v>
      </c>
      <c r="AF261" s="20">
        <f t="shared" si="64"/>
        <v>35</v>
      </c>
      <c r="AG261">
        <f t="shared" si="65"/>
        <v>4</v>
      </c>
      <c r="AH261" t="str">
        <f t="shared" si="66"/>
        <v xml:space="preserve">White Other </v>
      </c>
      <c r="AI261" s="2">
        <f t="shared" si="67"/>
        <v>8.7129698780184211E-3</v>
      </c>
      <c r="AJ261" s="2">
        <f t="shared" si="68"/>
        <v>0.32110091743119268</v>
      </c>
      <c r="AK261" s="20">
        <f t="shared" si="69"/>
        <v>23</v>
      </c>
      <c r="AL261">
        <f t="shared" si="70"/>
        <v>3</v>
      </c>
      <c r="AM261" t="str">
        <f t="shared" si="71"/>
        <v>White Polish</v>
      </c>
      <c r="AN261" s="2">
        <f t="shared" si="72"/>
        <v>5.7256659198406772E-3</v>
      </c>
      <c r="AO261" s="2">
        <f t="shared" si="73"/>
        <v>0.21100917431192662</v>
      </c>
      <c r="AP261">
        <f t="shared" si="74"/>
        <v>0</v>
      </c>
      <c r="AQ261">
        <v>3</v>
      </c>
      <c r="AR261">
        <v>14</v>
      </c>
      <c r="AS261">
        <v>0</v>
      </c>
      <c r="AT261">
        <v>-48</v>
      </c>
      <c r="AU261">
        <v>1</v>
      </c>
      <c r="AV261" s="2"/>
      <c r="BT261" s="84"/>
      <c r="BU261" s="84"/>
      <c r="BV261" s="84"/>
    </row>
    <row r="262" spans="1:74" x14ac:dyDescent="0.25">
      <c r="A262" s="73" t="s">
        <v>1134</v>
      </c>
      <c r="B262" s="73">
        <v>5</v>
      </c>
      <c r="C262" s="73" t="s">
        <v>687</v>
      </c>
      <c r="D262" s="78" t="s">
        <v>686</v>
      </c>
      <c r="E262" s="78" t="s">
        <v>163</v>
      </c>
      <c r="F262" s="73" t="s">
        <v>164</v>
      </c>
      <c r="G262" s="2">
        <f t="shared" si="60"/>
        <v>0.97624847746650423</v>
      </c>
      <c r="H262">
        <f t="shared" si="61"/>
        <v>0</v>
      </c>
      <c r="I262">
        <f t="shared" si="62"/>
        <v>0</v>
      </c>
      <c r="J262" s="79">
        <v>3284</v>
      </c>
      <c r="K262" s="76">
        <v>3272</v>
      </c>
      <c r="L262" s="76">
        <v>3206</v>
      </c>
      <c r="M262" s="73">
        <v>5</v>
      </c>
      <c r="N262" s="73">
        <v>0</v>
      </c>
      <c r="O262" s="73">
        <v>14</v>
      </c>
      <c r="P262" s="73">
        <v>47</v>
      </c>
      <c r="Q262" s="73">
        <v>2</v>
      </c>
      <c r="R262" s="73">
        <v>0</v>
      </c>
      <c r="S262" s="73">
        <v>6</v>
      </c>
      <c r="T262" s="73">
        <v>0</v>
      </c>
      <c r="U262" s="73">
        <v>1</v>
      </c>
      <c r="V262" s="73">
        <v>2</v>
      </c>
      <c r="W262" s="73">
        <v>0</v>
      </c>
      <c r="X262" s="73">
        <v>1</v>
      </c>
      <c r="Y262" s="73">
        <v>0</v>
      </c>
      <c r="Z262" s="73">
        <v>0</v>
      </c>
      <c r="AA262" s="73">
        <v>0</v>
      </c>
      <c r="AB262" s="73">
        <v>0</v>
      </c>
      <c r="AC262" s="77"/>
      <c r="AD262">
        <f t="shared" si="63"/>
        <v>78</v>
      </c>
      <c r="AE262">
        <v>6</v>
      </c>
      <c r="AF262" s="20">
        <f t="shared" si="64"/>
        <v>47</v>
      </c>
      <c r="AG262">
        <f t="shared" si="65"/>
        <v>4</v>
      </c>
      <c r="AH262" t="str">
        <f t="shared" si="66"/>
        <v xml:space="preserve">White Other </v>
      </c>
      <c r="AI262" s="2">
        <f t="shared" si="67"/>
        <v>1.4311814859926919E-2</v>
      </c>
      <c r="AJ262" s="2">
        <f t="shared" si="68"/>
        <v>0.60256410256410253</v>
      </c>
      <c r="AK262" s="20">
        <f t="shared" si="69"/>
        <v>14</v>
      </c>
      <c r="AL262">
        <f t="shared" si="70"/>
        <v>3</v>
      </c>
      <c r="AM262" t="str">
        <f t="shared" si="71"/>
        <v>White Polish</v>
      </c>
      <c r="AN262" s="2">
        <f t="shared" si="72"/>
        <v>4.2630937880633376E-3</v>
      </c>
      <c r="AO262" s="2">
        <f t="shared" si="73"/>
        <v>0.17948717948717949</v>
      </c>
      <c r="AP262">
        <f t="shared" si="74"/>
        <v>0</v>
      </c>
      <c r="AQ262">
        <v>0</v>
      </c>
      <c r="AR262">
        <v>10</v>
      </c>
      <c r="AS262">
        <v>0</v>
      </c>
      <c r="AT262">
        <v>-30</v>
      </c>
      <c r="AU262">
        <v>-3</v>
      </c>
      <c r="AV262" s="2"/>
      <c r="BT262" s="84"/>
      <c r="BU262" s="84"/>
      <c r="BV262" s="84"/>
    </row>
    <row r="263" spans="1:74" x14ac:dyDescent="0.25">
      <c r="A263" s="73" t="s">
        <v>1135</v>
      </c>
      <c r="B263" s="73">
        <v>6</v>
      </c>
      <c r="C263" s="73" t="s">
        <v>685</v>
      </c>
      <c r="D263" s="78" t="s">
        <v>684</v>
      </c>
      <c r="E263" s="78" t="s">
        <v>163</v>
      </c>
      <c r="F263" s="73" t="s">
        <v>164</v>
      </c>
      <c r="G263" s="2">
        <f t="shared" si="60"/>
        <v>0.97807017543859653</v>
      </c>
      <c r="H263">
        <f t="shared" si="61"/>
        <v>0</v>
      </c>
      <c r="I263">
        <f t="shared" si="62"/>
        <v>0</v>
      </c>
      <c r="J263" s="79">
        <v>4332</v>
      </c>
      <c r="K263" s="76">
        <v>4314</v>
      </c>
      <c r="L263" s="76">
        <v>4237</v>
      </c>
      <c r="M263" s="73">
        <v>28</v>
      </c>
      <c r="N263" s="73">
        <v>0</v>
      </c>
      <c r="O263" s="73">
        <v>8</v>
      </c>
      <c r="P263" s="73">
        <v>41</v>
      </c>
      <c r="Q263" s="73">
        <v>7</v>
      </c>
      <c r="R263" s="73">
        <v>0</v>
      </c>
      <c r="S263" s="73">
        <v>1</v>
      </c>
      <c r="T263" s="73">
        <v>0</v>
      </c>
      <c r="U263" s="73">
        <v>1</v>
      </c>
      <c r="V263" s="73">
        <v>3</v>
      </c>
      <c r="W263" s="73">
        <v>1</v>
      </c>
      <c r="X263" s="73">
        <v>0</v>
      </c>
      <c r="Y263" s="73">
        <v>0</v>
      </c>
      <c r="Z263" s="73">
        <v>0</v>
      </c>
      <c r="AA263" s="73">
        <v>3</v>
      </c>
      <c r="AB263" s="73">
        <v>2</v>
      </c>
      <c r="AC263" s="77"/>
      <c r="AD263">
        <f t="shared" si="63"/>
        <v>95</v>
      </c>
      <c r="AE263">
        <v>4</v>
      </c>
      <c r="AF263" s="20">
        <f t="shared" si="64"/>
        <v>41</v>
      </c>
      <c r="AG263">
        <f t="shared" si="65"/>
        <v>4</v>
      </c>
      <c r="AH263" t="str">
        <f t="shared" si="66"/>
        <v xml:space="preserve">White Other </v>
      </c>
      <c r="AI263" s="2">
        <f t="shared" si="67"/>
        <v>9.464450600184672E-3</v>
      </c>
      <c r="AJ263" s="2">
        <f t="shared" si="68"/>
        <v>0.43157894736842106</v>
      </c>
      <c r="AK263" s="20">
        <f t="shared" si="69"/>
        <v>28</v>
      </c>
      <c r="AL263">
        <f t="shared" si="70"/>
        <v>1</v>
      </c>
      <c r="AM263" t="str">
        <f t="shared" si="71"/>
        <v>White Irish</v>
      </c>
      <c r="AN263" s="2">
        <f t="shared" si="72"/>
        <v>6.4635272391505077E-3</v>
      </c>
      <c r="AO263" s="2">
        <f t="shared" si="73"/>
        <v>0.29473684210526313</v>
      </c>
      <c r="AP263">
        <f t="shared" si="74"/>
        <v>0</v>
      </c>
      <c r="AQ263">
        <v>0</v>
      </c>
      <c r="AR263">
        <v>11</v>
      </c>
      <c r="AS263">
        <v>2</v>
      </c>
      <c r="AT263">
        <v>20</v>
      </c>
      <c r="AU263">
        <v>0</v>
      </c>
      <c r="AV263" s="2"/>
      <c r="BT263" s="84"/>
      <c r="BU263" s="84"/>
      <c r="BV263" s="84"/>
    </row>
    <row r="264" spans="1:74" x14ac:dyDescent="0.25">
      <c r="A264" s="73" t="s">
        <v>1136</v>
      </c>
      <c r="B264" s="73">
        <v>1</v>
      </c>
      <c r="C264" s="73" t="s">
        <v>712</v>
      </c>
      <c r="D264" s="78" t="s">
        <v>711</v>
      </c>
      <c r="E264" s="78" t="s">
        <v>165</v>
      </c>
      <c r="F264" s="73" t="s">
        <v>166</v>
      </c>
      <c r="G264" s="2">
        <f t="shared" si="60"/>
        <v>0.87063889064775535</v>
      </c>
      <c r="H264">
        <f t="shared" si="61"/>
        <v>1</v>
      </c>
      <c r="I264">
        <f t="shared" si="62"/>
        <v>0</v>
      </c>
      <c r="J264" s="79">
        <v>15793</v>
      </c>
      <c r="K264" s="76">
        <v>15105</v>
      </c>
      <c r="L264" s="76">
        <v>13750</v>
      </c>
      <c r="M264" s="73">
        <v>152</v>
      </c>
      <c r="N264" s="73">
        <v>49</v>
      </c>
      <c r="O264" s="73">
        <v>732</v>
      </c>
      <c r="P264" s="73">
        <v>422</v>
      </c>
      <c r="Q264" s="73">
        <v>66</v>
      </c>
      <c r="R264" s="73">
        <v>93</v>
      </c>
      <c r="S264" s="73">
        <v>173</v>
      </c>
      <c r="T264" s="73">
        <v>17</v>
      </c>
      <c r="U264" s="73">
        <v>87</v>
      </c>
      <c r="V264" s="73">
        <v>81</v>
      </c>
      <c r="W264" s="73">
        <v>53</v>
      </c>
      <c r="X264" s="73">
        <v>15</v>
      </c>
      <c r="Y264" s="73">
        <v>8</v>
      </c>
      <c r="Z264" s="73">
        <v>1</v>
      </c>
      <c r="AA264" s="73">
        <v>70</v>
      </c>
      <c r="AB264" s="73">
        <v>24</v>
      </c>
      <c r="AC264" s="77"/>
      <c r="AD264">
        <f t="shared" si="63"/>
        <v>2043</v>
      </c>
      <c r="AE264">
        <v>125</v>
      </c>
      <c r="AF264" s="20">
        <f t="shared" si="64"/>
        <v>732</v>
      </c>
      <c r="AG264">
        <f t="shared" si="65"/>
        <v>3</v>
      </c>
      <c r="AH264" t="str">
        <f t="shared" si="66"/>
        <v>White Polish</v>
      </c>
      <c r="AI264" s="2">
        <f t="shared" si="67"/>
        <v>4.6349648578484136E-2</v>
      </c>
      <c r="AJ264" s="2">
        <f t="shared" si="68"/>
        <v>0.35829662261380324</v>
      </c>
      <c r="AK264" s="20">
        <f t="shared" si="69"/>
        <v>422</v>
      </c>
      <c r="AL264">
        <f t="shared" si="70"/>
        <v>4</v>
      </c>
      <c r="AM264" t="str">
        <f t="shared" si="71"/>
        <v xml:space="preserve">White Other </v>
      </c>
      <c r="AN264" s="2">
        <f t="shared" si="72"/>
        <v>2.6720699043880199E-2</v>
      </c>
      <c r="AO264" s="2">
        <f t="shared" si="73"/>
        <v>0.20655898188937835</v>
      </c>
      <c r="AP264">
        <f t="shared" si="74"/>
        <v>0</v>
      </c>
      <c r="AQ264">
        <v>55</v>
      </c>
      <c r="AR264">
        <v>300</v>
      </c>
      <c r="AS264">
        <v>105</v>
      </c>
      <c r="AT264">
        <v>259</v>
      </c>
      <c r="AU264">
        <v>0</v>
      </c>
      <c r="AV264" s="2"/>
      <c r="BT264" s="84"/>
      <c r="BU264" s="84"/>
      <c r="BV264" s="84"/>
    </row>
    <row r="265" spans="1:74" x14ac:dyDescent="0.25">
      <c r="A265" s="73" t="s">
        <v>1137</v>
      </c>
      <c r="B265" s="73">
        <v>2</v>
      </c>
      <c r="C265" s="73" t="s">
        <v>710</v>
      </c>
      <c r="D265" s="78" t="s">
        <v>709</v>
      </c>
      <c r="E265" s="78" t="s">
        <v>165</v>
      </c>
      <c r="F265" s="73" t="s">
        <v>166</v>
      </c>
      <c r="G265" s="2">
        <f t="shared" si="60"/>
        <v>0.89910735259572472</v>
      </c>
      <c r="H265">
        <f t="shared" si="61"/>
        <v>1</v>
      </c>
      <c r="I265">
        <f t="shared" si="62"/>
        <v>0</v>
      </c>
      <c r="J265" s="79">
        <v>17028</v>
      </c>
      <c r="K265" s="76">
        <v>16464</v>
      </c>
      <c r="L265" s="76">
        <v>15310</v>
      </c>
      <c r="M265" s="73">
        <v>123</v>
      </c>
      <c r="N265" s="73">
        <v>104</v>
      </c>
      <c r="O265" s="73">
        <v>600</v>
      </c>
      <c r="P265" s="73">
        <v>327</v>
      </c>
      <c r="Q265" s="73">
        <v>51</v>
      </c>
      <c r="R265" s="73">
        <v>66</v>
      </c>
      <c r="S265" s="73">
        <v>148</v>
      </c>
      <c r="T265" s="73">
        <v>17</v>
      </c>
      <c r="U265" s="73">
        <v>111</v>
      </c>
      <c r="V265" s="73">
        <v>70</v>
      </c>
      <c r="W265" s="73">
        <v>45</v>
      </c>
      <c r="X265" s="73">
        <v>17</v>
      </c>
      <c r="Y265" s="73">
        <v>10</v>
      </c>
      <c r="Z265" s="73">
        <v>1</v>
      </c>
      <c r="AA265" s="73">
        <v>22</v>
      </c>
      <c r="AB265" s="73">
        <v>6</v>
      </c>
      <c r="AC265" s="77"/>
      <c r="AD265">
        <f t="shared" si="63"/>
        <v>1718</v>
      </c>
      <c r="AE265">
        <v>152</v>
      </c>
      <c r="AF265" s="20">
        <f t="shared" si="64"/>
        <v>600</v>
      </c>
      <c r="AG265">
        <f t="shared" si="65"/>
        <v>3</v>
      </c>
      <c r="AH265" t="str">
        <f t="shared" si="66"/>
        <v>White Polish</v>
      </c>
      <c r="AI265" s="2">
        <f t="shared" si="67"/>
        <v>3.5236081747709654E-2</v>
      </c>
      <c r="AJ265" s="2">
        <f t="shared" si="68"/>
        <v>0.34924330616996507</v>
      </c>
      <c r="AK265" s="20">
        <f t="shared" si="69"/>
        <v>327</v>
      </c>
      <c r="AL265">
        <f t="shared" si="70"/>
        <v>4</v>
      </c>
      <c r="AM265" t="str">
        <f t="shared" si="71"/>
        <v xml:space="preserve">White Other </v>
      </c>
      <c r="AN265" s="2">
        <f t="shared" si="72"/>
        <v>1.9203664552501762E-2</v>
      </c>
      <c r="AO265" s="2">
        <f t="shared" si="73"/>
        <v>0.19033760186263096</v>
      </c>
      <c r="AP265">
        <f t="shared" si="74"/>
        <v>0</v>
      </c>
      <c r="AQ265">
        <v>44</v>
      </c>
      <c r="AR265">
        <v>185</v>
      </c>
      <c r="AS265">
        <v>74</v>
      </c>
      <c r="AT265">
        <v>-95</v>
      </c>
      <c r="AU265">
        <v>-3</v>
      </c>
      <c r="AV265" s="2"/>
      <c r="BT265" s="84"/>
      <c r="BU265" s="84"/>
      <c r="BV265" s="84"/>
    </row>
    <row r="266" spans="1:74" x14ac:dyDescent="0.25">
      <c r="A266" s="73" t="s">
        <v>1138</v>
      </c>
      <c r="B266" s="73">
        <v>3</v>
      </c>
      <c r="C266" s="73" t="s">
        <v>152</v>
      </c>
      <c r="D266" s="78" t="s">
        <v>696</v>
      </c>
      <c r="E266" s="78" t="s">
        <v>165</v>
      </c>
      <c r="F266" s="73" t="s">
        <v>166</v>
      </c>
      <c r="G266" s="2">
        <f t="shared" si="60"/>
        <v>0.91406418264053413</v>
      </c>
      <c r="H266">
        <f t="shared" si="61"/>
        <v>0</v>
      </c>
      <c r="I266">
        <f t="shared" si="62"/>
        <v>0</v>
      </c>
      <c r="J266" s="79">
        <v>9286</v>
      </c>
      <c r="K266" s="76">
        <v>9168</v>
      </c>
      <c r="L266" s="76">
        <v>8488</v>
      </c>
      <c r="M266" s="73">
        <v>54</v>
      </c>
      <c r="N266" s="73">
        <v>19</v>
      </c>
      <c r="O266" s="73">
        <v>183</v>
      </c>
      <c r="P266" s="73">
        <v>424</v>
      </c>
      <c r="Q266" s="73">
        <v>25</v>
      </c>
      <c r="R266" s="73">
        <v>6</v>
      </c>
      <c r="S266" s="73">
        <v>16</v>
      </c>
      <c r="T266" s="73">
        <v>4</v>
      </c>
      <c r="U266" s="73">
        <v>10</v>
      </c>
      <c r="V266" s="73">
        <v>22</v>
      </c>
      <c r="W266" s="73">
        <v>11</v>
      </c>
      <c r="X266" s="73">
        <v>4</v>
      </c>
      <c r="Y266" s="73">
        <v>2</v>
      </c>
      <c r="Z266" s="73">
        <v>0</v>
      </c>
      <c r="AA266" s="73">
        <v>14</v>
      </c>
      <c r="AB266" s="73">
        <v>4</v>
      </c>
      <c r="AC266" s="77"/>
      <c r="AD266">
        <f t="shared" si="63"/>
        <v>798</v>
      </c>
      <c r="AE266">
        <v>36</v>
      </c>
      <c r="AF266" s="20">
        <f t="shared" si="64"/>
        <v>424</v>
      </c>
      <c r="AG266">
        <f t="shared" si="65"/>
        <v>4</v>
      </c>
      <c r="AH266" t="str">
        <f t="shared" si="66"/>
        <v xml:space="preserve">White Other </v>
      </c>
      <c r="AI266" s="2">
        <f t="shared" si="67"/>
        <v>4.566013353435279E-2</v>
      </c>
      <c r="AJ266" s="2">
        <f t="shared" si="68"/>
        <v>0.53132832080200498</v>
      </c>
      <c r="AK266" s="20">
        <f t="shared" si="69"/>
        <v>183</v>
      </c>
      <c r="AL266">
        <f t="shared" si="70"/>
        <v>3</v>
      </c>
      <c r="AM266" t="str">
        <f t="shared" si="71"/>
        <v>White Polish</v>
      </c>
      <c r="AN266" s="2">
        <f t="shared" si="72"/>
        <v>1.970708593581736E-2</v>
      </c>
      <c r="AO266" s="2">
        <f t="shared" si="73"/>
        <v>0.22932330827067668</v>
      </c>
      <c r="AP266">
        <f t="shared" si="74"/>
        <v>0</v>
      </c>
      <c r="AQ266">
        <v>11</v>
      </c>
      <c r="AR266">
        <v>176</v>
      </c>
      <c r="AS266">
        <v>20</v>
      </c>
      <c r="AT266">
        <v>-58</v>
      </c>
      <c r="AU266">
        <v>-12</v>
      </c>
      <c r="AV266" s="2"/>
      <c r="BT266" s="84"/>
      <c r="BU266" s="84"/>
      <c r="BV266" s="84"/>
    </row>
    <row r="267" spans="1:74" x14ac:dyDescent="0.25">
      <c r="A267" s="73" t="s">
        <v>1139</v>
      </c>
      <c r="B267" s="73">
        <v>4</v>
      </c>
      <c r="C267" s="73" t="s">
        <v>691</v>
      </c>
      <c r="D267" s="78" t="s">
        <v>690</v>
      </c>
      <c r="E267" s="78" t="s">
        <v>165</v>
      </c>
      <c r="F267" s="73" t="s">
        <v>166</v>
      </c>
      <c r="G267" s="2">
        <f t="shared" si="60"/>
        <v>0.93158705701078581</v>
      </c>
      <c r="H267">
        <f t="shared" si="61"/>
        <v>0</v>
      </c>
      <c r="I267">
        <f t="shared" si="62"/>
        <v>0</v>
      </c>
      <c r="J267" s="79">
        <v>9735</v>
      </c>
      <c r="K267" s="76">
        <v>9519</v>
      </c>
      <c r="L267" s="76">
        <v>9069</v>
      </c>
      <c r="M267" s="73">
        <v>86</v>
      </c>
      <c r="N267" s="73">
        <v>7</v>
      </c>
      <c r="O267" s="73">
        <v>101</v>
      </c>
      <c r="P267" s="73">
        <v>256</v>
      </c>
      <c r="Q267" s="73">
        <v>18</v>
      </c>
      <c r="R267" s="73">
        <v>36</v>
      </c>
      <c r="S267" s="73">
        <v>53</v>
      </c>
      <c r="T267" s="73">
        <v>13</v>
      </c>
      <c r="U267" s="73">
        <v>14</v>
      </c>
      <c r="V267" s="73">
        <v>35</v>
      </c>
      <c r="W267" s="73">
        <v>9</v>
      </c>
      <c r="X267" s="73">
        <v>9</v>
      </c>
      <c r="Y267" s="73">
        <v>3</v>
      </c>
      <c r="Z267" s="73">
        <v>2</v>
      </c>
      <c r="AA267" s="73">
        <v>22</v>
      </c>
      <c r="AB267" s="73">
        <v>2</v>
      </c>
      <c r="AC267" s="77"/>
      <c r="AD267">
        <f t="shared" si="63"/>
        <v>666</v>
      </c>
      <c r="AE267">
        <v>42</v>
      </c>
      <c r="AF267" s="20">
        <f t="shared" si="64"/>
        <v>256</v>
      </c>
      <c r="AG267">
        <f t="shared" si="65"/>
        <v>4</v>
      </c>
      <c r="AH267" t="str">
        <f t="shared" si="66"/>
        <v xml:space="preserve">White Other </v>
      </c>
      <c r="AI267" s="2">
        <f t="shared" si="67"/>
        <v>2.6296866974833077E-2</v>
      </c>
      <c r="AJ267" s="2">
        <f t="shared" si="68"/>
        <v>0.38438438438438438</v>
      </c>
      <c r="AK267" s="20">
        <f t="shared" si="69"/>
        <v>101</v>
      </c>
      <c r="AL267">
        <f t="shared" si="70"/>
        <v>3</v>
      </c>
      <c r="AM267" t="str">
        <f t="shared" si="71"/>
        <v>White Polish</v>
      </c>
      <c r="AN267" s="2">
        <f t="shared" si="72"/>
        <v>1.0374935798664612E-2</v>
      </c>
      <c r="AO267" s="2">
        <f t="shared" si="73"/>
        <v>0.15165165165165165</v>
      </c>
      <c r="AP267">
        <f t="shared" si="74"/>
        <v>0</v>
      </c>
      <c r="AQ267">
        <v>22</v>
      </c>
      <c r="AR267">
        <v>96</v>
      </c>
      <c r="AS267">
        <v>13</v>
      </c>
      <c r="AT267">
        <v>31</v>
      </c>
      <c r="AU267">
        <v>-8</v>
      </c>
      <c r="AV267" s="2"/>
      <c r="BT267" s="84"/>
      <c r="BU267" s="84"/>
      <c r="BV267" s="84"/>
    </row>
    <row r="268" spans="1:74" x14ac:dyDescent="0.25">
      <c r="A268" s="73" t="s">
        <v>1140</v>
      </c>
      <c r="B268" s="73">
        <v>5</v>
      </c>
      <c r="C268" s="73" t="s">
        <v>695</v>
      </c>
      <c r="D268" s="78" t="s">
        <v>694</v>
      </c>
      <c r="E268" s="78" t="s">
        <v>165</v>
      </c>
      <c r="F268" s="73" t="s">
        <v>166</v>
      </c>
      <c r="G268" s="2">
        <f t="shared" si="60"/>
        <v>0.93586567575006885</v>
      </c>
      <c r="H268">
        <f t="shared" si="61"/>
        <v>0</v>
      </c>
      <c r="I268">
        <f t="shared" si="62"/>
        <v>0</v>
      </c>
      <c r="J268" s="79">
        <v>10899</v>
      </c>
      <c r="K268" s="76">
        <v>10721</v>
      </c>
      <c r="L268" s="76">
        <v>10200</v>
      </c>
      <c r="M268" s="73">
        <v>99</v>
      </c>
      <c r="N268" s="73">
        <v>40</v>
      </c>
      <c r="O268" s="73">
        <v>192</v>
      </c>
      <c r="P268" s="73">
        <v>190</v>
      </c>
      <c r="Q268" s="73">
        <v>23</v>
      </c>
      <c r="R268" s="73">
        <v>35</v>
      </c>
      <c r="S268" s="73">
        <v>20</v>
      </c>
      <c r="T268" s="73">
        <v>6</v>
      </c>
      <c r="U268" s="73">
        <v>23</v>
      </c>
      <c r="V268" s="73">
        <v>46</v>
      </c>
      <c r="W268" s="73">
        <v>4</v>
      </c>
      <c r="X268" s="73">
        <v>4</v>
      </c>
      <c r="Y268" s="73">
        <v>4</v>
      </c>
      <c r="Z268" s="73">
        <v>1</v>
      </c>
      <c r="AA268" s="73">
        <v>8</v>
      </c>
      <c r="AB268" s="73">
        <v>4</v>
      </c>
      <c r="AC268" s="77"/>
      <c r="AD268">
        <f t="shared" si="63"/>
        <v>699</v>
      </c>
      <c r="AE268">
        <v>59</v>
      </c>
      <c r="AF268" s="20">
        <f t="shared" si="64"/>
        <v>192</v>
      </c>
      <c r="AG268">
        <f t="shared" si="65"/>
        <v>3</v>
      </c>
      <c r="AH268" t="str">
        <f t="shared" si="66"/>
        <v>White Polish</v>
      </c>
      <c r="AI268" s="2">
        <f t="shared" si="67"/>
        <v>1.7616295072942472E-2</v>
      </c>
      <c r="AJ268" s="2">
        <f t="shared" si="68"/>
        <v>0.27467811158798283</v>
      </c>
      <c r="AK268" s="20">
        <f t="shared" si="69"/>
        <v>190</v>
      </c>
      <c r="AL268">
        <f t="shared" si="70"/>
        <v>4</v>
      </c>
      <c r="AM268" t="str">
        <f t="shared" si="71"/>
        <v xml:space="preserve">White Other </v>
      </c>
      <c r="AN268" s="2">
        <f t="shared" si="72"/>
        <v>1.7432791999265989E-2</v>
      </c>
      <c r="AO268" s="2">
        <f t="shared" si="73"/>
        <v>0.27181688125894132</v>
      </c>
      <c r="AP268">
        <f t="shared" si="74"/>
        <v>0</v>
      </c>
      <c r="AQ268">
        <v>27</v>
      </c>
      <c r="AR268">
        <v>102</v>
      </c>
      <c r="AS268">
        <v>7</v>
      </c>
      <c r="AT268">
        <v>-117</v>
      </c>
      <c r="AU268">
        <v>2</v>
      </c>
      <c r="AV268" s="2"/>
      <c r="BT268" s="84"/>
      <c r="BU268" s="84"/>
      <c r="BV268" s="84"/>
    </row>
    <row r="269" spans="1:74" x14ac:dyDescent="0.25">
      <c r="A269" s="73" t="s">
        <v>1141</v>
      </c>
      <c r="B269" s="73">
        <v>6</v>
      </c>
      <c r="C269" s="73" t="s">
        <v>700</v>
      </c>
      <c r="D269" s="78" t="s">
        <v>699</v>
      </c>
      <c r="E269" s="78" t="s">
        <v>165</v>
      </c>
      <c r="F269" s="73" t="s">
        <v>166</v>
      </c>
      <c r="G269" s="2">
        <f t="shared" si="60"/>
        <v>0.93670305476561788</v>
      </c>
      <c r="H269">
        <f t="shared" si="61"/>
        <v>0</v>
      </c>
      <c r="I269">
        <f t="shared" si="62"/>
        <v>0</v>
      </c>
      <c r="J269" s="79">
        <v>10901</v>
      </c>
      <c r="K269" s="76">
        <v>10744</v>
      </c>
      <c r="L269" s="76">
        <v>10211</v>
      </c>
      <c r="M269" s="73">
        <v>91</v>
      </c>
      <c r="N269" s="73">
        <v>23</v>
      </c>
      <c r="O269" s="73">
        <v>169</v>
      </c>
      <c r="P269" s="73">
        <v>250</v>
      </c>
      <c r="Q269" s="73">
        <v>38</v>
      </c>
      <c r="R269" s="73">
        <v>14</v>
      </c>
      <c r="S269" s="73">
        <v>28</v>
      </c>
      <c r="T269" s="73">
        <v>2</v>
      </c>
      <c r="U269" s="73">
        <v>20</v>
      </c>
      <c r="V269" s="73">
        <v>23</v>
      </c>
      <c r="W269" s="73">
        <v>13</v>
      </c>
      <c r="X269" s="73">
        <v>8</v>
      </c>
      <c r="Y269" s="73">
        <v>1</v>
      </c>
      <c r="Z269" s="73">
        <v>1</v>
      </c>
      <c r="AA269" s="73">
        <v>3</v>
      </c>
      <c r="AB269" s="73">
        <v>6</v>
      </c>
      <c r="AC269" s="77"/>
      <c r="AD269">
        <f t="shared" si="63"/>
        <v>690</v>
      </c>
      <c r="AE269">
        <v>44</v>
      </c>
      <c r="AF269" s="20">
        <f t="shared" si="64"/>
        <v>250</v>
      </c>
      <c r="AG269">
        <f t="shared" si="65"/>
        <v>4</v>
      </c>
      <c r="AH269" t="str">
        <f t="shared" si="66"/>
        <v xml:space="preserve">White Other </v>
      </c>
      <c r="AI269" s="2">
        <f t="shared" si="67"/>
        <v>2.2933675809558757E-2</v>
      </c>
      <c r="AJ269" s="2">
        <f t="shared" si="68"/>
        <v>0.36231884057971014</v>
      </c>
      <c r="AK269" s="20">
        <f t="shared" si="69"/>
        <v>169</v>
      </c>
      <c r="AL269">
        <f t="shared" si="70"/>
        <v>3</v>
      </c>
      <c r="AM269" t="str">
        <f t="shared" si="71"/>
        <v>White Polish</v>
      </c>
      <c r="AN269" s="2">
        <f t="shared" si="72"/>
        <v>1.5503164847261719E-2</v>
      </c>
      <c r="AO269" s="2">
        <f t="shared" si="73"/>
        <v>0.24492753623188407</v>
      </c>
      <c r="AP269">
        <f t="shared" si="74"/>
        <v>0</v>
      </c>
      <c r="AQ269">
        <v>15</v>
      </c>
      <c r="AR269">
        <v>149</v>
      </c>
      <c r="AS269">
        <v>21</v>
      </c>
      <c r="AT269">
        <v>47</v>
      </c>
      <c r="AU269">
        <v>-2</v>
      </c>
      <c r="AV269" s="2"/>
      <c r="BT269" s="84"/>
      <c r="BU269" s="84"/>
      <c r="BV269" s="84"/>
    </row>
    <row r="270" spans="1:74" x14ac:dyDescent="0.25">
      <c r="A270" s="73" t="s">
        <v>1142</v>
      </c>
      <c r="B270" s="73">
        <v>7</v>
      </c>
      <c r="C270" s="73" t="s">
        <v>698</v>
      </c>
      <c r="D270" s="78" t="s">
        <v>697</v>
      </c>
      <c r="E270" s="78" t="s">
        <v>165</v>
      </c>
      <c r="F270" s="73" t="s">
        <v>166</v>
      </c>
      <c r="G270" s="2">
        <f t="shared" si="60"/>
        <v>0.94493299832495814</v>
      </c>
      <c r="H270">
        <f t="shared" si="61"/>
        <v>0</v>
      </c>
      <c r="I270">
        <f t="shared" si="62"/>
        <v>0</v>
      </c>
      <c r="J270" s="79">
        <v>9552</v>
      </c>
      <c r="K270" s="76">
        <v>9440</v>
      </c>
      <c r="L270" s="76">
        <v>9026</v>
      </c>
      <c r="M270" s="73">
        <v>65</v>
      </c>
      <c r="N270" s="73">
        <v>40</v>
      </c>
      <c r="O270" s="73">
        <v>71</v>
      </c>
      <c r="P270" s="73">
        <v>238</v>
      </c>
      <c r="Q270" s="73">
        <v>33</v>
      </c>
      <c r="R270" s="73">
        <v>16</v>
      </c>
      <c r="S270" s="73">
        <v>10</v>
      </c>
      <c r="T270" s="73">
        <v>7</v>
      </c>
      <c r="U270" s="73">
        <v>9</v>
      </c>
      <c r="V270" s="73">
        <v>16</v>
      </c>
      <c r="W270" s="73">
        <v>8</v>
      </c>
      <c r="X270" s="73">
        <v>4</v>
      </c>
      <c r="Y270" s="73">
        <v>2</v>
      </c>
      <c r="Z270" s="73">
        <v>0</v>
      </c>
      <c r="AA270" s="73">
        <v>4</v>
      </c>
      <c r="AB270" s="73">
        <v>3</v>
      </c>
      <c r="AC270" s="77"/>
      <c r="AD270">
        <f t="shared" si="63"/>
        <v>526</v>
      </c>
      <c r="AE270">
        <v>34</v>
      </c>
      <c r="AF270" s="20">
        <f t="shared" si="64"/>
        <v>238</v>
      </c>
      <c r="AG270">
        <f t="shared" si="65"/>
        <v>4</v>
      </c>
      <c r="AH270" t="str">
        <f t="shared" si="66"/>
        <v xml:space="preserve">White Other </v>
      </c>
      <c r="AI270" s="2">
        <f t="shared" si="67"/>
        <v>2.4916247906197654E-2</v>
      </c>
      <c r="AJ270" s="2">
        <f t="shared" si="68"/>
        <v>0.45247148288973382</v>
      </c>
      <c r="AK270" s="20">
        <f t="shared" si="69"/>
        <v>71</v>
      </c>
      <c r="AL270">
        <f t="shared" si="70"/>
        <v>3</v>
      </c>
      <c r="AM270" t="str">
        <f t="shared" si="71"/>
        <v>White Polish</v>
      </c>
      <c r="AN270" s="2">
        <f t="shared" si="72"/>
        <v>7.4329983249581243E-3</v>
      </c>
      <c r="AO270" s="2">
        <f t="shared" si="73"/>
        <v>0.13498098859315588</v>
      </c>
      <c r="AP270">
        <f t="shared" si="74"/>
        <v>0</v>
      </c>
      <c r="AQ270">
        <v>20</v>
      </c>
      <c r="AR270">
        <v>82</v>
      </c>
      <c r="AS270">
        <v>8</v>
      </c>
      <c r="AT270">
        <v>-79</v>
      </c>
      <c r="AU270">
        <v>3</v>
      </c>
      <c r="AV270" s="2"/>
      <c r="BT270" s="84"/>
      <c r="BU270" s="84"/>
      <c r="BV270" s="84"/>
    </row>
    <row r="271" spans="1:74" x14ac:dyDescent="0.25">
      <c r="A271" s="73" t="s">
        <v>1143</v>
      </c>
      <c r="B271" s="73">
        <v>8</v>
      </c>
      <c r="C271" s="73" t="s">
        <v>702</v>
      </c>
      <c r="D271" s="78" t="s">
        <v>701</v>
      </c>
      <c r="E271" s="78" t="s">
        <v>165</v>
      </c>
      <c r="F271" s="73" t="s">
        <v>166</v>
      </c>
      <c r="G271" s="2">
        <f t="shared" si="60"/>
        <v>0.94494575686910676</v>
      </c>
      <c r="H271">
        <f t="shared" si="61"/>
        <v>0</v>
      </c>
      <c r="I271">
        <f t="shared" si="62"/>
        <v>0</v>
      </c>
      <c r="J271" s="79">
        <v>9863</v>
      </c>
      <c r="K271" s="76">
        <v>9732</v>
      </c>
      <c r="L271" s="76">
        <v>9320</v>
      </c>
      <c r="M271" s="73">
        <v>62</v>
      </c>
      <c r="N271" s="73">
        <v>9</v>
      </c>
      <c r="O271" s="73">
        <v>108</v>
      </c>
      <c r="P271" s="73">
        <v>233</v>
      </c>
      <c r="Q271" s="73">
        <v>33</v>
      </c>
      <c r="R271" s="73">
        <v>11</v>
      </c>
      <c r="S271" s="73">
        <v>13</v>
      </c>
      <c r="T271" s="73">
        <v>1</v>
      </c>
      <c r="U271" s="73">
        <v>19</v>
      </c>
      <c r="V271" s="73">
        <v>23</v>
      </c>
      <c r="W271" s="73">
        <v>17</v>
      </c>
      <c r="X271" s="73">
        <v>5</v>
      </c>
      <c r="Y271" s="73">
        <v>0</v>
      </c>
      <c r="Z271" s="73">
        <v>0</v>
      </c>
      <c r="AA271" s="73">
        <v>7</v>
      </c>
      <c r="AB271" s="73">
        <v>2</v>
      </c>
      <c r="AC271" s="77"/>
      <c r="AD271">
        <f t="shared" si="63"/>
        <v>543</v>
      </c>
      <c r="AE271">
        <v>31</v>
      </c>
      <c r="AF271" s="20">
        <f t="shared" si="64"/>
        <v>233</v>
      </c>
      <c r="AG271">
        <f t="shared" si="65"/>
        <v>4</v>
      </c>
      <c r="AH271" t="str">
        <f t="shared" si="66"/>
        <v xml:space="preserve">White Other </v>
      </c>
      <c r="AI271" s="2">
        <f t="shared" si="67"/>
        <v>2.362364392172767E-2</v>
      </c>
      <c r="AJ271" s="2">
        <f t="shared" si="68"/>
        <v>0.42909760589318602</v>
      </c>
      <c r="AK271" s="20">
        <f t="shared" si="69"/>
        <v>108</v>
      </c>
      <c r="AL271">
        <f t="shared" si="70"/>
        <v>3</v>
      </c>
      <c r="AM271" t="str">
        <f t="shared" si="71"/>
        <v>White Polish</v>
      </c>
      <c r="AN271" s="2">
        <f t="shared" si="72"/>
        <v>1.0950015208354456E-2</v>
      </c>
      <c r="AO271" s="2">
        <f t="shared" si="73"/>
        <v>0.19889502762430938</v>
      </c>
      <c r="AP271">
        <f t="shared" si="74"/>
        <v>0</v>
      </c>
      <c r="AQ271">
        <v>13</v>
      </c>
      <c r="AR271">
        <v>114</v>
      </c>
      <c r="AS271">
        <v>6</v>
      </c>
      <c r="AT271">
        <v>47</v>
      </c>
      <c r="AU271">
        <v>6</v>
      </c>
      <c r="AV271" s="2"/>
      <c r="BT271" s="84"/>
      <c r="BU271" s="84"/>
      <c r="BV271" s="84"/>
    </row>
    <row r="272" spans="1:74" x14ac:dyDescent="0.25">
      <c r="A272" s="73" t="s">
        <v>1144</v>
      </c>
      <c r="B272" s="73">
        <v>9</v>
      </c>
      <c r="C272" s="73" t="s">
        <v>706</v>
      </c>
      <c r="D272" s="78" t="s">
        <v>705</v>
      </c>
      <c r="E272" s="78" t="s">
        <v>165</v>
      </c>
      <c r="F272" s="73" t="s">
        <v>166</v>
      </c>
      <c r="G272" s="2">
        <f t="shared" si="60"/>
        <v>0.9449618966977138</v>
      </c>
      <c r="H272">
        <f t="shared" si="61"/>
        <v>0</v>
      </c>
      <c r="I272">
        <f t="shared" si="62"/>
        <v>0</v>
      </c>
      <c r="J272" s="79">
        <v>11810</v>
      </c>
      <c r="K272" s="76">
        <v>11596</v>
      </c>
      <c r="L272" s="76">
        <v>11160</v>
      </c>
      <c r="M272" s="73">
        <v>92</v>
      </c>
      <c r="N272" s="73">
        <v>23</v>
      </c>
      <c r="O272" s="73">
        <v>40</v>
      </c>
      <c r="P272" s="73">
        <v>281</v>
      </c>
      <c r="Q272" s="73">
        <v>42</v>
      </c>
      <c r="R272" s="73">
        <v>4</v>
      </c>
      <c r="S272" s="73">
        <v>14</v>
      </c>
      <c r="T272" s="73">
        <v>0</v>
      </c>
      <c r="U272" s="73">
        <v>81</v>
      </c>
      <c r="V272" s="73">
        <v>15</v>
      </c>
      <c r="W272" s="73">
        <v>19</v>
      </c>
      <c r="X272" s="73">
        <v>10</v>
      </c>
      <c r="Y272" s="73">
        <v>4</v>
      </c>
      <c r="Z272" s="73">
        <v>0</v>
      </c>
      <c r="AA272" s="73">
        <v>17</v>
      </c>
      <c r="AB272" s="73">
        <v>8</v>
      </c>
      <c r="AC272" s="77"/>
      <c r="AD272">
        <f t="shared" si="63"/>
        <v>650</v>
      </c>
      <c r="AE272">
        <v>32</v>
      </c>
      <c r="AF272" s="20">
        <f t="shared" si="64"/>
        <v>281</v>
      </c>
      <c r="AG272">
        <f t="shared" si="65"/>
        <v>4</v>
      </c>
      <c r="AH272" t="str">
        <f t="shared" si="66"/>
        <v xml:space="preserve">White Other </v>
      </c>
      <c r="AI272" s="2">
        <f t="shared" si="67"/>
        <v>2.3793395427603725E-2</v>
      </c>
      <c r="AJ272" s="2">
        <f t="shared" si="68"/>
        <v>0.43230769230769228</v>
      </c>
      <c r="AK272" s="20">
        <f t="shared" si="69"/>
        <v>92</v>
      </c>
      <c r="AL272">
        <f t="shared" si="70"/>
        <v>1</v>
      </c>
      <c r="AM272" t="str">
        <f t="shared" si="71"/>
        <v>White Irish</v>
      </c>
      <c r="AN272" s="2">
        <f t="shared" si="72"/>
        <v>7.7900084674005082E-3</v>
      </c>
      <c r="AO272" s="2">
        <f t="shared" si="73"/>
        <v>0.14153846153846153</v>
      </c>
      <c r="AP272">
        <f t="shared" si="74"/>
        <v>0</v>
      </c>
      <c r="AQ272">
        <v>26</v>
      </c>
      <c r="AR272">
        <v>218</v>
      </c>
      <c r="AS272">
        <v>36</v>
      </c>
      <c r="AT272">
        <v>-40</v>
      </c>
      <c r="AU272">
        <v>1</v>
      </c>
      <c r="AV272" s="2"/>
      <c r="BT272" s="84"/>
      <c r="BU272" s="84"/>
      <c r="BV272" s="84"/>
    </row>
    <row r="273" spans="1:74" x14ac:dyDescent="0.25">
      <c r="A273" s="73" t="s">
        <v>1145</v>
      </c>
      <c r="B273" s="73">
        <v>10</v>
      </c>
      <c r="C273" s="73" t="s">
        <v>708</v>
      </c>
      <c r="D273" s="78" t="s">
        <v>707</v>
      </c>
      <c r="E273" s="78" t="s">
        <v>165</v>
      </c>
      <c r="F273" s="73" t="s">
        <v>166</v>
      </c>
      <c r="G273" s="2">
        <f t="shared" si="60"/>
        <v>0.9484062477913634</v>
      </c>
      <c r="H273">
        <f t="shared" si="61"/>
        <v>0</v>
      </c>
      <c r="I273">
        <f t="shared" si="62"/>
        <v>0</v>
      </c>
      <c r="J273" s="79">
        <v>14149</v>
      </c>
      <c r="K273" s="76">
        <v>13843</v>
      </c>
      <c r="L273" s="76">
        <v>13419</v>
      </c>
      <c r="M273" s="73">
        <v>134</v>
      </c>
      <c r="N273" s="73">
        <v>33</v>
      </c>
      <c r="O273" s="73">
        <v>82</v>
      </c>
      <c r="P273" s="73">
        <v>175</v>
      </c>
      <c r="Q273" s="73">
        <v>63</v>
      </c>
      <c r="R273" s="73">
        <v>37</v>
      </c>
      <c r="S273" s="73">
        <v>43</v>
      </c>
      <c r="T273" s="73">
        <v>2</v>
      </c>
      <c r="U273" s="73">
        <v>62</v>
      </c>
      <c r="V273" s="73">
        <v>31</v>
      </c>
      <c r="W273" s="73">
        <v>29</v>
      </c>
      <c r="X273" s="73">
        <v>5</v>
      </c>
      <c r="Y273" s="73">
        <v>7</v>
      </c>
      <c r="Z273" s="73">
        <v>6</v>
      </c>
      <c r="AA273" s="73">
        <v>13</v>
      </c>
      <c r="AB273" s="73">
        <v>8</v>
      </c>
      <c r="AC273" s="77"/>
      <c r="AD273">
        <f t="shared" si="63"/>
        <v>730</v>
      </c>
      <c r="AE273">
        <v>59</v>
      </c>
      <c r="AF273" s="20">
        <f t="shared" si="64"/>
        <v>175</v>
      </c>
      <c r="AG273">
        <f t="shared" si="65"/>
        <v>4</v>
      </c>
      <c r="AH273" t="str">
        <f t="shared" si="66"/>
        <v xml:space="preserve">White Other </v>
      </c>
      <c r="AI273" s="2">
        <f t="shared" si="67"/>
        <v>1.2368365255495088E-2</v>
      </c>
      <c r="AJ273" s="2">
        <f t="shared" si="68"/>
        <v>0.23972602739726026</v>
      </c>
      <c r="AK273" s="20">
        <f t="shared" si="69"/>
        <v>134</v>
      </c>
      <c r="AL273">
        <f t="shared" si="70"/>
        <v>1</v>
      </c>
      <c r="AM273" t="str">
        <f t="shared" si="71"/>
        <v>White Irish</v>
      </c>
      <c r="AN273" s="2">
        <f t="shared" si="72"/>
        <v>9.470633967064811E-3</v>
      </c>
      <c r="AO273" s="2">
        <f t="shared" si="73"/>
        <v>0.18356164383561643</v>
      </c>
      <c r="AP273">
        <f t="shared" si="74"/>
        <v>0</v>
      </c>
      <c r="AQ273">
        <v>43</v>
      </c>
      <c r="AR273">
        <v>65</v>
      </c>
      <c r="AS273">
        <v>9</v>
      </c>
      <c r="AT273">
        <v>-39</v>
      </c>
      <c r="AU273">
        <v>4</v>
      </c>
      <c r="AV273" s="2"/>
      <c r="BT273" s="84"/>
      <c r="BU273" s="84"/>
      <c r="BV273" s="84"/>
    </row>
    <row r="274" spans="1:74" x14ac:dyDescent="0.25">
      <c r="A274" s="73" t="s">
        <v>1146</v>
      </c>
      <c r="B274" s="73">
        <v>11</v>
      </c>
      <c r="C274" s="73" t="s">
        <v>693</v>
      </c>
      <c r="D274" s="78" t="s">
        <v>692</v>
      </c>
      <c r="E274" s="78" t="s">
        <v>165</v>
      </c>
      <c r="F274" s="73" t="s">
        <v>166</v>
      </c>
      <c r="G274" s="2">
        <f t="shared" si="60"/>
        <v>0.95990344642617675</v>
      </c>
      <c r="H274">
        <f t="shared" si="61"/>
        <v>0</v>
      </c>
      <c r="I274">
        <f t="shared" si="62"/>
        <v>0</v>
      </c>
      <c r="J274" s="79">
        <v>14914</v>
      </c>
      <c r="K274" s="76">
        <v>14775</v>
      </c>
      <c r="L274" s="76">
        <v>14316</v>
      </c>
      <c r="M274" s="73">
        <v>84</v>
      </c>
      <c r="N274" s="73">
        <v>37</v>
      </c>
      <c r="O274" s="73">
        <v>173</v>
      </c>
      <c r="P274" s="73">
        <v>165</v>
      </c>
      <c r="Q274" s="73">
        <v>45</v>
      </c>
      <c r="R274" s="73">
        <v>8</v>
      </c>
      <c r="S274" s="73">
        <v>14</v>
      </c>
      <c r="T274" s="73">
        <v>0</v>
      </c>
      <c r="U274" s="73">
        <v>10</v>
      </c>
      <c r="V274" s="73">
        <v>19</v>
      </c>
      <c r="W274" s="73">
        <v>12</v>
      </c>
      <c r="X274" s="73">
        <v>12</v>
      </c>
      <c r="Y274" s="73">
        <v>1</v>
      </c>
      <c r="Z274" s="73">
        <v>0</v>
      </c>
      <c r="AA274" s="73">
        <v>12</v>
      </c>
      <c r="AB274" s="73">
        <v>6</v>
      </c>
      <c r="AC274" s="77"/>
      <c r="AD274">
        <f t="shared" si="63"/>
        <v>598</v>
      </c>
      <c r="AE274">
        <v>47</v>
      </c>
      <c r="AF274" s="20">
        <f t="shared" si="64"/>
        <v>173</v>
      </c>
      <c r="AG274">
        <f t="shared" si="65"/>
        <v>3</v>
      </c>
      <c r="AH274" t="str">
        <f t="shared" si="66"/>
        <v>White Polish</v>
      </c>
      <c r="AI274" s="2">
        <f t="shared" si="67"/>
        <v>1.1599839077376961E-2</v>
      </c>
      <c r="AJ274" s="2">
        <f t="shared" si="68"/>
        <v>0.28929765886287623</v>
      </c>
      <c r="AK274" s="20">
        <f t="shared" si="69"/>
        <v>165</v>
      </c>
      <c r="AL274">
        <f t="shared" si="70"/>
        <v>4</v>
      </c>
      <c r="AM274" t="str">
        <f t="shared" si="71"/>
        <v xml:space="preserve">White Other </v>
      </c>
      <c r="AN274" s="2">
        <f t="shared" si="72"/>
        <v>1.1063430333914442E-2</v>
      </c>
      <c r="AO274" s="2">
        <f t="shared" si="73"/>
        <v>0.27591973244147155</v>
      </c>
      <c r="AP274">
        <f t="shared" si="74"/>
        <v>0</v>
      </c>
      <c r="AQ274">
        <v>10</v>
      </c>
      <c r="AR274">
        <v>79</v>
      </c>
      <c r="AS274">
        <v>9</v>
      </c>
      <c r="AT274">
        <v>-92</v>
      </c>
      <c r="AU274">
        <v>5</v>
      </c>
      <c r="AV274" s="2"/>
      <c r="BT274" s="84"/>
      <c r="BU274" s="84"/>
      <c r="BV274" s="84"/>
    </row>
    <row r="275" spans="1:74" x14ac:dyDescent="0.25">
      <c r="A275" s="73" t="s">
        <v>1147</v>
      </c>
      <c r="B275" s="73">
        <v>12</v>
      </c>
      <c r="C275" s="73" t="s">
        <v>704</v>
      </c>
      <c r="D275" s="78" t="s">
        <v>703</v>
      </c>
      <c r="E275" s="78" t="s">
        <v>165</v>
      </c>
      <c r="F275" s="73" t="s">
        <v>166</v>
      </c>
      <c r="G275" s="2">
        <f t="shared" si="60"/>
        <v>0.96242729130639837</v>
      </c>
      <c r="H275">
        <f t="shared" si="61"/>
        <v>0</v>
      </c>
      <c r="I275">
        <f t="shared" si="62"/>
        <v>0</v>
      </c>
      <c r="J275" s="79">
        <v>12722</v>
      </c>
      <c r="K275" s="76">
        <v>12569</v>
      </c>
      <c r="L275" s="76">
        <v>12244</v>
      </c>
      <c r="M275" s="73">
        <v>94</v>
      </c>
      <c r="N275" s="73">
        <v>31</v>
      </c>
      <c r="O275" s="73">
        <v>31</v>
      </c>
      <c r="P275" s="73">
        <v>169</v>
      </c>
      <c r="Q275" s="73">
        <v>34</v>
      </c>
      <c r="R275" s="73">
        <v>5</v>
      </c>
      <c r="S275" s="73">
        <v>53</v>
      </c>
      <c r="T275" s="73">
        <v>4</v>
      </c>
      <c r="U275" s="73">
        <v>15</v>
      </c>
      <c r="V275" s="73">
        <v>21</v>
      </c>
      <c r="W275" s="73">
        <v>12</v>
      </c>
      <c r="X275" s="73">
        <v>3</v>
      </c>
      <c r="Y275" s="73">
        <v>1</v>
      </c>
      <c r="Z275" s="73">
        <v>0</v>
      </c>
      <c r="AA275" s="73">
        <v>1</v>
      </c>
      <c r="AB275" s="73">
        <v>4</v>
      </c>
      <c r="AC275" s="77"/>
      <c r="AD275">
        <f t="shared" si="63"/>
        <v>478</v>
      </c>
      <c r="AE275">
        <v>24</v>
      </c>
      <c r="AF275" s="20">
        <f t="shared" si="64"/>
        <v>169</v>
      </c>
      <c r="AG275">
        <f t="shared" si="65"/>
        <v>4</v>
      </c>
      <c r="AH275" t="str">
        <f t="shared" si="66"/>
        <v xml:space="preserve">White Other </v>
      </c>
      <c r="AI275" s="2">
        <f t="shared" si="67"/>
        <v>1.3284074831001415E-2</v>
      </c>
      <c r="AJ275" s="2">
        <f t="shared" si="68"/>
        <v>0.35355648535564854</v>
      </c>
      <c r="AK275" s="20">
        <f t="shared" si="69"/>
        <v>94</v>
      </c>
      <c r="AL275">
        <f t="shared" si="70"/>
        <v>1</v>
      </c>
      <c r="AM275" t="str">
        <f t="shared" si="71"/>
        <v>White Irish</v>
      </c>
      <c r="AN275" s="2">
        <f t="shared" si="72"/>
        <v>7.3887753497877693E-3</v>
      </c>
      <c r="AO275" s="2">
        <f t="shared" si="73"/>
        <v>0.19665271966527198</v>
      </c>
      <c r="AP275">
        <f t="shared" si="74"/>
        <v>0</v>
      </c>
      <c r="AQ275">
        <v>20</v>
      </c>
      <c r="AR275">
        <v>64</v>
      </c>
      <c r="AS275">
        <v>8</v>
      </c>
      <c r="AT275">
        <v>84</v>
      </c>
      <c r="AU275">
        <v>1</v>
      </c>
      <c r="AV275" s="2"/>
      <c r="BT275" s="84"/>
      <c r="BU275" s="84"/>
      <c r="BV275" s="84"/>
    </row>
    <row r="276" spans="1:74" x14ac:dyDescent="0.25">
      <c r="A276" s="73" t="s">
        <v>1148</v>
      </c>
      <c r="B276" s="73">
        <v>1</v>
      </c>
      <c r="C276" s="73" t="s">
        <v>720</v>
      </c>
      <c r="D276" s="78" t="s">
        <v>719</v>
      </c>
      <c r="E276" s="78" t="s">
        <v>167</v>
      </c>
      <c r="F276" s="73" t="s">
        <v>168</v>
      </c>
      <c r="G276" s="2">
        <f t="shared" si="60"/>
        <v>0.89802240925285282</v>
      </c>
      <c r="H276">
        <f t="shared" si="61"/>
        <v>1</v>
      </c>
      <c r="I276">
        <f t="shared" si="62"/>
        <v>0</v>
      </c>
      <c r="J276" s="79">
        <v>19367</v>
      </c>
      <c r="K276" s="76">
        <v>18409</v>
      </c>
      <c r="L276" s="76">
        <v>17392</v>
      </c>
      <c r="M276" s="73">
        <v>199</v>
      </c>
      <c r="N276" s="73">
        <v>4</v>
      </c>
      <c r="O276" s="73">
        <v>472</v>
      </c>
      <c r="P276" s="73">
        <v>342</v>
      </c>
      <c r="Q276" s="73">
        <v>55</v>
      </c>
      <c r="R276" s="73">
        <v>175</v>
      </c>
      <c r="S276" s="73">
        <v>181</v>
      </c>
      <c r="T276" s="73">
        <v>2</v>
      </c>
      <c r="U276" s="73">
        <v>216</v>
      </c>
      <c r="V276" s="73">
        <v>38</v>
      </c>
      <c r="W276" s="73">
        <v>192</v>
      </c>
      <c r="X276" s="73">
        <v>8</v>
      </c>
      <c r="Y276" s="73">
        <v>12</v>
      </c>
      <c r="Z276" s="73">
        <v>1</v>
      </c>
      <c r="AA276" s="73">
        <v>43</v>
      </c>
      <c r="AB276" s="73">
        <v>35</v>
      </c>
      <c r="AC276" s="77"/>
      <c r="AD276">
        <f t="shared" si="63"/>
        <v>1975</v>
      </c>
      <c r="AE276">
        <v>150</v>
      </c>
      <c r="AF276" s="20">
        <f t="shared" si="64"/>
        <v>472</v>
      </c>
      <c r="AG276">
        <f t="shared" si="65"/>
        <v>3</v>
      </c>
      <c r="AH276" t="str">
        <f t="shared" si="66"/>
        <v>White Polish</v>
      </c>
      <c r="AI276" s="2">
        <f t="shared" si="67"/>
        <v>2.4371353332989107E-2</v>
      </c>
      <c r="AJ276" s="2">
        <f t="shared" si="68"/>
        <v>0.23898734177215189</v>
      </c>
      <c r="AK276" s="20">
        <f t="shared" si="69"/>
        <v>342</v>
      </c>
      <c r="AL276">
        <f t="shared" si="70"/>
        <v>4</v>
      </c>
      <c r="AM276" t="str">
        <f t="shared" si="71"/>
        <v xml:space="preserve">White Other </v>
      </c>
      <c r="AN276" s="2">
        <f t="shared" si="72"/>
        <v>1.7658904321784477E-2</v>
      </c>
      <c r="AO276" s="2">
        <f t="shared" si="73"/>
        <v>0.17316455696202532</v>
      </c>
      <c r="AP276">
        <f t="shared" si="74"/>
        <v>0</v>
      </c>
      <c r="AQ276">
        <v>86</v>
      </c>
      <c r="AR276">
        <v>326</v>
      </c>
      <c r="AS276">
        <v>120</v>
      </c>
      <c r="AT276">
        <v>54</v>
      </c>
      <c r="AU276">
        <v>-87</v>
      </c>
      <c r="AV276" s="2"/>
      <c r="BT276" s="84"/>
      <c r="BU276" s="84"/>
      <c r="BV276" s="84"/>
    </row>
    <row r="277" spans="1:74" x14ac:dyDescent="0.25">
      <c r="A277" s="73" t="s">
        <v>1149</v>
      </c>
      <c r="B277" s="73">
        <v>2</v>
      </c>
      <c r="C277" s="73" t="s">
        <v>718</v>
      </c>
      <c r="D277" s="78" t="s">
        <v>717</v>
      </c>
      <c r="E277" s="78" t="s">
        <v>167</v>
      </c>
      <c r="F277" s="73" t="s">
        <v>168</v>
      </c>
      <c r="G277" s="2">
        <f t="shared" si="60"/>
        <v>0.92041603365665536</v>
      </c>
      <c r="H277">
        <f t="shared" si="61"/>
        <v>0</v>
      </c>
      <c r="I277">
        <f t="shared" si="62"/>
        <v>0</v>
      </c>
      <c r="J277" s="79">
        <v>17114</v>
      </c>
      <c r="K277" s="76">
        <v>16401</v>
      </c>
      <c r="L277" s="76">
        <v>15752</v>
      </c>
      <c r="M277" s="73">
        <v>217</v>
      </c>
      <c r="N277" s="73">
        <v>2</v>
      </c>
      <c r="O277" s="73">
        <v>176</v>
      </c>
      <c r="P277" s="73">
        <v>254</v>
      </c>
      <c r="Q277" s="73">
        <v>58</v>
      </c>
      <c r="R277" s="73">
        <v>105</v>
      </c>
      <c r="S277" s="73">
        <v>151</v>
      </c>
      <c r="T277" s="73">
        <v>2</v>
      </c>
      <c r="U277" s="73">
        <v>164</v>
      </c>
      <c r="V277" s="73">
        <v>37</v>
      </c>
      <c r="W277" s="73">
        <v>135</v>
      </c>
      <c r="X277" s="73">
        <v>9</v>
      </c>
      <c r="Y277" s="73">
        <v>9</v>
      </c>
      <c r="Z277" s="73">
        <v>2</v>
      </c>
      <c r="AA277" s="73">
        <v>33</v>
      </c>
      <c r="AB277" s="73">
        <v>8</v>
      </c>
      <c r="AC277" s="77"/>
      <c r="AD277">
        <f t="shared" si="63"/>
        <v>1362</v>
      </c>
      <c r="AE277">
        <v>88</v>
      </c>
      <c r="AF277" s="20">
        <f t="shared" si="64"/>
        <v>254</v>
      </c>
      <c r="AG277">
        <f t="shared" si="65"/>
        <v>4</v>
      </c>
      <c r="AH277" t="str">
        <f t="shared" si="66"/>
        <v xml:space="preserve">White Other </v>
      </c>
      <c r="AI277" s="2">
        <f t="shared" si="67"/>
        <v>1.4841650111020217E-2</v>
      </c>
      <c r="AJ277" s="2">
        <f t="shared" si="68"/>
        <v>0.18649045521292218</v>
      </c>
      <c r="AK277" s="20">
        <f t="shared" si="69"/>
        <v>217</v>
      </c>
      <c r="AL277">
        <f t="shared" si="70"/>
        <v>1</v>
      </c>
      <c r="AM277" t="str">
        <f t="shared" si="71"/>
        <v>White Irish</v>
      </c>
      <c r="AN277" s="2">
        <f t="shared" si="72"/>
        <v>1.2679677457052705E-2</v>
      </c>
      <c r="AO277" s="2">
        <f t="shared" si="73"/>
        <v>0.1593245227606461</v>
      </c>
      <c r="AP277">
        <f t="shared" si="74"/>
        <v>0</v>
      </c>
      <c r="AQ277">
        <v>59</v>
      </c>
      <c r="AR277">
        <v>143</v>
      </c>
      <c r="AS277">
        <v>28</v>
      </c>
      <c r="AT277">
        <v>-89</v>
      </c>
      <c r="AU277">
        <v>62</v>
      </c>
      <c r="AV277" s="2"/>
      <c r="BT277" s="84"/>
      <c r="BU277" s="84"/>
      <c r="BV277" s="84"/>
    </row>
    <row r="278" spans="1:74" x14ac:dyDescent="0.25">
      <c r="A278" s="73" t="s">
        <v>1150</v>
      </c>
      <c r="B278" s="73">
        <v>3</v>
      </c>
      <c r="C278" s="73" t="s">
        <v>714</v>
      </c>
      <c r="D278" s="78" t="s">
        <v>713</v>
      </c>
      <c r="E278" s="78" t="s">
        <v>167</v>
      </c>
      <c r="F278" s="73" t="s">
        <v>168</v>
      </c>
      <c r="G278" s="2">
        <f t="shared" si="60"/>
        <v>0.92718255530189719</v>
      </c>
      <c r="H278">
        <f t="shared" si="61"/>
        <v>0</v>
      </c>
      <c r="I278">
        <f t="shared" si="62"/>
        <v>0</v>
      </c>
      <c r="J278" s="79">
        <v>12703</v>
      </c>
      <c r="K278" s="76">
        <v>12078</v>
      </c>
      <c r="L278" s="76">
        <v>11778</v>
      </c>
      <c r="M278" s="73">
        <v>129</v>
      </c>
      <c r="N278" s="73">
        <v>2</v>
      </c>
      <c r="O278" s="73">
        <v>78</v>
      </c>
      <c r="P278" s="73">
        <v>91</v>
      </c>
      <c r="Q278" s="73">
        <v>42</v>
      </c>
      <c r="R278" s="73">
        <v>141</v>
      </c>
      <c r="S278" s="73">
        <v>230</v>
      </c>
      <c r="T278" s="73">
        <v>6</v>
      </c>
      <c r="U278" s="73">
        <v>106</v>
      </c>
      <c r="V278" s="73">
        <v>24</v>
      </c>
      <c r="W278" s="73">
        <v>33</v>
      </c>
      <c r="X278" s="73">
        <v>3</v>
      </c>
      <c r="Y278" s="73">
        <v>3</v>
      </c>
      <c r="Z278" s="73">
        <v>0</v>
      </c>
      <c r="AA278" s="73">
        <v>14</v>
      </c>
      <c r="AB278" s="73">
        <v>23</v>
      </c>
      <c r="AC278" s="77"/>
      <c r="AD278">
        <f t="shared" si="63"/>
        <v>925</v>
      </c>
      <c r="AE278">
        <v>54</v>
      </c>
      <c r="AF278" s="20">
        <f t="shared" si="64"/>
        <v>230</v>
      </c>
      <c r="AG278">
        <f t="shared" si="65"/>
        <v>7</v>
      </c>
      <c r="AH278" t="str">
        <f t="shared" si="66"/>
        <v>Indian</v>
      </c>
      <c r="AI278" s="2">
        <f t="shared" si="67"/>
        <v>1.8105959222230968E-2</v>
      </c>
      <c r="AJ278" s="2">
        <f t="shared" si="68"/>
        <v>0.24864864864864866</v>
      </c>
      <c r="AK278" s="20">
        <f t="shared" si="69"/>
        <v>141</v>
      </c>
      <c r="AL278">
        <f t="shared" si="70"/>
        <v>6</v>
      </c>
      <c r="AM278" t="str">
        <f t="shared" si="71"/>
        <v>Pakistani</v>
      </c>
      <c r="AN278" s="2">
        <f t="shared" si="72"/>
        <v>1.1099740218845942E-2</v>
      </c>
      <c r="AO278" s="2">
        <f t="shared" si="73"/>
        <v>0.15243243243243243</v>
      </c>
      <c r="AP278">
        <f t="shared" si="74"/>
        <v>0</v>
      </c>
      <c r="AQ278">
        <v>38</v>
      </c>
      <c r="AR278">
        <v>39</v>
      </c>
      <c r="AS278">
        <v>8</v>
      </c>
      <c r="AT278">
        <v>146</v>
      </c>
      <c r="AU278">
        <v>3</v>
      </c>
      <c r="AV278" s="2"/>
      <c r="BT278" s="84"/>
      <c r="BU278" s="84"/>
      <c r="BV278" s="84"/>
    </row>
    <row r="279" spans="1:74" x14ac:dyDescent="0.25">
      <c r="A279" s="73" t="s">
        <v>1151</v>
      </c>
      <c r="B279" s="73">
        <v>4</v>
      </c>
      <c r="C279" s="73" t="s">
        <v>716</v>
      </c>
      <c r="D279" s="78" t="s">
        <v>715</v>
      </c>
      <c r="E279" s="78" t="s">
        <v>167</v>
      </c>
      <c r="F279" s="73" t="s">
        <v>168</v>
      </c>
      <c r="G279" s="2">
        <f t="shared" si="60"/>
        <v>0.93848132106118032</v>
      </c>
      <c r="H279">
        <f t="shared" si="61"/>
        <v>0</v>
      </c>
      <c r="I279">
        <f t="shared" si="62"/>
        <v>0</v>
      </c>
      <c r="J279" s="79">
        <v>14776</v>
      </c>
      <c r="K279" s="76">
        <v>14267</v>
      </c>
      <c r="L279" s="76">
        <v>13867</v>
      </c>
      <c r="M279" s="73">
        <v>143</v>
      </c>
      <c r="N279" s="73">
        <v>5</v>
      </c>
      <c r="O279" s="73">
        <v>125</v>
      </c>
      <c r="P279" s="73">
        <v>127</v>
      </c>
      <c r="Q279" s="73">
        <v>37</v>
      </c>
      <c r="R279" s="73">
        <v>132</v>
      </c>
      <c r="S279" s="73">
        <v>152</v>
      </c>
      <c r="T279" s="73">
        <v>4</v>
      </c>
      <c r="U279" s="73">
        <v>69</v>
      </c>
      <c r="V279" s="73">
        <v>30</v>
      </c>
      <c r="W279" s="73">
        <v>53</v>
      </c>
      <c r="X279" s="73">
        <v>5</v>
      </c>
      <c r="Y279" s="73">
        <v>7</v>
      </c>
      <c r="Z279" s="73">
        <v>1</v>
      </c>
      <c r="AA279" s="73">
        <v>13</v>
      </c>
      <c r="AB279" s="73">
        <v>6</v>
      </c>
      <c r="AC279" s="77"/>
      <c r="AD279">
        <f t="shared" si="63"/>
        <v>909</v>
      </c>
      <c r="AE279">
        <v>90</v>
      </c>
      <c r="AF279" s="20">
        <f t="shared" si="64"/>
        <v>152</v>
      </c>
      <c r="AG279">
        <f t="shared" si="65"/>
        <v>7</v>
      </c>
      <c r="AH279" t="str">
        <f t="shared" si="66"/>
        <v>Indian</v>
      </c>
      <c r="AI279" s="2">
        <f t="shared" si="67"/>
        <v>1.028695181375203E-2</v>
      </c>
      <c r="AJ279" s="2">
        <f t="shared" si="68"/>
        <v>0.16721672167216722</v>
      </c>
      <c r="AK279" s="20">
        <f t="shared" si="69"/>
        <v>143</v>
      </c>
      <c r="AL279">
        <f t="shared" si="70"/>
        <v>1</v>
      </c>
      <c r="AM279" t="str">
        <f t="shared" si="71"/>
        <v>White Irish</v>
      </c>
      <c r="AN279" s="2">
        <f t="shared" si="72"/>
        <v>9.6778559826746074E-3</v>
      </c>
      <c r="AO279" s="2">
        <f t="shared" si="73"/>
        <v>0.15731573157315731</v>
      </c>
      <c r="AP279">
        <f t="shared" si="74"/>
        <v>0</v>
      </c>
      <c r="AQ279">
        <v>67</v>
      </c>
      <c r="AR279">
        <v>45</v>
      </c>
      <c r="AS279">
        <v>8</v>
      </c>
      <c r="AT279">
        <v>-41</v>
      </c>
      <c r="AU279">
        <v>-7</v>
      </c>
      <c r="AV279" s="2"/>
      <c r="BT279" s="84"/>
      <c r="BU279" s="84"/>
      <c r="BV279" s="84"/>
    </row>
    <row r="280" spans="1:74" x14ac:dyDescent="0.25">
      <c r="A280" s="73" t="s">
        <v>1152</v>
      </c>
      <c r="B280" s="73">
        <v>5</v>
      </c>
      <c r="C280" s="73" t="s">
        <v>722</v>
      </c>
      <c r="D280" s="78" t="s">
        <v>721</v>
      </c>
      <c r="E280" s="78" t="s">
        <v>167</v>
      </c>
      <c r="F280" s="73" t="s">
        <v>168</v>
      </c>
      <c r="G280" s="2">
        <f t="shared" si="60"/>
        <v>0.94359911823216303</v>
      </c>
      <c r="H280">
        <f t="shared" si="61"/>
        <v>0</v>
      </c>
      <c r="I280">
        <f t="shared" si="62"/>
        <v>0</v>
      </c>
      <c r="J280" s="79">
        <v>18599</v>
      </c>
      <c r="K280" s="76">
        <v>18147</v>
      </c>
      <c r="L280" s="76">
        <v>17550</v>
      </c>
      <c r="M280" s="73">
        <v>186</v>
      </c>
      <c r="N280" s="73">
        <v>19</v>
      </c>
      <c r="O280" s="73">
        <v>147</v>
      </c>
      <c r="P280" s="73">
        <v>245</v>
      </c>
      <c r="Q280" s="73">
        <v>44</v>
      </c>
      <c r="R280" s="73">
        <v>75</v>
      </c>
      <c r="S280" s="73">
        <v>103</v>
      </c>
      <c r="T280" s="73">
        <v>0</v>
      </c>
      <c r="U280" s="73">
        <v>60</v>
      </c>
      <c r="V280" s="73">
        <v>26</v>
      </c>
      <c r="W280" s="73">
        <v>106</v>
      </c>
      <c r="X280" s="73">
        <v>4</v>
      </c>
      <c r="Y280" s="73">
        <v>2</v>
      </c>
      <c r="Z280" s="73">
        <v>0</v>
      </c>
      <c r="AA280" s="73">
        <v>25</v>
      </c>
      <c r="AB280" s="73">
        <v>7</v>
      </c>
      <c r="AC280" s="77"/>
      <c r="AD280">
        <f t="shared" si="63"/>
        <v>1049</v>
      </c>
      <c r="AE280">
        <v>74</v>
      </c>
      <c r="AF280" s="20">
        <f t="shared" si="64"/>
        <v>245</v>
      </c>
      <c r="AG280">
        <f t="shared" si="65"/>
        <v>4</v>
      </c>
      <c r="AH280" t="str">
        <f t="shared" si="66"/>
        <v xml:space="preserve">White Other </v>
      </c>
      <c r="AI280" s="2">
        <f t="shared" si="67"/>
        <v>1.3172751223184042E-2</v>
      </c>
      <c r="AJ280" s="2">
        <f t="shared" si="68"/>
        <v>0.23355576739752146</v>
      </c>
      <c r="AK280" s="20">
        <f t="shared" si="69"/>
        <v>186</v>
      </c>
      <c r="AL280">
        <f t="shared" si="70"/>
        <v>1</v>
      </c>
      <c r="AM280" t="str">
        <f t="shared" si="71"/>
        <v>White Irish</v>
      </c>
      <c r="AN280" s="2">
        <f t="shared" si="72"/>
        <v>1.0000537663315231E-2</v>
      </c>
      <c r="AO280" s="2">
        <f t="shared" si="73"/>
        <v>0.17731172545281221</v>
      </c>
      <c r="AP280">
        <f t="shared" si="74"/>
        <v>0</v>
      </c>
      <c r="AQ280">
        <v>48</v>
      </c>
      <c r="AR280">
        <v>192</v>
      </c>
      <c r="AS280">
        <v>40</v>
      </c>
      <c r="AT280">
        <v>156</v>
      </c>
      <c r="AU280">
        <v>-11</v>
      </c>
      <c r="AV280" s="2"/>
      <c r="BT280" s="84"/>
      <c r="BU280" s="84"/>
      <c r="BV280" s="84"/>
    </row>
    <row r="281" spans="1:74" x14ac:dyDescent="0.25">
      <c r="A281" s="73" t="s">
        <v>1153</v>
      </c>
      <c r="B281" s="73">
        <v>6</v>
      </c>
      <c r="C281" s="73" t="s">
        <v>730</v>
      </c>
      <c r="D281" s="78" t="s">
        <v>729</v>
      </c>
      <c r="E281" s="78" t="s">
        <v>167</v>
      </c>
      <c r="F281" s="73" t="s">
        <v>168</v>
      </c>
      <c r="G281" s="2">
        <f t="shared" si="60"/>
        <v>0.961409924963743</v>
      </c>
      <c r="H281">
        <f t="shared" si="61"/>
        <v>0</v>
      </c>
      <c r="I281">
        <f t="shared" si="62"/>
        <v>0</v>
      </c>
      <c r="J281" s="79">
        <v>15859</v>
      </c>
      <c r="K281" s="76">
        <v>15515</v>
      </c>
      <c r="L281" s="76">
        <v>15247</v>
      </c>
      <c r="M281" s="73">
        <v>127</v>
      </c>
      <c r="N281" s="73">
        <v>2</v>
      </c>
      <c r="O281" s="73">
        <v>47</v>
      </c>
      <c r="P281" s="73">
        <v>92</v>
      </c>
      <c r="Q281" s="73">
        <v>43</v>
      </c>
      <c r="R281" s="73">
        <v>90</v>
      </c>
      <c r="S281" s="73">
        <v>22</v>
      </c>
      <c r="T281" s="73">
        <v>0</v>
      </c>
      <c r="U281" s="73">
        <v>54</v>
      </c>
      <c r="V281" s="73">
        <v>34</v>
      </c>
      <c r="W281" s="73">
        <v>66</v>
      </c>
      <c r="X281" s="73">
        <v>4</v>
      </c>
      <c r="Y281" s="73">
        <v>3</v>
      </c>
      <c r="Z281" s="73">
        <v>1</v>
      </c>
      <c r="AA281" s="73">
        <v>21</v>
      </c>
      <c r="AB281" s="73">
        <v>6</v>
      </c>
      <c r="AC281" s="77"/>
      <c r="AD281">
        <f t="shared" si="63"/>
        <v>612</v>
      </c>
      <c r="AE281">
        <v>44</v>
      </c>
      <c r="AF281" s="20">
        <f t="shared" si="64"/>
        <v>127</v>
      </c>
      <c r="AG281">
        <f t="shared" si="65"/>
        <v>1</v>
      </c>
      <c r="AH281" t="str">
        <f t="shared" si="66"/>
        <v>White Irish</v>
      </c>
      <c r="AI281" s="2">
        <f t="shared" si="67"/>
        <v>8.0080711268049696E-3</v>
      </c>
      <c r="AJ281" s="2">
        <f t="shared" si="68"/>
        <v>0.20751633986928106</v>
      </c>
      <c r="AK281" s="20">
        <f t="shared" si="69"/>
        <v>92</v>
      </c>
      <c r="AL281">
        <f t="shared" si="70"/>
        <v>4</v>
      </c>
      <c r="AM281" t="str">
        <f t="shared" si="71"/>
        <v xml:space="preserve">White Other </v>
      </c>
      <c r="AN281" s="2">
        <f t="shared" si="72"/>
        <v>5.8011223910713157E-3</v>
      </c>
      <c r="AO281" s="2">
        <f t="shared" si="73"/>
        <v>0.15032679738562091</v>
      </c>
      <c r="AP281">
        <f t="shared" si="74"/>
        <v>0</v>
      </c>
      <c r="AQ281">
        <v>32</v>
      </c>
      <c r="AR281">
        <v>40</v>
      </c>
      <c r="AS281">
        <v>6</v>
      </c>
      <c r="AT281">
        <v>-71</v>
      </c>
      <c r="AU281">
        <v>23</v>
      </c>
      <c r="AV281" s="2"/>
      <c r="BT281" s="84"/>
      <c r="BU281" s="84"/>
      <c r="BV281" s="84"/>
    </row>
    <row r="282" spans="1:74" x14ac:dyDescent="0.25">
      <c r="A282" s="73" t="s">
        <v>1154</v>
      </c>
      <c r="B282" s="73">
        <v>7</v>
      </c>
      <c r="C282" s="73" t="s">
        <v>726</v>
      </c>
      <c r="D282" s="78" t="s">
        <v>725</v>
      </c>
      <c r="E282" s="78" t="s">
        <v>167</v>
      </c>
      <c r="F282" s="73" t="s">
        <v>168</v>
      </c>
      <c r="G282" s="2">
        <f t="shared" si="60"/>
        <v>0.96396908388270064</v>
      </c>
      <c r="H282">
        <f t="shared" si="61"/>
        <v>0</v>
      </c>
      <c r="I282">
        <f t="shared" si="62"/>
        <v>0</v>
      </c>
      <c r="J282" s="79">
        <v>17596</v>
      </c>
      <c r="K282" s="76">
        <v>17315</v>
      </c>
      <c r="L282" s="76">
        <v>16962</v>
      </c>
      <c r="M282" s="73">
        <v>160</v>
      </c>
      <c r="N282" s="73">
        <v>7</v>
      </c>
      <c r="O282" s="73">
        <v>95</v>
      </c>
      <c r="P282" s="73">
        <v>91</v>
      </c>
      <c r="Q282" s="73">
        <v>32</v>
      </c>
      <c r="R282" s="73">
        <v>83</v>
      </c>
      <c r="S282" s="73">
        <v>19</v>
      </c>
      <c r="T282" s="73">
        <v>0</v>
      </c>
      <c r="U282" s="73">
        <v>39</v>
      </c>
      <c r="V282" s="73">
        <v>21</v>
      </c>
      <c r="W282" s="73">
        <v>58</v>
      </c>
      <c r="X282" s="73">
        <v>12</v>
      </c>
      <c r="Y282" s="73">
        <v>1</v>
      </c>
      <c r="Z282" s="73">
        <v>0</v>
      </c>
      <c r="AA282" s="73">
        <v>10</v>
      </c>
      <c r="AB282" s="73">
        <v>6</v>
      </c>
      <c r="AC282" s="77"/>
      <c r="AD282">
        <f t="shared" si="63"/>
        <v>634</v>
      </c>
      <c r="AE282">
        <v>32</v>
      </c>
      <c r="AF282" s="20">
        <f t="shared" si="64"/>
        <v>160</v>
      </c>
      <c r="AG282">
        <f t="shared" si="65"/>
        <v>1</v>
      </c>
      <c r="AH282" t="str">
        <f t="shared" si="66"/>
        <v>White Irish</v>
      </c>
      <c r="AI282" s="2">
        <f t="shared" si="67"/>
        <v>9.0929756762900653E-3</v>
      </c>
      <c r="AJ282" s="2">
        <f t="shared" si="68"/>
        <v>0.25236593059936907</v>
      </c>
      <c r="AK282" s="20">
        <f t="shared" si="69"/>
        <v>95</v>
      </c>
      <c r="AL282">
        <f t="shared" si="70"/>
        <v>3</v>
      </c>
      <c r="AM282" t="str">
        <f t="shared" si="71"/>
        <v>White Polish</v>
      </c>
      <c r="AN282" s="2">
        <f t="shared" si="72"/>
        <v>5.398954307797227E-3</v>
      </c>
      <c r="AO282" s="2">
        <f t="shared" si="73"/>
        <v>0.14984227129337541</v>
      </c>
      <c r="AP282">
        <f t="shared" si="74"/>
        <v>0</v>
      </c>
      <c r="AQ282">
        <v>16</v>
      </c>
      <c r="AR282">
        <v>42</v>
      </c>
      <c r="AS282">
        <v>7</v>
      </c>
      <c r="AT282">
        <v>-8</v>
      </c>
      <c r="AU282">
        <v>-18</v>
      </c>
      <c r="AV282" s="2"/>
      <c r="BT282" s="84"/>
      <c r="BU282" s="84"/>
      <c r="BV282" s="84"/>
    </row>
    <row r="283" spans="1:74" x14ac:dyDescent="0.25">
      <c r="A283" s="73" t="s">
        <v>1155</v>
      </c>
      <c r="B283" s="73">
        <v>8</v>
      </c>
      <c r="C283" s="73" t="s">
        <v>732</v>
      </c>
      <c r="D283" s="78" t="s">
        <v>731</v>
      </c>
      <c r="E283" s="78" t="s">
        <v>167</v>
      </c>
      <c r="F283" s="73" t="s">
        <v>168</v>
      </c>
      <c r="G283" s="2">
        <f t="shared" si="60"/>
        <v>0.96509996492458783</v>
      </c>
      <c r="H283">
        <f t="shared" si="61"/>
        <v>0</v>
      </c>
      <c r="I283">
        <f t="shared" si="62"/>
        <v>0</v>
      </c>
      <c r="J283" s="79">
        <v>11404</v>
      </c>
      <c r="K283" s="76">
        <v>11233</v>
      </c>
      <c r="L283" s="76">
        <v>11006</v>
      </c>
      <c r="M283" s="73">
        <v>97</v>
      </c>
      <c r="N283" s="73">
        <v>3</v>
      </c>
      <c r="O283" s="73">
        <v>32</v>
      </c>
      <c r="P283" s="73">
        <v>95</v>
      </c>
      <c r="Q283" s="73">
        <v>30</v>
      </c>
      <c r="R283" s="73">
        <v>49</v>
      </c>
      <c r="S283" s="73">
        <v>20</v>
      </c>
      <c r="T283" s="73">
        <v>0</v>
      </c>
      <c r="U283" s="73">
        <v>27</v>
      </c>
      <c r="V283" s="73">
        <v>16</v>
      </c>
      <c r="W283" s="73">
        <v>17</v>
      </c>
      <c r="X283" s="73">
        <v>4</v>
      </c>
      <c r="Y283" s="73">
        <v>1</v>
      </c>
      <c r="Z283" s="73">
        <v>0</v>
      </c>
      <c r="AA283" s="73">
        <v>4</v>
      </c>
      <c r="AB283" s="73">
        <v>3</v>
      </c>
      <c r="AC283" s="77"/>
      <c r="AD283">
        <f t="shared" si="63"/>
        <v>398</v>
      </c>
      <c r="AE283">
        <v>12</v>
      </c>
      <c r="AF283" s="20">
        <f t="shared" si="64"/>
        <v>97</v>
      </c>
      <c r="AG283">
        <f t="shared" si="65"/>
        <v>1</v>
      </c>
      <c r="AH283" t="str">
        <f t="shared" si="66"/>
        <v>White Irish</v>
      </c>
      <c r="AI283" s="2">
        <f t="shared" si="67"/>
        <v>8.5057874430024549E-3</v>
      </c>
      <c r="AJ283" s="2">
        <f t="shared" si="68"/>
        <v>0.24371859296482412</v>
      </c>
      <c r="AK283" s="20">
        <f t="shared" si="69"/>
        <v>95</v>
      </c>
      <c r="AL283">
        <f t="shared" si="70"/>
        <v>4</v>
      </c>
      <c r="AM283" t="str">
        <f t="shared" si="71"/>
        <v xml:space="preserve">White Other </v>
      </c>
      <c r="AN283" s="2">
        <f t="shared" si="72"/>
        <v>8.3304103823219917E-3</v>
      </c>
      <c r="AO283" s="2">
        <f t="shared" si="73"/>
        <v>0.23869346733668342</v>
      </c>
      <c r="AP283">
        <f t="shared" si="74"/>
        <v>0</v>
      </c>
      <c r="AQ283">
        <v>9</v>
      </c>
      <c r="AR283">
        <v>39</v>
      </c>
      <c r="AS283">
        <v>7</v>
      </c>
      <c r="AT283">
        <v>-11</v>
      </c>
      <c r="AU283">
        <v>15</v>
      </c>
      <c r="AV283" s="2"/>
      <c r="BT283" s="84"/>
      <c r="BU283" s="84"/>
      <c r="BV283" s="84"/>
    </row>
    <row r="284" spans="1:74" x14ac:dyDescent="0.25">
      <c r="A284" s="73" t="s">
        <v>1156</v>
      </c>
      <c r="B284" s="73">
        <v>9</v>
      </c>
      <c r="C284" s="73" t="s">
        <v>724</v>
      </c>
      <c r="D284" s="78" t="s">
        <v>723</v>
      </c>
      <c r="E284" s="78" t="s">
        <v>167</v>
      </c>
      <c r="F284" s="73" t="s">
        <v>168</v>
      </c>
      <c r="G284" s="2">
        <f t="shared" si="60"/>
        <v>0.96551514043745812</v>
      </c>
      <c r="H284">
        <f t="shared" si="61"/>
        <v>0</v>
      </c>
      <c r="I284">
        <f t="shared" si="62"/>
        <v>0</v>
      </c>
      <c r="J284" s="79">
        <v>16413</v>
      </c>
      <c r="K284" s="76">
        <v>16153</v>
      </c>
      <c r="L284" s="76">
        <v>15847</v>
      </c>
      <c r="M284" s="73">
        <v>137</v>
      </c>
      <c r="N284" s="73">
        <v>4</v>
      </c>
      <c r="O284" s="73">
        <v>68</v>
      </c>
      <c r="P284" s="73">
        <v>97</v>
      </c>
      <c r="Q284" s="73">
        <v>28</v>
      </c>
      <c r="R284" s="73">
        <v>43</v>
      </c>
      <c r="S284" s="73">
        <v>28</v>
      </c>
      <c r="T284" s="73">
        <v>1</v>
      </c>
      <c r="U284" s="73">
        <v>24</v>
      </c>
      <c r="V284" s="73">
        <v>11</v>
      </c>
      <c r="W284" s="73">
        <v>87</v>
      </c>
      <c r="X284" s="73">
        <v>7</v>
      </c>
      <c r="Y284" s="73">
        <v>4</v>
      </c>
      <c r="Z284" s="73">
        <v>1</v>
      </c>
      <c r="AA284" s="73">
        <v>14</v>
      </c>
      <c r="AB284" s="73">
        <v>12</v>
      </c>
      <c r="AC284" s="77"/>
      <c r="AD284">
        <f t="shared" si="63"/>
        <v>566</v>
      </c>
      <c r="AE284">
        <v>44</v>
      </c>
      <c r="AF284" s="20">
        <f t="shared" si="64"/>
        <v>137</v>
      </c>
      <c r="AG284">
        <f t="shared" si="65"/>
        <v>1</v>
      </c>
      <c r="AH284" t="str">
        <f t="shared" si="66"/>
        <v>White Irish</v>
      </c>
      <c r="AI284" s="2">
        <f t="shared" si="67"/>
        <v>8.3470419789191501E-3</v>
      </c>
      <c r="AJ284" s="2">
        <f t="shared" si="68"/>
        <v>0.24204946996466431</v>
      </c>
      <c r="AK284" s="20">
        <f t="shared" si="69"/>
        <v>97</v>
      </c>
      <c r="AL284">
        <f t="shared" si="70"/>
        <v>4</v>
      </c>
      <c r="AM284" t="str">
        <f t="shared" si="71"/>
        <v xml:space="preserve">White Other </v>
      </c>
      <c r="AN284" s="2">
        <f t="shared" si="72"/>
        <v>5.9099494303296168E-3</v>
      </c>
      <c r="AO284" s="2">
        <f t="shared" si="73"/>
        <v>0.17137809187279152</v>
      </c>
      <c r="AP284">
        <f t="shared" si="74"/>
        <v>0</v>
      </c>
      <c r="AQ284">
        <v>27</v>
      </c>
      <c r="AR284">
        <v>40</v>
      </c>
      <c r="AS284">
        <v>4</v>
      </c>
      <c r="AT284">
        <v>-121</v>
      </c>
      <c r="AU284">
        <v>-8</v>
      </c>
      <c r="AV284" s="2"/>
      <c r="BT284" s="84"/>
      <c r="BU284" s="84"/>
      <c r="BV284" s="84"/>
    </row>
    <row r="285" spans="1:74" x14ac:dyDescent="0.25">
      <c r="A285" s="73" t="s">
        <v>1157</v>
      </c>
      <c r="B285" s="73">
        <v>10</v>
      </c>
      <c r="C285" s="73" t="s">
        <v>728</v>
      </c>
      <c r="D285" s="78" t="s">
        <v>727</v>
      </c>
      <c r="E285" s="78" t="s">
        <v>167</v>
      </c>
      <c r="F285" s="73" t="s">
        <v>168</v>
      </c>
      <c r="G285" s="2">
        <f t="shared" si="60"/>
        <v>0.96747252747252743</v>
      </c>
      <c r="H285">
        <f t="shared" si="61"/>
        <v>0</v>
      </c>
      <c r="I285">
        <f t="shared" si="62"/>
        <v>0</v>
      </c>
      <c r="J285" s="79">
        <v>13650</v>
      </c>
      <c r="K285" s="76">
        <v>13449</v>
      </c>
      <c r="L285" s="76">
        <v>13206</v>
      </c>
      <c r="M285" s="73">
        <v>101</v>
      </c>
      <c r="N285" s="73">
        <v>13</v>
      </c>
      <c r="O285" s="73">
        <v>41</v>
      </c>
      <c r="P285" s="73">
        <v>88</v>
      </c>
      <c r="Q285" s="73">
        <v>38</v>
      </c>
      <c r="R285" s="73">
        <v>20</v>
      </c>
      <c r="S285" s="73">
        <v>38</v>
      </c>
      <c r="T285" s="73">
        <v>4</v>
      </c>
      <c r="U285" s="73">
        <v>18</v>
      </c>
      <c r="V285" s="73">
        <v>19</v>
      </c>
      <c r="W285" s="73">
        <v>37</v>
      </c>
      <c r="X285" s="73">
        <v>5</v>
      </c>
      <c r="Y285" s="73">
        <v>1</v>
      </c>
      <c r="Z285" s="73">
        <v>2</v>
      </c>
      <c r="AA285" s="73">
        <v>13</v>
      </c>
      <c r="AB285" s="73">
        <v>6</v>
      </c>
      <c r="AC285" s="77"/>
      <c r="AD285">
        <f t="shared" si="63"/>
        <v>444</v>
      </c>
      <c r="AE285">
        <v>41</v>
      </c>
      <c r="AF285" s="20">
        <f t="shared" si="64"/>
        <v>101</v>
      </c>
      <c r="AG285">
        <f t="shared" si="65"/>
        <v>1</v>
      </c>
      <c r="AH285" t="str">
        <f t="shared" si="66"/>
        <v>White Irish</v>
      </c>
      <c r="AI285" s="2">
        <f t="shared" si="67"/>
        <v>7.3992673992673997E-3</v>
      </c>
      <c r="AJ285" s="2">
        <f t="shared" si="68"/>
        <v>0.22747747747747749</v>
      </c>
      <c r="AK285" s="20">
        <f t="shared" si="69"/>
        <v>88</v>
      </c>
      <c r="AL285">
        <f t="shared" si="70"/>
        <v>4</v>
      </c>
      <c r="AM285" t="str">
        <f t="shared" si="71"/>
        <v xml:space="preserve">White Other </v>
      </c>
      <c r="AN285" s="2">
        <f t="shared" si="72"/>
        <v>6.4468864468864469E-3</v>
      </c>
      <c r="AO285" s="2">
        <f t="shared" si="73"/>
        <v>0.1981981981981982</v>
      </c>
      <c r="AP285">
        <f t="shared" si="74"/>
        <v>0</v>
      </c>
      <c r="AQ285">
        <v>30</v>
      </c>
      <c r="AR285">
        <v>32</v>
      </c>
      <c r="AS285">
        <v>2</v>
      </c>
      <c r="AT285">
        <v>-27</v>
      </c>
      <c r="AU285">
        <v>-11</v>
      </c>
      <c r="AV285" s="2"/>
      <c r="BT285" s="84"/>
      <c r="BU285" s="84"/>
      <c r="BV285" s="84"/>
    </row>
    <row r="286" spans="1:74" x14ac:dyDescent="0.25">
      <c r="A286" s="73" t="s">
        <v>1158</v>
      </c>
      <c r="B286" s="73">
        <v>11</v>
      </c>
      <c r="C286" s="73" t="s">
        <v>734</v>
      </c>
      <c r="D286" s="78" t="s">
        <v>733</v>
      </c>
      <c r="E286" s="78" t="s">
        <v>167</v>
      </c>
      <c r="F286" s="73" t="s">
        <v>168</v>
      </c>
      <c r="G286" s="2">
        <f t="shared" si="60"/>
        <v>0.97010386182360708</v>
      </c>
      <c r="H286">
        <f t="shared" si="61"/>
        <v>0</v>
      </c>
      <c r="I286">
        <f t="shared" si="62"/>
        <v>0</v>
      </c>
      <c r="J286" s="79">
        <v>17427</v>
      </c>
      <c r="K286" s="76">
        <v>17160</v>
      </c>
      <c r="L286" s="76">
        <v>16906</v>
      </c>
      <c r="M286" s="73">
        <v>147</v>
      </c>
      <c r="N286" s="73">
        <v>9</v>
      </c>
      <c r="O286" s="73">
        <v>17</v>
      </c>
      <c r="P286" s="73">
        <v>81</v>
      </c>
      <c r="Q286" s="73">
        <v>30</v>
      </c>
      <c r="R286" s="73">
        <v>52</v>
      </c>
      <c r="S286" s="73">
        <v>84</v>
      </c>
      <c r="T286" s="73">
        <v>0</v>
      </c>
      <c r="U286" s="73">
        <v>46</v>
      </c>
      <c r="V286" s="73">
        <v>19</v>
      </c>
      <c r="W286" s="73">
        <v>20</v>
      </c>
      <c r="X286" s="73">
        <v>3</v>
      </c>
      <c r="Y286" s="73">
        <v>4</v>
      </c>
      <c r="Z286" s="73">
        <v>0</v>
      </c>
      <c r="AA286" s="73">
        <v>4</v>
      </c>
      <c r="AB286" s="73">
        <v>5</v>
      </c>
      <c r="AC286" s="77"/>
      <c r="AD286">
        <f t="shared" si="63"/>
        <v>521</v>
      </c>
      <c r="AE286">
        <v>27</v>
      </c>
      <c r="AF286" s="20">
        <f t="shared" si="64"/>
        <v>147</v>
      </c>
      <c r="AG286">
        <f t="shared" si="65"/>
        <v>1</v>
      </c>
      <c r="AH286" t="str">
        <f t="shared" si="66"/>
        <v>White Irish</v>
      </c>
      <c r="AI286" s="2">
        <f t="shared" si="67"/>
        <v>8.4351867791358243E-3</v>
      </c>
      <c r="AJ286" s="2">
        <f t="shared" si="68"/>
        <v>0.28214971209213052</v>
      </c>
      <c r="AK286" s="20">
        <f t="shared" si="69"/>
        <v>84</v>
      </c>
      <c r="AL286">
        <f t="shared" si="70"/>
        <v>7</v>
      </c>
      <c r="AM286" t="str">
        <f t="shared" si="71"/>
        <v>Indian</v>
      </c>
      <c r="AN286" s="2">
        <f t="shared" si="72"/>
        <v>4.8201067309347565E-3</v>
      </c>
      <c r="AO286" s="2">
        <f t="shared" si="73"/>
        <v>0.16122840690978887</v>
      </c>
      <c r="AP286">
        <f t="shared" si="74"/>
        <v>0</v>
      </c>
      <c r="AQ286">
        <v>21</v>
      </c>
      <c r="AR286">
        <v>53</v>
      </c>
      <c r="AS286">
        <v>9</v>
      </c>
      <c r="AT286">
        <v>-67</v>
      </c>
      <c r="AU286">
        <v>-6</v>
      </c>
      <c r="AV286" s="2"/>
      <c r="BT286" s="84"/>
      <c r="BU286" s="84"/>
      <c r="BV286" s="84"/>
    </row>
    <row r="287" spans="1:74" x14ac:dyDescent="0.25">
      <c r="A287" s="73" t="s">
        <v>1159</v>
      </c>
      <c r="B287" s="73">
        <v>1</v>
      </c>
      <c r="C287" s="73" t="s">
        <v>740</v>
      </c>
      <c r="D287" s="78" t="s">
        <v>739</v>
      </c>
      <c r="E287" s="78" t="s">
        <v>125</v>
      </c>
      <c r="F287" s="73" t="s">
        <v>126</v>
      </c>
      <c r="G287" s="2">
        <f t="shared" si="60"/>
        <v>0.92675071947375631</v>
      </c>
      <c r="H287">
        <f t="shared" si="61"/>
        <v>0</v>
      </c>
      <c r="I287">
        <f t="shared" si="62"/>
        <v>0</v>
      </c>
      <c r="J287" s="79">
        <v>14594</v>
      </c>
      <c r="K287" s="76">
        <v>14290</v>
      </c>
      <c r="L287" s="76">
        <v>13525</v>
      </c>
      <c r="M287" s="73">
        <v>104</v>
      </c>
      <c r="N287" s="73">
        <v>1</v>
      </c>
      <c r="O287" s="73">
        <v>406</v>
      </c>
      <c r="P287" s="73">
        <v>254</v>
      </c>
      <c r="Q287" s="73">
        <v>50</v>
      </c>
      <c r="R287" s="73">
        <v>25</v>
      </c>
      <c r="S287" s="73">
        <v>52</v>
      </c>
      <c r="T287" s="73">
        <v>2</v>
      </c>
      <c r="U287" s="73">
        <v>48</v>
      </c>
      <c r="V287" s="73">
        <v>44</v>
      </c>
      <c r="W287" s="73">
        <v>46</v>
      </c>
      <c r="X287" s="73">
        <v>1</v>
      </c>
      <c r="Y287" s="73">
        <v>8</v>
      </c>
      <c r="Z287" s="73">
        <v>2</v>
      </c>
      <c r="AA287" s="73">
        <v>11</v>
      </c>
      <c r="AB287" s="73">
        <v>15</v>
      </c>
      <c r="AC287" s="77"/>
      <c r="AD287">
        <f t="shared" si="63"/>
        <v>1069</v>
      </c>
      <c r="AE287">
        <v>84</v>
      </c>
      <c r="AF287" s="20">
        <f t="shared" si="64"/>
        <v>406</v>
      </c>
      <c r="AG287">
        <f t="shared" si="65"/>
        <v>3</v>
      </c>
      <c r="AH287" t="str">
        <f t="shared" si="66"/>
        <v>White Polish</v>
      </c>
      <c r="AI287" s="2">
        <f t="shared" si="67"/>
        <v>2.7819651911744552E-2</v>
      </c>
      <c r="AJ287" s="2">
        <f t="shared" si="68"/>
        <v>0.37979420018709076</v>
      </c>
      <c r="AK287" s="20">
        <f t="shared" si="69"/>
        <v>254</v>
      </c>
      <c r="AL287">
        <f t="shared" si="70"/>
        <v>4</v>
      </c>
      <c r="AM287" t="str">
        <f t="shared" si="71"/>
        <v xml:space="preserve">White Other </v>
      </c>
      <c r="AN287" s="2">
        <f t="shared" si="72"/>
        <v>1.7404412772372209E-2</v>
      </c>
      <c r="AO287" s="2">
        <f t="shared" si="73"/>
        <v>0.23760523854069224</v>
      </c>
      <c r="AP287">
        <f t="shared" si="74"/>
        <v>0</v>
      </c>
      <c r="AQ287">
        <v>26</v>
      </c>
      <c r="AR287">
        <v>128</v>
      </c>
      <c r="AS287">
        <v>34</v>
      </c>
      <c r="AT287">
        <v>28</v>
      </c>
      <c r="AU287">
        <v>17</v>
      </c>
      <c r="AV287" s="2"/>
      <c r="BT287" s="84"/>
      <c r="BU287" s="84"/>
      <c r="BV287" s="84"/>
    </row>
    <row r="288" spans="1:74" x14ac:dyDescent="0.25">
      <c r="A288" s="73" t="s">
        <v>1160</v>
      </c>
      <c r="B288" s="73">
        <v>2</v>
      </c>
      <c r="C288" s="73" t="s">
        <v>736</v>
      </c>
      <c r="D288" s="78" t="s">
        <v>735</v>
      </c>
      <c r="E288" s="78" t="s">
        <v>125</v>
      </c>
      <c r="F288" s="73" t="s">
        <v>126</v>
      </c>
      <c r="G288" s="2">
        <f t="shared" si="60"/>
        <v>0.93253036643870568</v>
      </c>
      <c r="H288">
        <f t="shared" si="61"/>
        <v>0</v>
      </c>
      <c r="I288">
        <f t="shared" si="62"/>
        <v>0</v>
      </c>
      <c r="J288" s="79">
        <v>9797</v>
      </c>
      <c r="K288" s="76">
        <v>9665</v>
      </c>
      <c r="L288" s="76">
        <v>9136</v>
      </c>
      <c r="M288" s="73">
        <v>82</v>
      </c>
      <c r="N288" s="73">
        <v>7</v>
      </c>
      <c r="O288" s="73">
        <v>161</v>
      </c>
      <c r="P288" s="73">
        <v>279</v>
      </c>
      <c r="Q288" s="73">
        <v>33</v>
      </c>
      <c r="R288" s="73">
        <v>5</v>
      </c>
      <c r="S288" s="73">
        <v>16</v>
      </c>
      <c r="T288" s="73">
        <v>7</v>
      </c>
      <c r="U288" s="73">
        <v>23</v>
      </c>
      <c r="V288" s="73">
        <v>11</v>
      </c>
      <c r="W288" s="73">
        <v>19</v>
      </c>
      <c r="X288" s="73">
        <v>6</v>
      </c>
      <c r="Y288" s="73">
        <v>2</v>
      </c>
      <c r="Z288" s="73">
        <v>0</v>
      </c>
      <c r="AA288" s="73">
        <v>7</v>
      </c>
      <c r="AB288" s="73">
        <v>3</v>
      </c>
      <c r="AC288" s="77"/>
      <c r="AD288">
        <f t="shared" si="63"/>
        <v>661</v>
      </c>
      <c r="AE288">
        <v>34</v>
      </c>
      <c r="AF288" s="20">
        <f t="shared" si="64"/>
        <v>279</v>
      </c>
      <c r="AG288">
        <f t="shared" si="65"/>
        <v>4</v>
      </c>
      <c r="AH288" t="str">
        <f t="shared" si="66"/>
        <v xml:space="preserve">White Other </v>
      </c>
      <c r="AI288" s="2">
        <f t="shared" si="67"/>
        <v>2.8478105542513014E-2</v>
      </c>
      <c r="AJ288" s="2">
        <f t="shared" si="68"/>
        <v>0.42208774583963693</v>
      </c>
      <c r="AK288" s="20">
        <f t="shared" si="69"/>
        <v>161</v>
      </c>
      <c r="AL288">
        <f t="shared" si="70"/>
        <v>3</v>
      </c>
      <c r="AM288" t="str">
        <f t="shared" si="71"/>
        <v>White Polish</v>
      </c>
      <c r="AN288" s="2">
        <f t="shared" si="72"/>
        <v>1.6433602123098908E-2</v>
      </c>
      <c r="AO288" s="2">
        <f t="shared" si="73"/>
        <v>0.24357034795763993</v>
      </c>
      <c r="AP288">
        <f t="shared" si="74"/>
        <v>0</v>
      </c>
      <c r="AQ288">
        <v>11</v>
      </c>
      <c r="AR288">
        <v>92</v>
      </c>
      <c r="AS288">
        <v>8</v>
      </c>
      <c r="AT288">
        <v>-88</v>
      </c>
      <c r="AU288">
        <v>-7</v>
      </c>
      <c r="AV288" s="2"/>
      <c r="BT288" s="84"/>
      <c r="BU288" s="84"/>
      <c r="BV288" s="84"/>
    </row>
    <row r="289" spans="1:74" x14ac:dyDescent="0.25">
      <c r="A289" s="73" t="s">
        <v>1161</v>
      </c>
      <c r="B289" s="73">
        <v>3</v>
      </c>
      <c r="C289" s="73" t="s">
        <v>754</v>
      </c>
      <c r="D289" s="78" t="s">
        <v>753</v>
      </c>
      <c r="E289" s="78" t="s">
        <v>125</v>
      </c>
      <c r="F289" s="73" t="s">
        <v>126</v>
      </c>
      <c r="G289" s="2">
        <f t="shared" si="60"/>
        <v>0.9464285714285714</v>
      </c>
      <c r="H289">
        <f t="shared" si="61"/>
        <v>0</v>
      </c>
      <c r="I289">
        <f t="shared" si="62"/>
        <v>0</v>
      </c>
      <c r="J289" s="79">
        <v>9520</v>
      </c>
      <c r="K289" s="76">
        <v>9415</v>
      </c>
      <c r="L289" s="76">
        <v>9010</v>
      </c>
      <c r="M289" s="73">
        <v>45</v>
      </c>
      <c r="N289" s="73">
        <v>8</v>
      </c>
      <c r="O289" s="73">
        <v>216</v>
      </c>
      <c r="P289" s="73">
        <v>136</v>
      </c>
      <c r="Q289" s="73">
        <v>30</v>
      </c>
      <c r="R289" s="73">
        <v>7</v>
      </c>
      <c r="S289" s="73">
        <v>1</v>
      </c>
      <c r="T289" s="73">
        <v>4</v>
      </c>
      <c r="U289" s="73">
        <v>6</v>
      </c>
      <c r="V289" s="73">
        <v>12</v>
      </c>
      <c r="W289" s="73">
        <v>23</v>
      </c>
      <c r="X289" s="73">
        <v>4</v>
      </c>
      <c r="Y289" s="73">
        <v>2</v>
      </c>
      <c r="Z289" s="73">
        <v>0</v>
      </c>
      <c r="AA289" s="73">
        <v>15</v>
      </c>
      <c r="AB289" s="73">
        <v>1</v>
      </c>
      <c r="AC289" s="77"/>
      <c r="AD289">
        <f t="shared" si="63"/>
        <v>510</v>
      </c>
      <c r="AE289">
        <v>58</v>
      </c>
      <c r="AF289" s="20">
        <f t="shared" si="64"/>
        <v>216</v>
      </c>
      <c r="AG289">
        <f t="shared" si="65"/>
        <v>3</v>
      </c>
      <c r="AH289" t="str">
        <f t="shared" si="66"/>
        <v>White Polish</v>
      </c>
      <c r="AI289" s="2">
        <f t="shared" si="67"/>
        <v>2.26890756302521E-2</v>
      </c>
      <c r="AJ289" s="2">
        <f t="shared" si="68"/>
        <v>0.42352941176470588</v>
      </c>
      <c r="AK289" s="20">
        <f t="shared" si="69"/>
        <v>136</v>
      </c>
      <c r="AL289">
        <f t="shared" si="70"/>
        <v>4</v>
      </c>
      <c r="AM289" t="str">
        <f t="shared" si="71"/>
        <v xml:space="preserve">White Other </v>
      </c>
      <c r="AN289" s="2">
        <f t="shared" si="72"/>
        <v>1.4285714285714285E-2</v>
      </c>
      <c r="AO289" s="2">
        <f t="shared" si="73"/>
        <v>0.26666666666666666</v>
      </c>
      <c r="AP289">
        <f t="shared" si="74"/>
        <v>0</v>
      </c>
      <c r="AQ289">
        <v>15</v>
      </c>
      <c r="AR289">
        <v>27</v>
      </c>
      <c r="AS289">
        <v>1</v>
      </c>
      <c r="AT289">
        <v>-110</v>
      </c>
      <c r="AU289">
        <v>10</v>
      </c>
      <c r="AV289" s="2"/>
      <c r="BT289" s="84"/>
      <c r="BU289" s="84"/>
      <c r="BV289" s="84"/>
    </row>
    <row r="290" spans="1:74" x14ac:dyDescent="0.25">
      <c r="A290" s="73" t="s">
        <v>1162</v>
      </c>
      <c r="B290" s="73">
        <v>4</v>
      </c>
      <c r="C290" s="73" t="s">
        <v>748</v>
      </c>
      <c r="D290" s="78" t="s">
        <v>747</v>
      </c>
      <c r="E290" s="78" t="s">
        <v>125</v>
      </c>
      <c r="F290" s="73" t="s">
        <v>126</v>
      </c>
      <c r="G290" s="2">
        <f t="shared" si="60"/>
        <v>0.94922358769172144</v>
      </c>
      <c r="H290">
        <f t="shared" si="61"/>
        <v>0</v>
      </c>
      <c r="I290">
        <f t="shared" si="62"/>
        <v>0</v>
      </c>
      <c r="J290" s="79">
        <v>10497</v>
      </c>
      <c r="K290" s="76">
        <v>10390</v>
      </c>
      <c r="L290" s="76">
        <v>9964</v>
      </c>
      <c r="M290" s="73">
        <v>70</v>
      </c>
      <c r="N290" s="73">
        <v>12</v>
      </c>
      <c r="O290" s="73">
        <v>113</v>
      </c>
      <c r="P290" s="73">
        <v>231</v>
      </c>
      <c r="Q290" s="73">
        <v>26</v>
      </c>
      <c r="R290" s="73">
        <v>13</v>
      </c>
      <c r="S290" s="73">
        <v>8</v>
      </c>
      <c r="T290" s="73">
        <v>0</v>
      </c>
      <c r="U290" s="73">
        <v>23</v>
      </c>
      <c r="V290" s="73">
        <v>17</v>
      </c>
      <c r="W290" s="73">
        <v>4</v>
      </c>
      <c r="X290" s="73">
        <v>5</v>
      </c>
      <c r="Y290" s="73">
        <v>0</v>
      </c>
      <c r="Z290" s="73">
        <v>0</v>
      </c>
      <c r="AA290" s="73">
        <v>3</v>
      </c>
      <c r="AB290" s="73">
        <v>8</v>
      </c>
      <c r="AC290" s="77"/>
      <c r="AD290">
        <f t="shared" si="63"/>
        <v>533</v>
      </c>
      <c r="AE290">
        <v>44</v>
      </c>
      <c r="AF290" s="20">
        <f t="shared" si="64"/>
        <v>231</v>
      </c>
      <c r="AG290">
        <f t="shared" si="65"/>
        <v>4</v>
      </c>
      <c r="AH290" t="str">
        <f t="shared" si="66"/>
        <v xml:space="preserve">White Other </v>
      </c>
      <c r="AI290" s="2">
        <f t="shared" si="67"/>
        <v>2.2006287510717346E-2</v>
      </c>
      <c r="AJ290" s="2">
        <f t="shared" si="68"/>
        <v>0.43339587242026267</v>
      </c>
      <c r="AK290" s="20">
        <f t="shared" si="69"/>
        <v>113</v>
      </c>
      <c r="AL290">
        <f t="shared" si="70"/>
        <v>3</v>
      </c>
      <c r="AM290" t="str">
        <f t="shared" si="71"/>
        <v>White Polish</v>
      </c>
      <c r="AN290" s="2">
        <f t="shared" si="72"/>
        <v>1.0764980470610652E-2</v>
      </c>
      <c r="AO290" s="2">
        <f t="shared" si="73"/>
        <v>0.21200750469043153</v>
      </c>
      <c r="AP290">
        <f t="shared" si="74"/>
        <v>0</v>
      </c>
      <c r="AQ290">
        <v>12</v>
      </c>
      <c r="AR290">
        <v>58</v>
      </c>
      <c r="AS290">
        <v>7</v>
      </c>
      <c r="AT290">
        <v>-9</v>
      </c>
      <c r="AU290">
        <v>2</v>
      </c>
      <c r="AV290" s="2"/>
      <c r="BT290" s="84"/>
      <c r="BU290" s="84"/>
      <c r="BV290" s="84"/>
    </row>
    <row r="291" spans="1:74" x14ac:dyDescent="0.25">
      <c r="A291" s="73" t="s">
        <v>1163</v>
      </c>
      <c r="B291" s="73">
        <v>5</v>
      </c>
      <c r="C291" s="73" t="s">
        <v>744</v>
      </c>
      <c r="D291" s="78" t="s">
        <v>743</v>
      </c>
      <c r="E291" s="78" t="s">
        <v>125</v>
      </c>
      <c r="F291" s="73" t="s">
        <v>126</v>
      </c>
      <c r="G291" s="2">
        <f t="shared" si="60"/>
        <v>0.94928670041417396</v>
      </c>
      <c r="H291">
        <f t="shared" si="61"/>
        <v>0</v>
      </c>
      <c r="I291">
        <f t="shared" si="62"/>
        <v>0</v>
      </c>
      <c r="J291" s="79">
        <v>10865</v>
      </c>
      <c r="K291" s="76">
        <v>10641</v>
      </c>
      <c r="L291" s="76">
        <v>10314</v>
      </c>
      <c r="M291" s="73">
        <v>92</v>
      </c>
      <c r="N291" s="73">
        <v>3</v>
      </c>
      <c r="O291" s="73">
        <v>60</v>
      </c>
      <c r="P291" s="73">
        <v>172</v>
      </c>
      <c r="Q291" s="73">
        <v>57</v>
      </c>
      <c r="R291" s="73">
        <v>10</v>
      </c>
      <c r="S291" s="73">
        <v>41</v>
      </c>
      <c r="T291" s="73">
        <v>7</v>
      </c>
      <c r="U291" s="73">
        <v>34</v>
      </c>
      <c r="V291" s="73">
        <v>18</v>
      </c>
      <c r="W291" s="73">
        <v>17</v>
      </c>
      <c r="X291" s="73">
        <v>21</v>
      </c>
      <c r="Y291" s="73">
        <v>1</v>
      </c>
      <c r="Z291" s="73">
        <v>2</v>
      </c>
      <c r="AA291" s="73">
        <v>6</v>
      </c>
      <c r="AB291" s="73">
        <v>10</v>
      </c>
      <c r="AC291" s="77"/>
      <c r="AD291">
        <f t="shared" si="63"/>
        <v>551</v>
      </c>
      <c r="AE291">
        <v>36</v>
      </c>
      <c r="AF291" s="20">
        <f t="shared" si="64"/>
        <v>172</v>
      </c>
      <c r="AG291">
        <f t="shared" si="65"/>
        <v>4</v>
      </c>
      <c r="AH291" t="str">
        <f t="shared" si="66"/>
        <v xml:space="preserve">White Other </v>
      </c>
      <c r="AI291" s="2">
        <f t="shared" si="67"/>
        <v>1.583064887252646E-2</v>
      </c>
      <c r="AJ291" s="2">
        <f t="shared" si="68"/>
        <v>0.31215970961887479</v>
      </c>
      <c r="AK291" s="20">
        <f t="shared" si="69"/>
        <v>92</v>
      </c>
      <c r="AL291">
        <f t="shared" si="70"/>
        <v>1</v>
      </c>
      <c r="AM291" t="str">
        <f t="shared" si="71"/>
        <v>White Irish</v>
      </c>
      <c r="AN291" s="2">
        <f t="shared" si="72"/>
        <v>8.4675563736769446E-3</v>
      </c>
      <c r="AO291" s="2">
        <f t="shared" si="73"/>
        <v>0.16696914700544466</v>
      </c>
      <c r="AP291">
        <f t="shared" si="74"/>
        <v>0</v>
      </c>
      <c r="AQ291">
        <v>29</v>
      </c>
      <c r="AR291">
        <v>70</v>
      </c>
      <c r="AS291">
        <v>18</v>
      </c>
      <c r="AT291">
        <v>-3</v>
      </c>
      <c r="AU291">
        <v>5</v>
      </c>
      <c r="AV291" s="2"/>
      <c r="BT291" s="84"/>
      <c r="BU291" s="84"/>
      <c r="BV291" s="84"/>
    </row>
    <row r="292" spans="1:74" x14ac:dyDescent="0.25">
      <c r="A292" s="73" t="s">
        <v>1164</v>
      </c>
      <c r="B292" s="73">
        <v>6</v>
      </c>
      <c r="C292" s="73" t="s">
        <v>746</v>
      </c>
      <c r="D292" s="78" t="s">
        <v>745</v>
      </c>
      <c r="E292" s="78" t="s">
        <v>125</v>
      </c>
      <c r="F292" s="73" t="s">
        <v>126</v>
      </c>
      <c r="G292" s="2">
        <f t="shared" si="60"/>
        <v>0.95438898450946641</v>
      </c>
      <c r="H292">
        <f t="shared" si="61"/>
        <v>0</v>
      </c>
      <c r="I292">
        <f t="shared" si="62"/>
        <v>0</v>
      </c>
      <c r="J292" s="79">
        <v>10458</v>
      </c>
      <c r="K292" s="76">
        <v>10349</v>
      </c>
      <c r="L292" s="76">
        <v>9981</v>
      </c>
      <c r="M292" s="73">
        <v>68</v>
      </c>
      <c r="N292" s="73">
        <v>9</v>
      </c>
      <c r="O292" s="73">
        <v>83</v>
      </c>
      <c r="P292" s="73">
        <v>208</v>
      </c>
      <c r="Q292" s="73">
        <v>13</v>
      </c>
      <c r="R292" s="73">
        <v>15</v>
      </c>
      <c r="S292" s="73">
        <v>14</v>
      </c>
      <c r="T292" s="73">
        <v>1</v>
      </c>
      <c r="U292" s="73">
        <v>20</v>
      </c>
      <c r="V292" s="73">
        <v>8</v>
      </c>
      <c r="W292" s="73">
        <v>22</v>
      </c>
      <c r="X292" s="73">
        <v>4</v>
      </c>
      <c r="Y292" s="73">
        <v>1</v>
      </c>
      <c r="Z292" s="73">
        <v>2</v>
      </c>
      <c r="AA292" s="73">
        <v>5</v>
      </c>
      <c r="AB292" s="73">
        <v>4</v>
      </c>
      <c r="AC292" s="77"/>
      <c r="AD292">
        <f t="shared" si="63"/>
        <v>477</v>
      </c>
      <c r="AE292">
        <v>26</v>
      </c>
      <c r="AF292" s="20">
        <f t="shared" si="64"/>
        <v>208</v>
      </c>
      <c r="AG292">
        <f t="shared" si="65"/>
        <v>4</v>
      </c>
      <c r="AH292" t="str">
        <f t="shared" si="66"/>
        <v xml:space="preserve">White Other </v>
      </c>
      <c r="AI292" s="2">
        <f t="shared" si="67"/>
        <v>1.9889080130043986E-2</v>
      </c>
      <c r="AJ292" s="2">
        <f t="shared" si="68"/>
        <v>0.4360587002096436</v>
      </c>
      <c r="AK292" s="20">
        <f t="shared" si="69"/>
        <v>83</v>
      </c>
      <c r="AL292">
        <f t="shared" si="70"/>
        <v>3</v>
      </c>
      <c r="AM292" t="str">
        <f t="shared" si="71"/>
        <v>White Polish</v>
      </c>
      <c r="AN292" s="2">
        <f t="shared" si="72"/>
        <v>7.9365079365079361E-3</v>
      </c>
      <c r="AO292" s="2">
        <f t="shared" si="73"/>
        <v>0.17400419287211741</v>
      </c>
      <c r="AP292">
        <f t="shared" si="74"/>
        <v>0</v>
      </c>
      <c r="AQ292">
        <v>7</v>
      </c>
      <c r="AR292">
        <v>51</v>
      </c>
      <c r="AS292">
        <v>3</v>
      </c>
      <c r="AT292">
        <v>-64</v>
      </c>
      <c r="AU292">
        <v>0</v>
      </c>
      <c r="AV292" s="2"/>
      <c r="BT292" s="84"/>
      <c r="BU292" s="84"/>
      <c r="BV292" s="84"/>
    </row>
    <row r="293" spans="1:74" x14ac:dyDescent="0.25">
      <c r="A293" s="73" t="s">
        <v>1165</v>
      </c>
      <c r="B293" s="73">
        <v>7</v>
      </c>
      <c r="C293" s="73" t="s">
        <v>738</v>
      </c>
      <c r="D293" s="78" t="s">
        <v>737</v>
      </c>
      <c r="E293" s="78" t="s">
        <v>125</v>
      </c>
      <c r="F293" s="73" t="s">
        <v>126</v>
      </c>
      <c r="G293" s="2">
        <f t="shared" si="60"/>
        <v>0.96282275286352159</v>
      </c>
      <c r="H293">
        <f t="shared" si="61"/>
        <v>0</v>
      </c>
      <c r="I293">
        <f t="shared" si="62"/>
        <v>0</v>
      </c>
      <c r="J293" s="79">
        <v>10302</v>
      </c>
      <c r="K293" s="76">
        <v>10218</v>
      </c>
      <c r="L293" s="76">
        <v>9919</v>
      </c>
      <c r="M293" s="73">
        <v>83</v>
      </c>
      <c r="N293" s="73">
        <v>7</v>
      </c>
      <c r="O293" s="73">
        <v>40</v>
      </c>
      <c r="P293" s="73">
        <v>169</v>
      </c>
      <c r="Q293" s="73">
        <v>20</v>
      </c>
      <c r="R293" s="73">
        <v>13</v>
      </c>
      <c r="S293" s="73">
        <v>18</v>
      </c>
      <c r="T293" s="73">
        <v>1</v>
      </c>
      <c r="U293" s="73">
        <v>7</v>
      </c>
      <c r="V293" s="73">
        <v>11</v>
      </c>
      <c r="W293" s="73">
        <v>6</v>
      </c>
      <c r="X293" s="73">
        <v>3</v>
      </c>
      <c r="Y293" s="73">
        <v>0</v>
      </c>
      <c r="Z293" s="73">
        <v>2</v>
      </c>
      <c r="AA293" s="73">
        <v>0</v>
      </c>
      <c r="AB293" s="73">
        <v>3</v>
      </c>
      <c r="AC293" s="77"/>
      <c r="AD293">
        <f t="shared" si="63"/>
        <v>383</v>
      </c>
      <c r="AE293">
        <v>17</v>
      </c>
      <c r="AF293" s="20">
        <f t="shared" si="64"/>
        <v>169</v>
      </c>
      <c r="AG293">
        <f t="shared" si="65"/>
        <v>4</v>
      </c>
      <c r="AH293" t="str">
        <f t="shared" si="66"/>
        <v xml:space="preserve">White Other </v>
      </c>
      <c r="AI293" s="2">
        <f t="shared" si="67"/>
        <v>1.6404581634634052E-2</v>
      </c>
      <c r="AJ293" s="2">
        <f t="shared" si="68"/>
        <v>0.44125326370757179</v>
      </c>
      <c r="AK293" s="20">
        <f t="shared" si="69"/>
        <v>83</v>
      </c>
      <c r="AL293">
        <f t="shared" si="70"/>
        <v>1</v>
      </c>
      <c r="AM293" t="str">
        <f t="shared" si="71"/>
        <v>White Irish</v>
      </c>
      <c r="AN293" s="2">
        <f t="shared" si="72"/>
        <v>8.0566880217433513E-3</v>
      </c>
      <c r="AO293" s="2">
        <f t="shared" si="73"/>
        <v>0.21671018276762402</v>
      </c>
      <c r="AP293">
        <f t="shared" si="74"/>
        <v>0</v>
      </c>
      <c r="AQ293">
        <v>8</v>
      </c>
      <c r="AR293">
        <v>61</v>
      </c>
      <c r="AS293">
        <v>4</v>
      </c>
      <c r="AT293">
        <v>132</v>
      </c>
      <c r="AU293">
        <v>-3</v>
      </c>
      <c r="AV293" s="2"/>
      <c r="BT293" s="84"/>
      <c r="BU293" s="84"/>
      <c r="BV293" s="84"/>
    </row>
    <row r="294" spans="1:74" x14ac:dyDescent="0.25">
      <c r="A294" s="73" t="s">
        <v>1166</v>
      </c>
      <c r="B294" s="73">
        <v>8</v>
      </c>
      <c r="C294" s="73" t="s">
        <v>742</v>
      </c>
      <c r="D294" s="78" t="s">
        <v>741</v>
      </c>
      <c r="E294" s="78" t="s">
        <v>125</v>
      </c>
      <c r="F294" s="73" t="s">
        <v>126</v>
      </c>
      <c r="G294" s="2">
        <f t="shared" si="60"/>
        <v>0.96333126165320071</v>
      </c>
      <c r="H294">
        <f t="shared" si="61"/>
        <v>0</v>
      </c>
      <c r="I294">
        <f t="shared" si="62"/>
        <v>0</v>
      </c>
      <c r="J294" s="79">
        <v>9654</v>
      </c>
      <c r="K294" s="76">
        <v>9519</v>
      </c>
      <c r="L294" s="76">
        <v>9300</v>
      </c>
      <c r="M294" s="73">
        <v>61</v>
      </c>
      <c r="N294" s="73">
        <v>3</v>
      </c>
      <c r="O294" s="73">
        <v>27</v>
      </c>
      <c r="P294" s="73">
        <v>128</v>
      </c>
      <c r="Q294" s="73">
        <v>31</v>
      </c>
      <c r="R294" s="73">
        <v>7</v>
      </c>
      <c r="S294" s="73">
        <v>11</v>
      </c>
      <c r="T294" s="73">
        <v>11</v>
      </c>
      <c r="U294" s="73">
        <v>9</v>
      </c>
      <c r="V294" s="73">
        <v>24</v>
      </c>
      <c r="W294" s="73">
        <v>17</v>
      </c>
      <c r="X294" s="73">
        <v>5</v>
      </c>
      <c r="Y294" s="73">
        <v>8</v>
      </c>
      <c r="Z294" s="73">
        <v>0</v>
      </c>
      <c r="AA294" s="73">
        <v>3</v>
      </c>
      <c r="AB294" s="73">
        <v>9</v>
      </c>
      <c r="AC294" s="77"/>
      <c r="AD294">
        <f t="shared" si="63"/>
        <v>354</v>
      </c>
      <c r="AE294">
        <v>15</v>
      </c>
      <c r="AF294" s="20">
        <f t="shared" si="64"/>
        <v>128</v>
      </c>
      <c r="AG294">
        <f t="shared" si="65"/>
        <v>4</v>
      </c>
      <c r="AH294" t="str">
        <f t="shared" si="66"/>
        <v xml:space="preserve">White Other </v>
      </c>
      <c r="AI294" s="2">
        <f t="shared" si="67"/>
        <v>1.3258752848560183E-2</v>
      </c>
      <c r="AJ294" s="2">
        <f t="shared" si="68"/>
        <v>0.3615819209039548</v>
      </c>
      <c r="AK294" s="20">
        <f t="shared" si="69"/>
        <v>61</v>
      </c>
      <c r="AL294">
        <f t="shared" si="70"/>
        <v>1</v>
      </c>
      <c r="AM294" t="str">
        <f t="shared" si="71"/>
        <v>White Irish</v>
      </c>
      <c r="AN294" s="2">
        <f t="shared" si="72"/>
        <v>6.3186244043919619E-3</v>
      </c>
      <c r="AO294" s="2">
        <f t="shared" si="73"/>
        <v>0.17231638418079095</v>
      </c>
      <c r="AP294">
        <f t="shared" si="74"/>
        <v>0</v>
      </c>
      <c r="AQ294">
        <v>11</v>
      </c>
      <c r="AR294">
        <v>43</v>
      </c>
      <c r="AS294">
        <v>4</v>
      </c>
      <c r="AT294">
        <v>-52</v>
      </c>
      <c r="AU294">
        <v>0</v>
      </c>
      <c r="AV294" s="2"/>
      <c r="BT294" s="84"/>
      <c r="BU294" s="84"/>
      <c r="BV294" s="84"/>
    </row>
    <row r="295" spans="1:74" x14ac:dyDescent="0.25">
      <c r="A295" s="73" t="s">
        <v>1167</v>
      </c>
      <c r="B295" s="73">
        <v>9</v>
      </c>
      <c r="C295" s="73" t="s">
        <v>756</v>
      </c>
      <c r="D295" s="78" t="s">
        <v>755</v>
      </c>
      <c r="E295" s="78" t="s">
        <v>125</v>
      </c>
      <c r="F295" s="73" t="s">
        <v>126</v>
      </c>
      <c r="G295" s="2">
        <f t="shared" si="60"/>
        <v>0.9639104613978986</v>
      </c>
      <c r="H295">
        <f t="shared" si="61"/>
        <v>0</v>
      </c>
      <c r="I295">
        <f t="shared" si="62"/>
        <v>0</v>
      </c>
      <c r="J295" s="79">
        <v>8756</v>
      </c>
      <c r="K295" s="76">
        <v>8674</v>
      </c>
      <c r="L295" s="76">
        <v>8440</v>
      </c>
      <c r="M295" s="73">
        <v>33</v>
      </c>
      <c r="N295" s="73">
        <v>2</v>
      </c>
      <c r="O295" s="73">
        <v>98</v>
      </c>
      <c r="P295" s="73">
        <v>101</v>
      </c>
      <c r="Q295" s="73">
        <v>8</v>
      </c>
      <c r="R295" s="73">
        <v>9</v>
      </c>
      <c r="S295" s="73">
        <v>9</v>
      </c>
      <c r="T295" s="73">
        <v>5</v>
      </c>
      <c r="U295" s="73">
        <v>14</v>
      </c>
      <c r="V295" s="73">
        <v>16</v>
      </c>
      <c r="W295" s="73">
        <v>6</v>
      </c>
      <c r="X295" s="73">
        <v>0</v>
      </c>
      <c r="Y295" s="73">
        <v>1</v>
      </c>
      <c r="Z295" s="73">
        <v>0</v>
      </c>
      <c r="AA295" s="73">
        <v>13</v>
      </c>
      <c r="AB295" s="73">
        <v>1</v>
      </c>
      <c r="AC295" s="77"/>
      <c r="AD295">
        <f t="shared" si="63"/>
        <v>316</v>
      </c>
      <c r="AE295">
        <v>17</v>
      </c>
      <c r="AF295" s="20">
        <f t="shared" si="64"/>
        <v>101</v>
      </c>
      <c r="AG295">
        <f t="shared" si="65"/>
        <v>4</v>
      </c>
      <c r="AH295" t="str">
        <f t="shared" si="66"/>
        <v xml:space="preserve">White Other </v>
      </c>
      <c r="AI295" s="2">
        <f t="shared" si="67"/>
        <v>1.1534947464595706E-2</v>
      </c>
      <c r="AJ295" s="2">
        <f t="shared" si="68"/>
        <v>0.31962025316455694</v>
      </c>
      <c r="AK295" s="20">
        <f t="shared" si="69"/>
        <v>98</v>
      </c>
      <c r="AL295">
        <f t="shared" si="70"/>
        <v>3</v>
      </c>
      <c r="AM295" t="str">
        <f t="shared" si="71"/>
        <v>White Polish</v>
      </c>
      <c r="AN295" s="2">
        <f t="shared" si="72"/>
        <v>1.1192325262677022E-2</v>
      </c>
      <c r="AO295" s="2">
        <f t="shared" si="73"/>
        <v>0.310126582278481</v>
      </c>
      <c r="AP295">
        <f t="shared" si="74"/>
        <v>0</v>
      </c>
      <c r="AQ295">
        <v>8</v>
      </c>
      <c r="AR295">
        <v>38</v>
      </c>
      <c r="AS295">
        <v>9</v>
      </c>
      <c r="AT295">
        <v>5</v>
      </c>
      <c r="AU295">
        <v>-3</v>
      </c>
      <c r="AV295" s="2"/>
      <c r="BT295" s="84"/>
      <c r="BU295" s="84"/>
      <c r="BV295" s="84"/>
    </row>
    <row r="296" spans="1:74" x14ac:dyDescent="0.25">
      <c r="A296" s="73" t="s">
        <v>1168</v>
      </c>
      <c r="B296" s="73">
        <v>10</v>
      </c>
      <c r="C296" s="73" t="s">
        <v>752</v>
      </c>
      <c r="D296" s="78" t="s">
        <v>751</v>
      </c>
      <c r="E296" s="78" t="s">
        <v>125</v>
      </c>
      <c r="F296" s="73" t="s">
        <v>126</v>
      </c>
      <c r="G296" s="2">
        <f t="shared" si="60"/>
        <v>0.96437003648851682</v>
      </c>
      <c r="H296">
        <f t="shared" si="61"/>
        <v>0</v>
      </c>
      <c r="I296">
        <f t="shared" si="62"/>
        <v>0</v>
      </c>
      <c r="J296" s="79">
        <v>9318</v>
      </c>
      <c r="K296" s="76">
        <v>9231</v>
      </c>
      <c r="L296" s="76">
        <v>8986</v>
      </c>
      <c r="M296" s="73">
        <v>64</v>
      </c>
      <c r="N296" s="73">
        <v>7</v>
      </c>
      <c r="O296" s="73">
        <v>41</v>
      </c>
      <c r="P296" s="73">
        <v>133</v>
      </c>
      <c r="Q296" s="73">
        <v>24</v>
      </c>
      <c r="R296" s="73">
        <v>14</v>
      </c>
      <c r="S296" s="73">
        <v>10</v>
      </c>
      <c r="T296" s="73">
        <v>0</v>
      </c>
      <c r="U296" s="73">
        <v>13</v>
      </c>
      <c r="V296" s="73">
        <v>8</v>
      </c>
      <c r="W296" s="73">
        <v>8</v>
      </c>
      <c r="X296" s="73">
        <v>1</v>
      </c>
      <c r="Y296" s="73">
        <v>7</v>
      </c>
      <c r="Z296" s="73">
        <v>0</v>
      </c>
      <c r="AA296" s="73">
        <v>0</v>
      </c>
      <c r="AB296" s="73">
        <v>2</v>
      </c>
      <c r="AC296" s="77"/>
      <c r="AD296">
        <f t="shared" si="63"/>
        <v>332</v>
      </c>
      <c r="AE296">
        <v>15</v>
      </c>
      <c r="AF296" s="20">
        <f t="shared" si="64"/>
        <v>133</v>
      </c>
      <c r="AG296">
        <f t="shared" si="65"/>
        <v>4</v>
      </c>
      <c r="AH296" t="str">
        <f t="shared" si="66"/>
        <v xml:space="preserve">White Other </v>
      </c>
      <c r="AI296" s="2">
        <f t="shared" si="67"/>
        <v>1.4273449238033913E-2</v>
      </c>
      <c r="AJ296" s="2">
        <f t="shared" si="68"/>
        <v>0.4006024096385542</v>
      </c>
      <c r="AK296" s="20">
        <f t="shared" si="69"/>
        <v>64</v>
      </c>
      <c r="AL296">
        <f t="shared" si="70"/>
        <v>1</v>
      </c>
      <c r="AM296" t="str">
        <f t="shared" si="71"/>
        <v>White Irish</v>
      </c>
      <c r="AN296" s="2">
        <f t="shared" si="72"/>
        <v>6.8684267010088E-3</v>
      </c>
      <c r="AO296" s="2">
        <f t="shared" si="73"/>
        <v>0.19277108433734941</v>
      </c>
      <c r="AP296">
        <f t="shared" si="74"/>
        <v>0</v>
      </c>
      <c r="AQ296">
        <v>4</v>
      </c>
      <c r="AR296">
        <v>38</v>
      </c>
      <c r="AS296">
        <v>3</v>
      </c>
      <c r="AT296">
        <v>18</v>
      </c>
      <c r="AU296">
        <v>-3</v>
      </c>
      <c r="AV296" s="2"/>
      <c r="BT296" s="84"/>
      <c r="BU296" s="84"/>
      <c r="BV296" s="84"/>
    </row>
    <row r="297" spans="1:74" x14ac:dyDescent="0.25">
      <c r="A297" s="73" t="s">
        <v>1169</v>
      </c>
      <c r="B297" s="73">
        <v>11</v>
      </c>
      <c r="C297" s="73" t="s">
        <v>750</v>
      </c>
      <c r="D297" s="78" t="s">
        <v>749</v>
      </c>
      <c r="E297" s="78" t="s">
        <v>125</v>
      </c>
      <c r="F297" s="73" t="s">
        <v>126</v>
      </c>
      <c r="G297" s="2">
        <f t="shared" si="60"/>
        <v>0.96844396082698581</v>
      </c>
      <c r="H297">
        <f t="shared" si="61"/>
        <v>0</v>
      </c>
      <c r="I297">
        <f t="shared" si="62"/>
        <v>0</v>
      </c>
      <c r="J297" s="79">
        <v>10109</v>
      </c>
      <c r="K297" s="76">
        <v>10008</v>
      </c>
      <c r="L297" s="76">
        <v>9790</v>
      </c>
      <c r="M297" s="73">
        <v>65</v>
      </c>
      <c r="N297" s="73">
        <v>5</v>
      </c>
      <c r="O297" s="73">
        <v>57</v>
      </c>
      <c r="P297" s="73">
        <v>91</v>
      </c>
      <c r="Q297" s="73">
        <v>24</v>
      </c>
      <c r="R297" s="73">
        <v>6</v>
      </c>
      <c r="S297" s="73">
        <v>4</v>
      </c>
      <c r="T297" s="73">
        <v>7</v>
      </c>
      <c r="U297" s="73">
        <v>3</v>
      </c>
      <c r="V297" s="73">
        <v>11</v>
      </c>
      <c r="W297" s="73">
        <v>39</v>
      </c>
      <c r="X297" s="73">
        <v>3</v>
      </c>
      <c r="Y297" s="73">
        <v>0</v>
      </c>
      <c r="Z297" s="73">
        <v>0</v>
      </c>
      <c r="AA297" s="73">
        <v>0</v>
      </c>
      <c r="AB297" s="73">
        <v>4</v>
      </c>
      <c r="AC297" s="77"/>
      <c r="AD297">
        <f t="shared" si="63"/>
        <v>319</v>
      </c>
      <c r="AE297">
        <v>20</v>
      </c>
      <c r="AF297" s="20">
        <f t="shared" si="64"/>
        <v>91</v>
      </c>
      <c r="AG297">
        <f t="shared" si="65"/>
        <v>4</v>
      </c>
      <c r="AH297" t="str">
        <f t="shared" si="66"/>
        <v xml:space="preserve">White Other </v>
      </c>
      <c r="AI297" s="2">
        <f t="shared" si="67"/>
        <v>9.0018795133049757E-3</v>
      </c>
      <c r="AJ297" s="2">
        <f t="shared" si="68"/>
        <v>0.28526645768025077</v>
      </c>
      <c r="AK297" s="20">
        <f t="shared" si="69"/>
        <v>65</v>
      </c>
      <c r="AL297">
        <f t="shared" si="70"/>
        <v>1</v>
      </c>
      <c r="AM297" t="str">
        <f t="shared" si="71"/>
        <v>White Irish</v>
      </c>
      <c r="AN297" s="2">
        <f t="shared" si="72"/>
        <v>6.4299139380749829E-3</v>
      </c>
      <c r="AO297" s="2">
        <f t="shared" si="73"/>
        <v>0.20376175548589343</v>
      </c>
      <c r="AP297">
        <f t="shared" si="74"/>
        <v>0</v>
      </c>
      <c r="AQ297">
        <v>7</v>
      </c>
      <c r="AR297">
        <v>39</v>
      </c>
      <c r="AS297">
        <v>4</v>
      </c>
      <c r="AT297">
        <v>-53</v>
      </c>
      <c r="AU297">
        <v>-5</v>
      </c>
      <c r="AV297" s="2"/>
      <c r="BT297" s="84"/>
      <c r="BU297" s="84"/>
      <c r="BV297" s="84"/>
    </row>
    <row r="298" spans="1:74" x14ac:dyDescent="0.25">
      <c r="A298" s="73" t="s">
        <v>1170</v>
      </c>
      <c r="B298" s="73">
        <v>1</v>
      </c>
      <c r="C298" s="73" t="s">
        <v>768</v>
      </c>
      <c r="D298" s="78" t="s">
        <v>767</v>
      </c>
      <c r="E298" s="78" t="s">
        <v>169</v>
      </c>
      <c r="F298" s="73" t="s">
        <v>170</v>
      </c>
      <c r="G298" s="2">
        <f t="shared" si="60"/>
        <v>0.90777917189460477</v>
      </c>
      <c r="H298">
        <f t="shared" si="61"/>
        <v>0</v>
      </c>
      <c r="I298">
        <f t="shared" si="62"/>
        <v>0</v>
      </c>
      <c r="J298" s="79">
        <v>3188</v>
      </c>
      <c r="K298" s="76">
        <v>3064</v>
      </c>
      <c r="L298" s="76">
        <v>2894</v>
      </c>
      <c r="M298" s="73">
        <v>36</v>
      </c>
      <c r="N298" s="73">
        <v>1</v>
      </c>
      <c r="O298" s="73">
        <v>40</v>
      </c>
      <c r="P298" s="73">
        <v>93</v>
      </c>
      <c r="Q298" s="73">
        <v>21</v>
      </c>
      <c r="R298" s="73">
        <v>13</v>
      </c>
      <c r="S298" s="73">
        <v>6</v>
      </c>
      <c r="T298" s="73">
        <v>2</v>
      </c>
      <c r="U298" s="73">
        <v>39</v>
      </c>
      <c r="V298" s="73">
        <v>24</v>
      </c>
      <c r="W298" s="73">
        <v>8</v>
      </c>
      <c r="X298" s="73">
        <v>2</v>
      </c>
      <c r="Y298" s="73">
        <v>0</v>
      </c>
      <c r="Z298" s="73">
        <v>0</v>
      </c>
      <c r="AA298" s="73">
        <v>7</v>
      </c>
      <c r="AB298" s="73">
        <v>2</v>
      </c>
      <c r="AC298" s="77"/>
      <c r="AD298">
        <f t="shared" si="63"/>
        <v>294</v>
      </c>
      <c r="AE298">
        <v>6</v>
      </c>
      <c r="AF298" s="20">
        <f t="shared" si="64"/>
        <v>93</v>
      </c>
      <c r="AG298">
        <f t="shared" si="65"/>
        <v>4</v>
      </c>
      <c r="AH298" t="str">
        <f t="shared" si="66"/>
        <v xml:space="preserve">White Other </v>
      </c>
      <c r="AI298" s="2">
        <f t="shared" si="67"/>
        <v>2.9171894604767878E-2</v>
      </c>
      <c r="AJ298" s="2">
        <f t="shared" si="68"/>
        <v>0.31632653061224492</v>
      </c>
      <c r="AK298" s="20">
        <f t="shared" si="69"/>
        <v>40</v>
      </c>
      <c r="AL298">
        <f t="shared" si="70"/>
        <v>3</v>
      </c>
      <c r="AM298" t="str">
        <f t="shared" si="71"/>
        <v>White Polish</v>
      </c>
      <c r="AN298" s="2">
        <f t="shared" si="72"/>
        <v>1.2547051442910916E-2</v>
      </c>
      <c r="AO298" s="2">
        <f t="shared" si="73"/>
        <v>0.1360544217687075</v>
      </c>
      <c r="AP298">
        <f t="shared" si="74"/>
        <v>0</v>
      </c>
      <c r="AQ298">
        <v>3</v>
      </c>
      <c r="AR298">
        <v>55</v>
      </c>
      <c r="AS298">
        <v>10</v>
      </c>
      <c r="AT298">
        <v>-56</v>
      </c>
      <c r="AU298">
        <v>-6</v>
      </c>
      <c r="AV298" s="2"/>
      <c r="BT298" s="84"/>
      <c r="BU298" s="84"/>
      <c r="BV298" s="84"/>
    </row>
    <row r="299" spans="1:74" x14ac:dyDescent="0.25">
      <c r="A299" s="73" t="s">
        <v>1171</v>
      </c>
      <c r="B299" s="73">
        <v>2</v>
      </c>
      <c r="C299" s="73" t="s">
        <v>770</v>
      </c>
      <c r="D299" s="78" t="s">
        <v>769</v>
      </c>
      <c r="E299" s="78" t="s">
        <v>169</v>
      </c>
      <c r="F299" s="73" t="s">
        <v>170</v>
      </c>
      <c r="G299" s="2">
        <f t="shared" si="60"/>
        <v>0.93503727369542067</v>
      </c>
      <c r="H299">
        <f t="shared" si="61"/>
        <v>0</v>
      </c>
      <c r="I299">
        <f t="shared" si="62"/>
        <v>0</v>
      </c>
      <c r="J299" s="79">
        <v>4695</v>
      </c>
      <c r="K299" s="76">
        <v>4581</v>
      </c>
      <c r="L299" s="76">
        <v>4390</v>
      </c>
      <c r="M299" s="73">
        <v>28</v>
      </c>
      <c r="N299" s="73">
        <v>5</v>
      </c>
      <c r="O299" s="73">
        <v>59</v>
      </c>
      <c r="P299" s="73">
        <v>99</v>
      </c>
      <c r="Q299" s="73">
        <v>15</v>
      </c>
      <c r="R299" s="73">
        <v>27</v>
      </c>
      <c r="S299" s="73">
        <v>7</v>
      </c>
      <c r="T299" s="73">
        <v>15</v>
      </c>
      <c r="U299" s="73">
        <v>11</v>
      </c>
      <c r="V299" s="73">
        <v>28</v>
      </c>
      <c r="W299" s="73">
        <v>7</v>
      </c>
      <c r="X299" s="73">
        <v>0</v>
      </c>
      <c r="Y299" s="73">
        <v>1</v>
      </c>
      <c r="Z299" s="73">
        <v>0</v>
      </c>
      <c r="AA299" s="73">
        <v>1</v>
      </c>
      <c r="AB299" s="73">
        <v>2</v>
      </c>
      <c r="AC299" s="77"/>
      <c r="AD299">
        <f t="shared" si="63"/>
        <v>305</v>
      </c>
      <c r="AE299">
        <v>21</v>
      </c>
      <c r="AF299" s="20">
        <f t="shared" si="64"/>
        <v>99</v>
      </c>
      <c r="AG299">
        <f t="shared" si="65"/>
        <v>4</v>
      </c>
      <c r="AH299" t="str">
        <f t="shared" si="66"/>
        <v xml:space="preserve">White Other </v>
      </c>
      <c r="AI299" s="2">
        <f t="shared" si="67"/>
        <v>2.1086261980830672E-2</v>
      </c>
      <c r="AJ299" s="2">
        <f t="shared" si="68"/>
        <v>0.32459016393442625</v>
      </c>
      <c r="AK299" s="20">
        <f t="shared" si="69"/>
        <v>59</v>
      </c>
      <c r="AL299">
        <f t="shared" si="70"/>
        <v>3</v>
      </c>
      <c r="AM299" t="str">
        <f t="shared" si="71"/>
        <v>White Polish</v>
      </c>
      <c r="AN299" s="2">
        <f t="shared" si="72"/>
        <v>1.2566560170394037E-2</v>
      </c>
      <c r="AO299" s="2">
        <f t="shared" si="73"/>
        <v>0.19344262295081968</v>
      </c>
      <c r="AP299">
        <f t="shared" si="74"/>
        <v>0</v>
      </c>
      <c r="AQ299">
        <v>9</v>
      </c>
      <c r="AR299">
        <v>35</v>
      </c>
      <c r="AS299">
        <v>2</v>
      </c>
      <c r="AT299">
        <v>91</v>
      </c>
      <c r="AU299">
        <v>-13</v>
      </c>
      <c r="AV299" s="2"/>
      <c r="BT299" s="84"/>
      <c r="BU299" s="84"/>
      <c r="BV299" s="84"/>
    </row>
    <row r="300" spans="1:74" x14ac:dyDescent="0.25">
      <c r="A300" s="73" t="s">
        <v>1172</v>
      </c>
      <c r="B300" s="73">
        <v>3</v>
      </c>
      <c r="C300" s="73" t="s">
        <v>764</v>
      </c>
      <c r="D300" s="78" t="s">
        <v>763</v>
      </c>
      <c r="E300" s="78" t="s">
        <v>169</v>
      </c>
      <c r="F300" s="73" t="s">
        <v>170</v>
      </c>
      <c r="G300" s="2">
        <f t="shared" si="60"/>
        <v>0.93679820340070585</v>
      </c>
      <c r="H300">
        <f t="shared" si="61"/>
        <v>0</v>
      </c>
      <c r="I300">
        <f t="shared" si="62"/>
        <v>0</v>
      </c>
      <c r="J300" s="79">
        <v>3117</v>
      </c>
      <c r="K300" s="76">
        <v>3089</v>
      </c>
      <c r="L300" s="76">
        <v>2920</v>
      </c>
      <c r="M300" s="73">
        <v>40</v>
      </c>
      <c r="N300" s="73">
        <v>0</v>
      </c>
      <c r="O300" s="73">
        <v>37</v>
      </c>
      <c r="P300" s="73">
        <v>92</v>
      </c>
      <c r="Q300" s="73">
        <v>9</v>
      </c>
      <c r="R300" s="73">
        <v>1</v>
      </c>
      <c r="S300" s="73">
        <v>4</v>
      </c>
      <c r="T300" s="73">
        <v>1</v>
      </c>
      <c r="U300" s="73">
        <v>4</v>
      </c>
      <c r="V300" s="73">
        <v>5</v>
      </c>
      <c r="W300" s="73">
        <v>2</v>
      </c>
      <c r="X300" s="73">
        <v>1</v>
      </c>
      <c r="Y300" s="73">
        <v>0</v>
      </c>
      <c r="Z300" s="73">
        <v>0</v>
      </c>
      <c r="AA300" s="73">
        <v>1</v>
      </c>
      <c r="AB300" s="73">
        <v>0</v>
      </c>
      <c r="AC300" s="77"/>
      <c r="AD300">
        <f t="shared" si="63"/>
        <v>197</v>
      </c>
      <c r="AE300">
        <v>15</v>
      </c>
      <c r="AF300" s="20">
        <f t="shared" si="64"/>
        <v>92</v>
      </c>
      <c r="AG300">
        <f t="shared" si="65"/>
        <v>4</v>
      </c>
      <c r="AH300" t="str">
        <f t="shared" si="66"/>
        <v xml:space="preserve">White Other </v>
      </c>
      <c r="AI300" s="2">
        <f t="shared" si="67"/>
        <v>2.9515559833172923E-2</v>
      </c>
      <c r="AJ300" s="2">
        <f t="shared" si="68"/>
        <v>0.46700507614213199</v>
      </c>
      <c r="AK300" s="20">
        <f t="shared" si="69"/>
        <v>40</v>
      </c>
      <c r="AL300">
        <f t="shared" si="70"/>
        <v>1</v>
      </c>
      <c r="AM300" t="str">
        <f t="shared" si="71"/>
        <v>White Irish</v>
      </c>
      <c r="AN300" s="2">
        <f t="shared" si="72"/>
        <v>1.2832852101379532E-2</v>
      </c>
      <c r="AO300" s="2">
        <f t="shared" si="73"/>
        <v>0.20304568527918782</v>
      </c>
      <c r="AP300">
        <f t="shared" si="74"/>
        <v>0</v>
      </c>
      <c r="AQ300">
        <v>4</v>
      </c>
      <c r="AR300">
        <v>49</v>
      </c>
      <c r="AS300">
        <v>1</v>
      </c>
      <c r="AT300">
        <v>5</v>
      </c>
      <c r="AU300">
        <v>-7</v>
      </c>
      <c r="AV300" s="2"/>
      <c r="BT300" s="84"/>
      <c r="BU300" s="84"/>
      <c r="BV300" s="84"/>
    </row>
    <row r="301" spans="1:74" x14ac:dyDescent="0.25">
      <c r="A301" s="73" t="s">
        <v>1173</v>
      </c>
      <c r="B301" s="73">
        <v>4</v>
      </c>
      <c r="C301" s="73" t="s">
        <v>760</v>
      </c>
      <c r="D301" s="78" t="s">
        <v>759</v>
      </c>
      <c r="E301" s="78" t="s">
        <v>169</v>
      </c>
      <c r="F301" s="73" t="s">
        <v>170</v>
      </c>
      <c r="G301" s="2">
        <f t="shared" si="60"/>
        <v>0.96496039000609379</v>
      </c>
      <c r="H301">
        <f t="shared" si="61"/>
        <v>0</v>
      </c>
      <c r="I301">
        <f t="shared" si="62"/>
        <v>0</v>
      </c>
      <c r="J301" s="79">
        <v>3282</v>
      </c>
      <c r="K301" s="76">
        <v>3268</v>
      </c>
      <c r="L301" s="76">
        <v>3167</v>
      </c>
      <c r="M301" s="73">
        <v>45</v>
      </c>
      <c r="N301" s="73">
        <v>0</v>
      </c>
      <c r="O301" s="73">
        <v>9</v>
      </c>
      <c r="P301" s="73">
        <v>47</v>
      </c>
      <c r="Q301" s="73">
        <v>2</v>
      </c>
      <c r="R301" s="73">
        <v>2</v>
      </c>
      <c r="S301" s="73">
        <v>3</v>
      </c>
      <c r="T301" s="73">
        <v>0</v>
      </c>
      <c r="U301" s="73">
        <v>3</v>
      </c>
      <c r="V301" s="73">
        <v>3</v>
      </c>
      <c r="W301" s="73">
        <v>1</v>
      </c>
      <c r="X301" s="73">
        <v>0</v>
      </c>
      <c r="Y301" s="73">
        <v>0</v>
      </c>
      <c r="Z301" s="73">
        <v>0</v>
      </c>
      <c r="AA301" s="73">
        <v>0</v>
      </c>
      <c r="AB301" s="73">
        <v>0</v>
      </c>
      <c r="AC301" s="77"/>
      <c r="AD301">
        <f t="shared" si="63"/>
        <v>115</v>
      </c>
      <c r="AE301">
        <v>2</v>
      </c>
      <c r="AF301" s="20">
        <f t="shared" si="64"/>
        <v>47</v>
      </c>
      <c r="AG301">
        <f t="shared" si="65"/>
        <v>4</v>
      </c>
      <c r="AH301" t="str">
        <f t="shared" si="66"/>
        <v xml:space="preserve">White Other </v>
      </c>
      <c r="AI301" s="2">
        <f t="shared" si="67"/>
        <v>1.4320536258379037E-2</v>
      </c>
      <c r="AJ301" s="2">
        <f t="shared" si="68"/>
        <v>0.40869565217391307</v>
      </c>
      <c r="AK301" s="20">
        <f t="shared" si="69"/>
        <v>45</v>
      </c>
      <c r="AL301">
        <f t="shared" si="70"/>
        <v>1</v>
      </c>
      <c r="AM301" t="str">
        <f t="shared" si="71"/>
        <v>White Irish</v>
      </c>
      <c r="AN301" s="2">
        <f t="shared" si="72"/>
        <v>1.3711151736745886E-2</v>
      </c>
      <c r="AO301" s="2">
        <f t="shared" si="73"/>
        <v>0.39130434782608697</v>
      </c>
      <c r="AP301">
        <f t="shared" si="74"/>
        <v>0</v>
      </c>
      <c r="AQ301">
        <v>0</v>
      </c>
      <c r="AR301">
        <v>38</v>
      </c>
      <c r="AS301">
        <v>2</v>
      </c>
      <c r="AT301">
        <v>-7</v>
      </c>
      <c r="AU301">
        <v>-1</v>
      </c>
      <c r="AV301" s="2"/>
      <c r="BT301" s="84"/>
      <c r="BU301" s="84"/>
      <c r="BV301" s="84"/>
    </row>
    <row r="302" spans="1:74" x14ac:dyDescent="0.25">
      <c r="A302" s="73" t="s">
        <v>1174</v>
      </c>
      <c r="B302" s="73">
        <v>5</v>
      </c>
      <c r="C302" s="73" t="s">
        <v>762</v>
      </c>
      <c r="D302" s="78" t="s">
        <v>761</v>
      </c>
      <c r="E302" s="78" t="s">
        <v>169</v>
      </c>
      <c r="F302" s="73" t="s">
        <v>170</v>
      </c>
      <c r="G302" s="2">
        <f t="shared" si="60"/>
        <v>0.96810146041506528</v>
      </c>
      <c r="H302">
        <f t="shared" si="61"/>
        <v>0</v>
      </c>
      <c r="I302">
        <f t="shared" si="62"/>
        <v>0</v>
      </c>
      <c r="J302" s="79">
        <v>2602</v>
      </c>
      <c r="K302" s="76">
        <v>2586</v>
      </c>
      <c r="L302" s="76">
        <v>2519</v>
      </c>
      <c r="M302" s="73">
        <v>18</v>
      </c>
      <c r="N302" s="73">
        <v>2</v>
      </c>
      <c r="O302" s="73">
        <v>2</v>
      </c>
      <c r="P302" s="73">
        <v>45</v>
      </c>
      <c r="Q302" s="73">
        <v>3</v>
      </c>
      <c r="R302" s="73">
        <v>0</v>
      </c>
      <c r="S302" s="73">
        <v>0</v>
      </c>
      <c r="T302" s="73">
        <v>0</v>
      </c>
      <c r="U302" s="73">
        <v>3</v>
      </c>
      <c r="V302" s="73">
        <v>7</v>
      </c>
      <c r="W302" s="73">
        <v>0</v>
      </c>
      <c r="X302" s="73">
        <v>2</v>
      </c>
      <c r="Y302" s="73">
        <v>0</v>
      </c>
      <c r="Z302" s="73">
        <v>0</v>
      </c>
      <c r="AA302" s="73">
        <v>0</v>
      </c>
      <c r="AB302" s="73">
        <v>1</v>
      </c>
      <c r="AC302" s="77"/>
      <c r="AD302">
        <f t="shared" si="63"/>
        <v>83</v>
      </c>
      <c r="AE302">
        <v>9</v>
      </c>
      <c r="AF302" s="20">
        <f t="shared" si="64"/>
        <v>45</v>
      </c>
      <c r="AG302">
        <f t="shared" si="65"/>
        <v>4</v>
      </c>
      <c r="AH302" t="str">
        <f t="shared" si="66"/>
        <v xml:space="preserve">White Other </v>
      </c>
      <c r="AI302" s="2">
        <f t="shared" si="67"/>
        <v>1.7294388931591083E-2</v>
      </c>
      <c r="AJ302" s="2">
        <f t="shared" si="68"/>
        <v>0.54216867469879515</v>
      </c>
      <c r="AK302" s="20">
        <f t="shared" si="69"/>
        <v>18</v>
      </c>
      <c r="AL302">
        <f t="shared" si="70"/>
        <v>1</v>
      </c>
      <c r="AM302" t="str">
        <f t="shared" si="71"/>
        <v>White Irish</v>
      </c>
      <c r="AN302" s="2">
        <f t="shared" si="72"/>
        <v>6.9177555726364333E-3</v>
      </c>
      <c r="AO302" s="2">
        <f t="shared" si="73"/>
        <v>0.21686746987951808</v>
      </c>
      <c r="AP302">
        <f t="shared" si="74"/>
        <v>0</v>
      </c>
      <c r="AQ302">
        <v>1</v>
      </c>
      <c r="AR302">
        <v>15</v>
      </c>
      <c r="AS302">
        <v>1</v>
      </c>
      <c r="AT302">
        <v>-30</v>
      </c>
      <c r="AU302">
        <v>2</v>
      </c>
      <c r="AV302" s="2"/>
      <c r="BT302" s="84"/>
      <c r="BU302" s="84"/>
      <c r="BV302" s="84"/>
    </row>
    <row r="303" spans="1:74" x14ac:dyDescent="0.25">
      <c r="A303" s="73" t="s">
        <v>1175</v>
      </c>
      <c r="B303" s="73">
        <v>6</v>
      </c>
      <c r="C303" s="73" t="s">
        <v>766</v>
      </c>
      <c r="D303" s="78" t="s">
        <v>765</v>
      </c>
      <c r="E303" s="78" t="s">
        <v>169</v>
      </c>
      <c r="F303" s="73" t="s">
        <v>170</v>
      </c>
      <c r="G303" s="2">
        <f t="shared" si="60"/>
        <v>0.96904557179707651</v>
      </c>
      <c r="H303">
        <f t="shared" si="61"/>
        <v>0</v>
      </c>
      <c r="I303">
        <f t="shared" si="62"/>
        <v>0</v>
      </c>
      <c r="J303" s="79">
        <v>3489</v>
      </c>
      <c r="K303" s="76">
        <v>3451</v>
      </c>
      <c r="L303" s="76">
        <v>3381</v>
      </c>
      <c r="M303" s="73">
        <v>23</v>
      </c>
      <c r="N303" s="73">
        <v>0</v>
      </c>
      <c r="O303" s="73">
        <v>5</v>
      </c>
      <c r="P303" s="73">
        <v>42</v>
      </c>
      <c r="Q303" s="73">
        <v>11</v>
      </c>
      <c r="R303" s="73">
        <v>2</v>
      </c>
      <c r="S303" s="73">
        <v>1</v>
      </c>
      <c r="T303" s="73">
        <v>0</v>
      </c>
      <c r="U303" s="73">
        <v>10</v>
      </c>
      <c r="V303" s="73">
        <v>7</v>
      </c>
      <c r="W303" s="73">
        <v>3</v>
      </c>
      <c r="X303" s="73">
        <v>0</v>
      </c>
      <c r="Y303" s="73">
        <v>0</v>
      </c>
      <c r="Z303" s="73">
        <v>2</v>
      </c>
      <c r="AA303" s="73">
        <v>0</v>
      </c>
      <c r="AB303" s="73">
        <v>2</v>
      </c>
      <c r="AC303" s="77"/>
      <c r="AD303">
        <f t="shared" si="63"/>
        <v>108</v>
      </c>
      <c r="AE303">
        <v>11</v>
      </c>
      <c r="AF303" s="20">
        <f t="shared" si="64"/>
        <v>42</v>
      </c>
      <c r="AG303">
        <f t="shared" si="65"/>
        <v>4</v>
      </c>
      <c r="AH303" t="str">
        <f t="shared" si="66"/>
        <v xml:space="preserve">White Other </v>
      </c>
      <c r="AI303" s="2">
        <f t="shared" si="67"/>
        <v>1.2037833190025795E-2</v>
      </c>
      <c r="AJ303" s="2">
        <f t="shared" si="68"/>
        <v>0.3888888888888889</v>
      </c>
      <c r="AK303" s="20">
        <f t="shared" si="69"/>
        <v>23</v>
      </c>
      <c r="AL303">
        <f t="shared" si="70"/>
        <v>1</v>
      </c>
      <c r="AM303" t="str">
        <f t="shared" si="71"/>
        <v>White Irish</v>
      </c>
      <c r="AN303" s="2">
        <f t="shared" si="72"/>
        <v>6.592146746918888E-3</v>
      </c>
      <c r="AO303" s="2">
        <f t="shared" si="73"/>
        <v>0.21296296296296297</v>
      </c>
      <c r="AP303">
        <f t="shared" si="74"/>
        <v>0</v>
      </c>
      <c r="AQ303">
        <v>9</v>
      </c>
      <c r="AR303">
        <v>18</v>
      </c>
      <c r="AS303">
        <v>2</v>
      </c>
      <c r="AT303">
        <v>28</v>
      </c>
      <c r="AU303">
        <v>1</v>
      </c>
      <c r="AV303" s="2"/>
      <c r="BT303" s="84"/>
      <c r="BU303" s="84"/>
      <c r="BV303" s="84"/>
    </row>
    <row r="304" spans="1:74" x14ac:dyDescent="0.25">
      <c r="A304" s="73" t="s">
        <v>1176</v>
      </c>
      <c r="B304" s="73">
        <v>7</v>
      </c>
      <c r="C304" s="73" t="s">
        <v>758</v>
      </c>
      <c r="D304" s="78" t="s">
        <v>757</v>
      </c>
      <c r="E304" s="78" t="s">
        <v>169</v>
      </c>
      <c r="F304" s="73" t="s">
        <v>170</v>
      </c>
      <c r="G304" s="2">
        <f t="shared" si="60"/>
        <v>0.97136721546170368</v>
      </c>
      <c r="H304">
        <f t="shared" si="61"/>
        <v>0</v>
      </c>
      <c r="I304">
        <f t="shared" si="62"/>
        <v>0</v>
      </c>
      <c r="J304" s="79">
        <v>2794</v>
      </c>
      <c r="K304" s="76">
        <v>2774</v>
      </c>
      <c r="L304" s="76">
        <v>2714</v>
      </c>
      <c r="M304" s="73">
        <v>9</v>
      </c>
      <c r="N304" s="73">
        <v>0</v>
      </c>
      <c r="O304" s="73">
        <v>12</v>
      </c>
      <c r="P304" s="73">
        <v>39</v>
      </c>
      <c r="Q304" s="73">
        <v>11</v>
      </c>
      <c r="R304" s="73">
        <v>0</v>
      </c>
      <c r="S304" s="73">
        <v>0</v>
      </c>
      <c r="T304" s="73">
        <v>0</v>
      </c>
      <c r="U304" s="73">
        <v>3</v>
      </c>
      <c r="V304" s="73">
        <v>3</v>
      </c>
      <c r="W304" s="73">
        <v>2</v>
      </c>
      <c r="X304" s="73">
        <v>0</v>
      </c>
      <c r="Y304" s="73">
        <v>0</v>
      </c>
      <c r="Z304" s="73">
        <v>0</v>
      </c>
      <c r="AA304" s="73">
        <v>0</v>
      </c>
      <c r="AB304" s="73">
        <v>1</v>
      </c>
      <c r="AC304" s="77"/>
      <c r="AD304">
        <f t="shared" si="63"/>
        <v>80</v>
      </c>
      <c r="AE304">
        <v>7</v>
      </c>
      <c r="AF304" s="20">
        <f t="shared" si="64"/>
        <v>39</v>
      </c>
      <c r="AG304">
        <f t="shared" si="65"/>
        <v>4</v>
      </c>
      <c r="AH304" t="str">
        <f t="shared" si="66"/>
        <v xml:space="preserve">White Other </v>
      </c>
      <c r="AI304" s="2">
        <f t="shared" si="67"/>
        <v>1.395848246241947E-2</v>
      </c>
      <c r="AJ304" s="2">
        <f t="shared" si="68"/>
        <v>0.48749999999999999</v>
      </c>
      <c r="AK304" s="20">
        <f t="shared" si="69"/>
        <v>12</v>
      </c>
      <c r="AL304">
        <f t="shared" si="70"/>
        <v>3</v>
      </c>
      <c r="AM304" t="str">
        <f t="shared" si="71"/>
        <v>White Polish</v>
      </c>
      <c r="AN304" s="2">
        <f t="shared" si="72"/>
        <v>4.2949176807444527E-3</v>
      </c>
      <c r="AO304" s="2">
        <f t="shared" si="73"/>
        <v>0.15</v>
      </c>
      <c r="AP304">
        <f t="shared" si="74"/>
        <v>0</v>
      </c>
      <c r="AQ304">
        <v>5</v>
      </c>
      <c r="AR304">
        <v>3</v>
      </c>
      <c r="AS304">
        <v>1</v>
      </c>
      <c r="AT304">
        <v>-75</v>
      </c>
      <c r="AU304">
        <v>-8</v>
      </c>
      <c r="AV304" s="2"/>
      <c r="BT304" s="84"/>
      <c r="BU304" s="84"/>
      <c r="BV304" s="84"/>
    </row>
    <row r="305" spans="1:74" x14ac:dyDescent="0.25">
      <c r="A305" s="73" t="s">
        <v>1177</v>
      </c>
      <c r="B305" s="73">
        <v>1</v>
      </c>
      <c r="C305" s="73" t="s">
        <v>780</v>
      </c>
      <c r="D305" s="78" t="s">
        <v>779</v>
      </c>
      <c r="E305" s="78" t="s">
        <v>171</v>
      </c>
      <c r="F305" s="73" t="s">
        <v>172</v>
      </c>
      <c r="G305" s="2">
        <f t="shared" si="60"/>
        <v>0.94274504588376118</v>
      </c>
      <c r="H305">
        <f t="shared" si="61"/>
        <v>0</v>
      </c>
      <c r="I305">
        <f t="shared" si="62"/>
        <v>0</v>
      </c>
      <c r="J305" s="79">
        <v>15038</v>
      </c>
      <c r="K305" s="76">
        <v>14739</v>
      </c>
      <c r="L305" s="76">
        <v>14177</v>
      </c>
      <c r="M305" s="73">
        <v>191</v>
      </c>
      <c r="N305" s="73">
        <v>14</v>
      </c>
      <c r="O305" s="73">
        <v>90</v>
      </c>
      <c r="P305" s="73">
        <v>267</v>
      </c>
      <c r="Q305" s="73">
        <v>45</v>
      </c>
      <c r="R305" s="73">
        <v>46</v>
      </c>
      <c r="S305" s="73">
        <v>68</v>
      </c>
      <c r="T305" s="73">
        <v>2</v>
      </c>
      <c r="U305" s="73">
        <v>61</v>
      </c>
      <c r="V305" s="73">
        <v>43</v>
      </c>
      <c r="W305" s="73">
        <v>10</v>
      </c>
      <c r="X305" s="73">
        <v>3</v>
      </c>
      <c r="Y305" s="73">
        <v>2</v>
      </c>
      <c r="Z305" s="73">
        <v>0</v>
      </c>
      <c r="AA305" s="73">
        <v>9</v>
      </c>
      <c r="AB305" s="73">
        <v>10</v>
      </c>
      <c r="AC305" s="77"/>
      <c r="AD305">
        <f t="shared" si="63"/>
        <v>861</v>
      </c>
      <c r="AE305">
        <v>45</v>
      </c>
      <c r="AF305" s="20">
        <f t="shared" si="64"/>
        <v>267</v>
      </c>
      <c r="AG305">
        <f t="shared" si="65"/>
        <v>4</v>
      </c>
      <c r="AH305" t="str">
        <f t="shared" si="66"/>
        <v xml:space="preserve">White Other </v>
      </c>
      <c r="AI305" s="2">
        <f t="shared" si="67"/>
        <v>1.7755020614443409E-2</v>
      </c>
      <c r="AJ305" s="2">
        <f t="shared" si="68"/>
        <v>0.31010452961672474</v>
      </c>
      <c r="AK305" s="20">
        <f t="shared" si="69"/>
        <v>191</v>
      </c>
      <c r="AL305">
        <f t="shared" si="70"/>
        <v>1</v>
      </c>
      <c r="AM305" t="str">
        <f t="shared" si="71"/>
        <v>White Irish</v>
      </c>
      <c r="AN305" s="2">
        <f t="shared" si="72"/>
        <v>1.2701157068759144E-2</v>
      </c>
      <c r="AO305" s="2">
        <f t="shared" si="73"/>
        <v>0.22183507549361209</v>
      </c>
      <c r="AP305">
        <f t="shared" si="74"/>
        <v>0</v>
      </c>
      <c r="AQ305">
        <v>26</v>
      </c>
      <c r="AR305">
        <v>115</v>
      </c>
      <c r="AS305">
        <v>15</v>
      </c>
      <c r="AT305">
        <v>154</v>
      </c>
      <c r="AU305">
        <v>-20</v>
      </c>
      <c r="AV305" s="2"/>
      <c r="BT305" s="84"/>
      <c r="BU305" s="84"/>
      <c r="BV305" s="84"/>
    </row>
    <row r="306" spans="1:74" x14ac:dyDescent="0.25">
      <c r="A306" s="73" t="s">
        <v>1178</v>
      </c>
      <c r="B306" s="73">
        <v>2</v>
      </c>
      <c r="C306" s="73" t="s">
        <v>772</v>
      </c>
      <c r="D306" s="78" t="s">
        <v>771</v>
      </c>
      <c r="E306" s="78" t="s">
        <v>171</v>
      </c>
      <c r="F306" s="73" t="s">
        <v>172</v>
      </c>
      <c r="G306" s="2">
        <f t="shared" si="60"/>
        <v>0.96542130365659773</v>
      </c>
      <c r="H306">
        <f t="shared" si="61"/>
        <v>0</v>
      </c>
      <c r="I306">
        <f t="shared" si="62"/>
        <v>0</v>
      </c>
      <c r="J306" s="79">
        <v>15096</v>
      </c>
      <c r="K306" s="76">
        <v>14911</v>
      </c>
      <c r="L306" s="76">
        <v>14574</v>
      </c>
      <c r="M306" s="73">
        <v>133</v>
      </c>
      <c r="N306" s="73">
        <v>2</v>
      </c>
      <c r="O306" s="73">
        <v>37</v>
      </c>
      <c r="P306" s="73">
        <v>165</v>
      </c>
      <c r="Q306" s="73">
        <v>42</v>
      </c>
      <c r="R306" s="73">
        <v>35</v>
      </c>
      <c r="S306" s="73">
        <v>23</v>
      </c>
      <c r="T306" s="73">
        <v>1</v>
      </c>
      <c r="U306" s="73">
        <v>31</v>
      </c>
      <c r="V306" s="73">
        <v>25</v>
      </c>
      <c r="W306" s="73">
        <v>7</v>
      </c>
      <c r="X306" s="73">
        <v>3</v>
      </c>
      <c r="Y306" s="73">
        <v>3</v>
      </c>
      <c r="Z306" s="73">
        <v>1</v>
      </c>
      <c r="AA306" s="73">
        <v>9</v>
      </c>
      <c r="AB306" s="73">
        <v>5</v>
      </c>
      <c r="AC306" s="77"/>
      <c r="AD306">
        <f t="shared" si="63"/>
        <v>522</v>
      </c>
      <c r="AE306">
        <v>42</v>
      </c>
      <c r="AF306" s="20">
        <f t="shared" si="64"/>
        <v>165</v>
      </c>
      <c r="AG306">
        <f t="shared" si="65"/>
        <v>4</v>
      </c>
      <c r="AH306" t="str">
        <f t="shared" si="66"/>
        <v xml:space="preserve">White Other </v>
      </c>
      <c r="AI306" s="2">
        <f t="shared" si="67"/>
        <v>1.0930047694753578E-2</v>
      </c>
      <c r="AJ306" s="2">
        <f t="shared" si="68"/>
        <v>0.31609195402298851</v>
      </c>
      <c r="AK306" s="20">
        <f t="shared" si="69"/>
        <v>133</v>
      </c>
      <c r="AL306">
        <f t="shared" si="70"/>
        <v>1</v>
      </c>
      <c r="AM306" t="str">
        <f t="shared" si="71"/>
        <v>White Irish</v>
      </c>
      <c r="AN306" s="2">
        <f t="shared" si="72"/>
        <v>8.810280869104398E-3</v>
      </c>
      <c r="AO306" s="2">
        <f t="shared" si="73"/>
        <v>0.25478927203065133</v>
      </c>
      <c r="AP306">
        <f t="shared" si="74"/>
        <v>0</v>
      </c>
      <c r="AQ306">
        <v>22</v>
      </c>
      <c r="AR306">
        <v>73</v>
      </c>
      <c r="AS306">
        <v>11</v>
      </c>
      <c r="AT306">
        <v>-21</v>
      </c>
      <c r="AU306">
        <v>-21</v>
      </c>
      <c r="AV306" s="2"/>
      <c r="BT306" s="84"/>
      <c r="BU306" s="84"/>
      <c r="BV306" s="84"/>
    </row>
    <row r="307" spans="1:74" x14ac:dyDescent="0.25">
      <c r="A307" s="73" t="s">
        <v>1179</v>
      </c>
      <c r="B307" s="73">
        <v>3</v>
      </c>
      <c r="C307" s="73" t="s">
        <v>786</v>
      </c>
      <c r="D307" s="78" t="s">
        <v>785</v>
      </c>
      <c r="E307" s="78" t="s">
        <v>171</v>
      </c>
      <c r="F307" s="73" t="s">
        <v>172</v>
      </c>
      <c r="G307" s="2">
        <f t="shared" si="60"/>
        <v>0.96543504171632899</v>
      </c>
      <c r="H307">
        <f t="shared" si="61"/>
        <v>0</v>
      </c>
      <c r="I307">
        <f t="shared" si="62"/>
        <v>0</v>
      </c>
      <c r="J307" s="79">
        <v>10068</v>
      </c>
      <c r="K307" s="76">
        <v>9971</v>
      </c>
      <c r="L307" s="76">
        <v>9720</v>
      </c>
      <c r="M307" s="73">
        <v>80</v>
      </c>
      <c r="N307" s="73">
        <v>34</v>
      </c>
      <c r="O307" s="73">
        <v>37</v>
      </c>
      <c r="P307" s="73">
        <v>100</v>
      </c>
      <c r="Q307" s="73">
        <v>37</v>
      </c>
      <c r="R307" s="73">
        <v>13</v>
      </c>
      <c r="S307" s="73">
        <v>15</v>
      </c>
      <c r="T307" s="73">
        <v>0</v>
      </c>
      <c r="U307" s="73">
        <v>8</v>
      </c>
      <c r="V307" s="73">
        <v>10</v>
      </c>
      <c r="W307" s="73">
        <v>3</v>
      </c>
      <c r="X307" s="73">
        <v>3</v>
      </c>
      <c r="Y307" s="73">
        <v>1</v>
      </c>
      <c r="Z307" s="73">
        <v>0</v>
      </c>
      <c r="AA307" s="73">
        <v>4</v>
      </c>
      <c r="AB307" s="73">
        <v>3</v>
      </c>
      <c r="AC307" s="77"/>
      <c r="AD307">
        <f t="shared" si="63"/>
        <v>348</v>
      </c>
      <c r="AE307">
        <v>27</v>
      </c>
      <c r="AF307" s="20">
        <f t="shared" si="64"/>
        <v>100</v>
      </c>
      <c r="AG307">
        <f t="shared" si="65"/>
        <v>4</v>
      </c>
      <c r="AH307" t="str">
        <f t="shared" si="66"/>
        <v xml:space="preserve">White Other </v>
      </c>
      <c r="AI307" s="2">
        <f t="shared" si="67"/>
        <v>9.9324592769169644E-3</v>
      </c>
      <c r="AJ307" s="2">
        <f t="shared" si="68"/>
        <v>0.28735632183908044</v>
      </c>
      <c r="AK307" s="20">
        <f t="shared" si="69"/>
        <v>80</v>
      </c>
      <c r="AL307">
        <f t="shared" si="70"/>
        <v>1</v>
      </c>
      <c r="AM307" t="str">
        <f t="shared" si="71"/>
        <v>White Irish</v>
      </c>
      <c r="AN307" s="2">
        <f t="shared" si="72"/>
        <v>7.9459674215335719E-3</v>
      </c>
      <c r="AO307" s="2">
        <f t="shared" si="73"/>
        <v>0.22988505747126436</v>
      </c>
      <c r="AP307">
        <f t="shared" si="74"/>
        <v>0</v>
      </c>
      <c r="AQ307">
        <v>17</v>
      </c>
      <c r="AR307">
        <v>61</v>
      </c>
      <c r="AS307">
        <v>4</v>
      </c>
      <c r="AT307">
        <v>-56</v>
      </c>
      <c r="AU307">
        <v>11</v>
      </c>
      <c r="AV307" s="2"/>
      <c r="BT307" s="84"/>
      <c r="BU307" s="84"/>
      <c r="BV307" s="84"/>
    </row>
    <row r="308" spans="1:74" x14ac:dyDescent="0.25">
      <c r="A308" s="73" t="s">
        <v>1180</v>
      </c>
      <c r="B308" s="73">
        <v>4</v>
      </c>
      <c r="C308" s="73" t="s">
        <v>774</v>
      </c>
      <c r="D308" s="78" t="s">
        <v>773</v>
      </c>
      <c r="E308" s="78" t="s">
        <v>171</v>
      </c>
      <c r="F308" s="73" t="s">
        <v>172</v>
      </c>
      <c r="G308" s="2">
        <f t="shared" si="60"/>
        <v>0.96586853546168316</v>
      </c>
      <c r="H308">
        <f t="shared" si="61"/>
        <v>0</v>
      </c>
      <c r="I308">
        <f t="shared" si="62"/>
        <v>0</v>
      </c>
      <c r="J308" s="79">
        <v>15411</v>
      </c>
      <c r="K308" s="76">
        <v>15159</v>
      </c>
      <c r="L308" s="76">
        <v>14885</v>
      </c>
      <c r="M308" s="73">
        <v>116</v>
      </c>
      <c r="N308" s="73">
        <v>1</v>
      </c>
      <c r="O308" s="73">
        <v>30</v>
      </c>
      <c r="P308" s="73">
        <v>127</v>
      </c>
      <c r="Q308" s="73">
        <v>34</v>
      </c>
      <c r="R308" s="73">
        <v>19</v>
      </c>
      <c r="S308" s="73">
        <v>58</v>
      </c>
      <c r="T308" s="73">
        <v>0</v>
      </c>
      <c r="U308" s="73">
        <v>52</v>
      </c>
      <c r="V308" s="73">
        <v>26</v>
      </c>
      <c r="W308" s="73">
        <v>22</v>
      </c>
      <c r="X308" s="73">
        <v>3</v>
      </c>
      <c r="Y308" s="73">
        <v>3</v>
      </c>
      <c r="Z308" s="73">
        <v>0</v>
      </c>
      <c r="AA308" s="73">
        <v>18</v>
      </c>
      <c r="AB308" s="73">
        <v>17</v>
      </c>
      <c r="AC308" s="77"/>
      <c r="AD308">
        <f t="shared" si="63"/>
        <v>526</v>
      </c>
      <c r="AE308">
        <v>34</v>
      </c>
      <c r="AF308" s="20">
        <f t="shared" si="64"/>
        <v>127</v>
      </c>
      <c r="AG308">
        <f t="shared" si="65"/>
        <v>4</v>
      </c>
      <c r="AH308" t="str">
        <f t="shared" si="66"/>
        <v xml:space="preserve">White Other </v>
      </c>
      <c r="AI308" s="2">
        <f t="shared" si="67"/>
        <v>8.2408669132437874E-3</v>
      </c>
      <c r="AJ308" s="2">
        <f t="shared" si="68"/>
        <v>0.2414448669201521</v>
      </c>
      <c r="AK308" s="20">
        <f t="shared" si="69"/>
        <v>116</v>
      </c>
      <c r="AL308">
        <f t="shared" si="70"/>
        <v>1</v>
      </c>
      <c r="AM308" t="str">
        <f t="shared" si="71"/>
        <v>White Irish</v>
      </c>
      <c r="AN308" s="2">
        <f t="shared" si="72"/>
        <v>7.5270910388683405E-3</v>
      </c>
      <c r="AO308" s="2">
        <f t="shared" si="73"/>
        <v>0.22053231939163498</v>
      </c>
      <c r="AP308">
        <f t="shared" si="74"/>
        <v>0</v>
      </c>
      <c r="AQ308">
        <v>26</v>
      </c>
      <c r="AR308">
        <v>82</v>
      </c>
      <c r="AS308">
        <v>5</v>
      </c>
      <c r="AT308">
        <v>-29</v>
      </c>
      <c r="AU308">
        <v>6</v>
      </c>
      <c r="AV308" s="2"/>
      <c r="BT308" s="84"/>
      <c r="BU308" s="84"/>
      <c r="BV308" s="84"/>
    </row>
    <row r="309" spans="1:74" x14ac:dyDescent="0.25">
      <c r="A309" s="73" t="s">
        <v>1181</v>
      </c>
      <c r="B309" s="73">
        <v>5</v>
      </c>
      <c r="C309" s="73" t="s">
        <v>778</v>
      </c>
      <c r="D309" s="78" t="s">
        <v>777</v>
      </c>
      <c r="E309" s="78" t="s">
        <v>171</v>
      </c>
      <c r="F309" s="73" t="s">
        <v>172</v>
      </c>
      <c r="G309" s="2">
        <f t="shared" si="60"/>
        <v>0.96910189508376821</v>
      </c>
      <c r="H309">
        <f t="shared" si="61"/>
        <v>0</v>
      </c>
      <c r="I309">
        <f t="shared" si="62"/>
        <v>0</v>
      </c>
      <c r="J309" s="79">
        <v>14564</v>
      </c>
      <c r="K309" s="76">
        <v>14382</v>
      </c>
      <c r="L309" s="76">
        <v>14114</v>
      </c>
      <c r="M309" s="73">
        <v>105</v>
      </c>
      <c r="N309" s="73">
        <v>13</v>
      </c>
      <c r="O309" s="73">
        <v>39</v>
      </c>
      <c r="P309" s="73">
        <v>111</v>
      </c>
      <c r="Q309" s="73">
        <v>30</v>
      </c>
      <c r="R309" s="73">
        <v>7</v>
      </c>
      <c r="S309" s="73">
        <v>36</v>
      </c>
      <c r="T309" s="73">
        <v>3</v>
      </c>
      <c r="U309" s="73">
        <v>38</v>
      </c>
      <c r="V309" s="73">
        <v>27</v>
      </c>
      <c r="W309" s="73">
        <v>19</v>
      </c>
      <c r="X309" s="73">
        <v>7</v>
      </c>
      <c r="Y309" s="73">
        <v>3</v>
      </c>
      <c r="Z309" s="73">
        <v>0</v>
      </c>
      <c r="AA309" s="73">
        <v>5</v>
      </c>
      <c r="AB309" s="73">
        <v>7</v>
      </c>
      <c r="AC309" s="77"/>
      <c r="AD309">
        <f t="shared" si="63"/>
        <v>450</v>
      </c>
      <c r="AE309">
        <v>29</v>
      </c>
      <c r="AF309" s="20">
        <f t="shared" si="64"/>
        <v>111</v>
      </c>
      <c r="AG309">
        <f t="shared" si="65"/>
        <v>4</v>
      </c>
      <c r="AH309" t="str">
        <f t="shared" si="66"/>
        <v xml:space="preserve">White Other </v>
      </c>
      <c r="AI309" s="2">
        <f t="shared" si="67"/>
        <v>7.6215325460038449E-3</v>
      </c>
      <c r="AJ309" s="2">
        <f t="shared" si="68"/>
        <v>0.24666666666666667</v>
      </c>
      <c r="AK309" s="20">
        <f t="shared" si="69"/>
        <v>105</v>
      </c>
      <c r="AL309">
        <f t="shared" si="70"/>
        <v>1</v>
      </c>
      <c r="AM309" t="str">
        <f t="shared" si="71"/>
        <v>White Irish</v>
      </c>
      <c r="AN309" s="2">
        <f t="shared" si="72"/>
        <v>7.2095578137874212E-3</v>
      </c>
      <c r="AO309" s="2">
        <f t="shared" si="73"/>
        <v>0.23333333333333334</v>
      </c>
      <c r="AP309">
        <f t="shared" si="74"/>
        <v>0</v>
      </c>
      <c r="AQ309">
        <v>21</v>
      </c>
      <c r="AR309">
        <v>67</v>
      </c>
      <c r="AS309">
        <v>10</v>
      </c>
      <c r="AT309">
        <v>-119</v>
      </c>
      <c r="AU309">
        <v>9</v>
      </c>
      <c r="AV309" s="2"/>
      <c r="BT309" s="84"/>
      <c r="BU309" s="84"/>
      <c r="BV309" s="84"/>
    </row>
    <row r="310" spans="1:74" x14ac:dyDescent="0.25">
      <c r="A310" s="73" t="s">
        <v>1182</v>
      </c>
      <c r="B310" s="73">
        <v>6</v>
      </c>
      <c r="C310" s="73" t="s">
        <v>776</v>
      </c>
      <c r="D310" s="78" t="s">
        <v>775</v>
      </c>
      <c r="E310" s="78" t="s">
        <v>171</v>
      </c>
      <c r="F310" s="73" t="s">
        <v>172</v>
      </c>
      <c r="G310" s="2">
        <f t="shared" si="60"/>
        <v>0.9697078329449722</v>
      </c>
      <c r="H310">
        <f t="shared" si="61"/>
        <v>0</v>
      </c>
      <c r="I310">
        <f t="shared" si="62"/>
        <v>0</v>
      </c>
      <c r="J310" s="79">
        <v>16737</v>
      </c>
      <c r="K310" s="76">
        <v>16554</v>
      </c>
      <c r="L310" s="76">
        <v>16230</v>
      </c>
      <c r="M310" s="73">
        <v>92</v>
      </c>
      <c r="N310" s="73">
        <v>11</v>
      </c>
      <c r="O310" s="73">
        <v>93</v>
      </c>
      <c r="P310" s="73">
        <v>128</v>
      </c>
      <c r="Q310" s="73">
        <v>34</v>
      </c>
      <c r="R310" s="73">
        <v>15</v>
      </c>
      <c r="S310" s="73">
        <v>31</v>
      </c>
      <c r="T310" s="73">
        <v>2</v>
      </c>
      <c r="U310" s="73">
        <v>58</v>
      </c>
      <c r="V310" s="73">
        <v>21</v>
      </c>
      <c r="W310" s="73">
        <v>11</v>
      </c>
      <c r="X310" s="73">
        <v>3</v>
      </c>
      <c r="Y310" s="73">
        <v>0</v>
      </c>
      <c r="Z310" s="73">
        <v>1</v>
      </c>
      <c r="AA310" s="73">
        <v>2</v>
      </c>
      <c r="AB310" s="73">
        <v>5</v>
      </c>
      <c r="AC310" s="77"/>
      <c r="AD310">
        <f t="shared" si="63"/>
        <v>507</v>
      </c>
      <c r="AE310">
        <v>40</v>
      </c>
      <c r="AF310" s="20">
        <f t="shared" si="64"/>
        <v>128</v>
      </c>
      <c r="AG310">
        <f t="shared" si="65"/>
        <v>4</v>
      </c>
      <c r="AH310" t="str">
        <f t="shared" si="66"/>
        <v xml:space="preserve">White Other </v>
      </c>
      <c r="AI310" s="2">
        <f t="shared" si="67"/>
        <v>7.6477265937742725E-3</v>
      </c>
      <c r="AJ310" s="2">
        <f t="shared" si="68"/>
        <v>0.25246548323471402</v>
      </c>
      <c r="AK310" s="20">
        <f t="shared" si="69"/>
        <v>93</v>
      </c>
      <c r="AL310">
        <f t="shared" si="70"/>
        <v>3</v>
      </c>
      <c r="AM310" t="str">
        <f t="shared" si="71"/>
        <v>White Polish</v>
      </c>
      <c r="AN310" s="2">
        <f t="shared" si="72"/>
        <v>5.55655135328912E-3</v>
      </c>
      <c r="AO310" s="2">
        <f t="shared" si="73"/>
        <v>0.18343195266272189</v>
      </c>
      <c r="AP310">
        <f t="shared" si="74"/>
        <v>0</v>
      </c>
      <c r="AQ310">
        <v>20</v>
      </c>
      <c r="AR310">
        <v>67</v>
      </c>
      <c r="AS310">
        <v>6</v>
      </c>
      <c r="AT310">
        <v>-40</v>
      </c>
      <c r="AU310">
        <v>-13</v>
      </c>
      <c r="AV310" s="2"/>
      <c r="BT310" s="84"/>
      <c r="BU310" s="84"/>
      <c r="BV310" s="84"/>
    </row>
    <row r="311" spans="1:74" x14ac:dyDescent="0.25">
      <c r="A311" s="73" t="s">
        <v>1183</v>
      </c>
      <c r="B311" s="73">
        <v>7</v>
      </c>
      <c r="C311" s="73" t="s">
        <v>784</v>
      </c>
      <c r="D311" s="78" t="s">
        <v>783</v>
      </c>
      <c r="E311" s="78" t="s">
        <v>171</v>
      </c>
      <c r="F311" s="73" t="s">
        <v>172</v>
      </c>
      <c r="G311" s="2">
        <f t="shared" si="60"/>
        <v>0.97065399664617102</v>
      </c>
      <c r="H311">
        <f t="shared" si="61"/>
        <v>0</v>
      </c>
      <c r="I311">
        <f t="shared" si="62"/>
        <v>0</v>
      </c>
      <c r="J311" s="79">
        <v>14312</v>
      </c>
      <c r="K311" s="76">
        <v>14177</v>
      </c>
      <c r="L311" s="76">
        <v>13892</v>
      </c>
      <c r="M311" s="73">
        <v>108</v>
      </c>
      <c r="N311" s="73">
        <v>19</v>
      </c>
      <c r="O311" s="73">
        <v>37</v>
      </c>
      <c r="P311" s="73">
        <v>121</v>
      </c>
      <c r="Q311" s="73">
        <v>35</v>
      </c>
      <c r="R311" s="73">
        <v>23</v>
      </c>
      <c r="S311" s="73">
        <v>25</v>
      </c>
      <c r="T311" s="73">
        <v>3</v>
      </c>
      <c r="U311" s="73">
        <v>19</v>
      </c>
      <c r="V311" s="73">
        <v>11</v>
      </c>
      <c r="W311" s="73">
        <v>9</v>
      </c>
      <c r="X311" s="73">
        <v>3</v>
      </c>
      <c r="Y311" s="73">
        <v>2</v>
      </c>
      <c r="Z311" s="73">
        <v>0</v>
      </c>
      <c r="AA311" s="73">
        <v>2</v>
      </c>
      <c r="AB311" s="73">
        <v>3</v>
      </c>
      <c r="AC311" s="77"/>
      <c r="AD311">
        <f t="shared" si="63"/>
        <v>420</v>
      </c>
      <c r="AE311">
        <v>23</v>
      </c>
      <c r="AF311" s="20">
        <f t="shared" si="64"/>
        <v>121</v>
      </c>
      <c r="AG311">
        <f t="shared" si="65"/>
        <v>4</v>
      </c>
      <c r="AH311" t="str">
        <f t="shared" si="66"/>
        <v xml:space="preserve">White Other </v>
      </c>
      <c r="AI311" s="2">
        <f t="shared" si="67"/>
        <v>8.4544438233650088E-3</v>
      </c>
      <c r="AJ311" s="2">
        <f t="shared" si="68"/>
        <v>0.28809523809523807</v>
      </c>
      <c r="AK311" s="20">
        <f t="shared" si="69"/>
        <v>108</v>
      </c>
      <c r="AL311">
        <f t="shared" si="70"/>
        <v>1</v>
      </c>
      <c r="AM311" t="str">
        <f t="shared" si="71"/>
        <v>White Irish</v>
      </c>
      <c r="AN311" s="2">
        <f t="shared" si="72"/>
        <v>7.5461151481274451E-3</v>
      </c>
      <c r="AO311" s="2">
        <f t="shared" si="73"/>
        <v>0.25714285714285712</v>
      </c>
      <c r="AP311">
        <f t="shared" si="74"/>
        <v>0</v>
      </c>
      <c r="AQ311">
        <v>10</v>
      </c>
      <c r="AR311">
        <v>41</v>
      </c>
      <c r="AS311">
        <v>3</v>
      </c>
      <c r="AT311">
        <v>-56</v>
      </c>
      <c r="AU311">
        <v>-15</v>
      </c>
      <c r="AV311" s="2"/>
      <c r="BT311" s="84"/>
      <c r="BU311" s="84"/>
      <c r="BV311" s="84"/>
    </row>
    <row r="312" spans="1:74" x14ac:dyDescent="0.25">
      <c r="A312" s="73" t="s">
        <v>1184</v>
      </c>
      <c r="B312" s="73">
        <v>8</v>
      </c>
      <c r="C312" s="73" t="s">
        <v>782</v>
      </c>
      <c r="D312" s="78" t="s">
        <v>781</v>
      </c>
      <c r="E312" s="78" t="s">
        <v>171</v>
      </c>
      <c r="F312" s="73" t="s">
        <v>172</v>
      </c>
      <c r="G312" s="2">
        <f t="shared" si="60"/>
        <v>0.97710187505400503</v>
      </c>
      <c r="H312">
        <f t="shared" si="61"/>
        <v>0</v>
      </c>
      <c r="I312">
        <f t="shared" si="62"/>
        <v>0</v>
      </c>
      <c r="J312" s="79">
        <v>11573</v>
      </c>
      <c r="K312" s="76">
        <v>11487</v>
      </c>
      <c r="L312" s="76">
        <v>11308</v>
      </c>
      <c r="M312" s="73">
        <v>81</v>
      </c>
      <c r="N312" s="73">
        <v>4</v>
      </c>
      <c r="O312" s="73">
        <v>18</v>
      </c>
      <c r="P312" s="73">
        <v>76</v>
      </c>
      <c r="Q312" s="73">
        <v>25</v>
      </c>
      <c r="R312" s="73">
        <v>1</v>
      </c>
      <c r="S312" s="73">
        <v>22</v>
      </c>
      <c r="T312" s="73">
        <v>2</v>
      </c>
      <c r="U312" s="73">
        <v>9</v>
      </c>
      <c r="V312" s="73">
        <v>6</v>
      </c>
      <c r="W312" s="73">
        <v>12</v>
      </c>
      <c r="X312" s="73">
        <v>2</v>
      </c>
      <c r="Y312" s="73">
        <v>3</v>
      </c>
      <c r="Z312" s="73">
        <v>0</v>
      </c>
      <c r="AA312" s="73">
        <v>2</v>
      </c>
      <c r="AB312" s="73">
        <v>2</v>
      </c>
      <c r="AC312" s="77"/>
      <c r="AD312">
        <f t="shared" si="63"/>
        <v>265</v>
      </c>
      <c r="AE312">
        <v>19</v>
      </c>
      <c r="AF312" s="20">
        <f t="shared" si="64"/>
        <v>81</v>
      </c>
      <c r="AG312">
        <f t="shared" si="65"/>
        <v>1</v>
      </c>
      <c r="AH312" t="str">
        <f t="shared" si="66"/>
        <v>White Irish</v>
      </c>
      <c r="AI312" s="2">
        <f t="shared" si="67"/>
        <v>6.9990495117946945E-3</v>
      </c>
      <c r="AJ312" s="2">
        <f t="shared" si="68"/>
        <v>0.30566037735849055</v>
      </c>
      <c r="AK312" s="20">
        <f t="shared" si="69"/>
        <v>76</v>
      </c>
      <c r="AL312">
        <f t="shared" si="70"/>
        <v>4</v>
      </c>
      <c r="AM312" t="str">
        <f t="shared" si="71"/>
        <v xml:space="preserve">White Other </v>
      </c>
      <c r="AN312" s="2">
        <f t="shared" si="72"/>
        <v>6.5670094184740345E-3</v>
      </c>
      <c r="AO312" s="2">
        <f t="shared" si="73"/>
        <v>0.28679245283018867</v>
      </c>
      <c r="AP312">
        <f t="shared" si="74"/>
        <v>0</v>
      </c>
      <c r="AQ312">
        <v>13</v>
      </c>
      <c r="AR312">
        <v>27</v>
      </c>
      <c r="AS312">
        <v>2</v>
      </c>
      <c r="AT312">
        <v>-54</v>
      </c>
      <c r="AU312">
        <v>-1</v>
      </c>
      <c r="AV312" s="2"/>
      <c r="BT312" s="84"/>
      <c r="BU312" s="84"/>
      <c r="BV312" s="84"/>
    </row>
    <row r="313" spans="1:74" x14ac:dyDescent="0.25">
      <c r="A313" s="73" t="s">
        <v>1185</v>
      </c>
      <c r="B313" s="73">
        <v>1</v>
      </c>
      <c r="C313" s="73" t="s">
        <v>810</v>
      </c>
      <c r="D313" s="78" t="s">
        <v>809</v>
      </c>
      <c r="E313" s="78" t="s">
        <v>173</v>
      </c>
      <c r="F313" s="73" t="s">
        <v>174</v>
      </c>
      <c r="G313" s="2">
        <f t="shared" si="60"/>
        <v>0.92229085640204378</v>
      </c>
      <c r="H313">
        <f t="shared" si="61"/>
        <v>0</v>
      </c>
      <c r="I313">
        <f t="shared" si="62"/>
        <v>0</v>
      </c>
      <c r="J313" s="79">
        <v>13113</v>
      </c>
      <c r="K313" s="76">
        <v>12545</v>
      </c>
      <c r="L313" s="76">
        <v>12094</v>
      </c>
      <c r="M313" s="73">
        <v>280</v>
      </c>
      <c r="N313" s="73">
        <v>10</v>
      </c>
      <c r="O313" s="73">
        <v>56</v>
      </c>
      <c r="P313" s="73">
        <v>105</v>
      </c>
      <c r="Q313" s="73">
        <v>25</v>
      </c>
      <c r="R313" s="73">
        <v>188</v>
      </c>
      <c r="S313" s="73">
        <v>144</v>
      </c>
      <c r="T313" s="73">
        <v>5</v>
      </c>
      <c r="U313" s="73">
        <v>64</v>
      </c>
      <c r="V313" s="73">
        <v>60</v>
      </c>
      <c r="W313" s="73">
        <v>56</v>
      </c>
      <c r="X313" s="73">
        <v>5</v>
      </c>
      <c r="Y313" s="73">
        <v>0</v>
      </c>
      <c r="Z313" s="73">
        <v>2</v>
      </c>
      <c r="AA313" s="73">
        <v>14</v>
      </c>
      <c r="AB313" s="73">
        <v>5</v>
      </c>
      <c r="AC313" s="77"/>
      <c r="AD313">
        <f t="shared" si="63"/>
        <v>1019</v>
      </c>
      <c r="AE313">
        <v>81</v>
      </c>
      <c r="AF313" s="20">
        <f t="shared" si="64"/>
        <v>280</v>
      </c>
      <c r="AG313">
        <f t="shared" si="65"/>
        <v>1</v>
      </c>
      <c r="AH313" t="str">
        <f t="shared" si="66"/>
        <v>White Irish</v>
      </c>
      <c r="AI313" s="2">
        <f t="shared" si="67"/>
        <v>2.1352855944482576E-2</v>
      </c>
      <c r="AJ313" s="2">
        <f t="shared" si="68"/>
        <v>0.27477919528949951</v>
      </c>
      <c r="AK313" s="20">
        <f t="shared" si="69"/>
        <v>188</v>
      </c>
      <c r="AL313">
        <f t="shared" si="70"/>
        <v>6</v>
      </c>
      <c r="AM313" t="str">
        <f t="shared" si="71"/>
        <v>Pakistani</v>
      </c>
      <c r="AN313" s="2">
        <f t="shared" si="72"/>
        <v>1.4336917562724014E-2</v>
      </c>
      <c r="AO313" s="2">
        <f t="shared" si="73"/>
        <v>0.18449460255152109</v>
      </c>
      <c r="AP313">
        <f t="shared" si="74"/>
        <v>0</v>
      </c>
      <c r="AQ313">
        <v>61</v>
      </c>
      <c r="AR313">
        <v>57</v>
      </c>
      <c r="AS313">
        <v>27</v>
      </c>
      <c r="AT313">
        <v>-27</v>
      </c>
      <c r="AU313">
        <v>-7</v>
      </c>
      <c r="AV313" s="2"/>
      <c r="BT313" s="84"/>
      <c r="BU313" s="84"/>
      <c r="BV313" s="84"/>
    </row>
    <row r="314" spans="1:74" x14ac:dyDescent="0.25">
      <c r="A314" s="73" t="s">
        <v>1186</v>
      </c>
      <c r="B314" s="73">
        <v>2</v>
      </c>
      <c r="C314" s="73" t="s">
        <v>814</v>
      </c>
      <c r="D314" s="78" t="s">
        <v>813</v>
      </c>
      <c r="E314" s="78" t="s">
        <v>173</v>
      </c>
      <c r="F314" s="73" t="s">
        <v>174</v>
      </c>
      <c r="G314" s="2">
        <f t="shared" si="60"/>
        <v>0.9247487273201932</v>
      </c>
      <c r="H314">
        <f t="shared" si="61"/>
        <v>0</v>
      </c>
      <c r="I314">
        <f t="shared" si="62"/>
        <v>0</v>
      </c>
      <c r="J314" s="79">
        <v>15322</v>
      </c>
      <c r="K314" s="76">
        <v>14488</v>
      </c>
      <c r="L314" s="76">
        <v>14169</v>
      </c>
      <c r="M314" s="73">
        <v>143</v>
      </c>
      <c r="N314" s="73">
        <v>11</v>
      </c>
      <c r="O314" s="73">
        <v>67</v>
      </c>
      <c r="P314" s="73">
        <v>98</v>
      </c>
      <c r="Q314" s="73">
        <v>56</v>
      </c>
      <c r="R314" s="73">
        <v>361</v>
      </c>
      <c r="S314" s="73">
        <v>144</v>
      </c>
      <c r="T314" s="73">
        <v>15</v>
      </c>
      <c r="U314" s="73">
        <v>93</v>
      </c>
      <c r="V314" s="73">
        <v>42</v>
      </c>
      <c r="W314" s="73">
        <v>93</v>
      </c>
      <c r="X314" s="73">
        <v>14</v>
      </c>
      <c r="Y314" s="73">
        <v>4</v>
      </c>
      <c r="Z314" s="73">
        <v>1</v>
      </c>
      <c r="AA314" s="73">
        <v>3</v>
      </c>
      <c r="AB314" s="73">
        <v>8</v>
      </c>
      <c r="AC314" s="77"/>
      <c r="AD314">
        <f t="shared" si="63"/>
        <v>1153</v>
      </c>
      <c r="AE314">
        <v>130</v>
      </c>
      <c r="AF314" s="20">
        <f t="shared" si="64"/>
        <v>361</v>
      </c>
      <c r="AG314">
        <f t="shared" si="65"/>
        <v>6</v>
      </c>
      <c r="AH314" t="str">
        <f t="shared" si="66"/>
        <v>Pakistani</v>
      </c>
      <c r="AI314" s="2">
        <f t="shared" si="67"/>
        <v>2.3560892833833703E-2</v>
      </c>
      <c r="AJ314" s="2">
        <f t="shared" si="68"/>
        <v>0.31309627059843886</v>
      </c>
      <c r="AK314" s="20">
        <f t="shared" si="69"/>
        <v>144</v>
      </c>
      <c r="AL314">
        <f t="shared" si="70"/>
        <v>7</v>
      </c>
      <c r="AM314" t="str">
        <f t="shared" si="71"/>
        <v>Indian</v>
      </c>
      <c r="AN314" s="2">
        <f t="shared" si="72"/>
        <v>9.3982508810860205E-3</v>
      </c>
      <c r="AO314" s="2">
        <f t="shared" si="73"/>
        <v>0.12489158716392021</v>
      </c>
      <c r="AP314">
        <f t="shared" si="74"/>
        <v>0</v>
      </c>
      <c r="AQ314">
        <v>111</v>
      </c>
      <c r="AR314">
        <v>47</v>
      </c>
      <c r="AS314">
        <v>17</v>
      </c>
      <c r="AT314">
        <v>49</v>
      </c>
      <c r="AU314">
        <v>46</v>
      </c>
      <c r="AV314" s="2"/>
      <c r="BT314" s="84"/>
      <c r="BU314" s="84"/>
      <c r="BV314" s="84"/>
    </row>
    <row r="315" spans="1:74" x14ac:dyDescent="0.25">
      <c r="A315" s="73" t="s">
        <v>1187</v>
      </c>
      <c r="B315" s="73">
        <v>3</v>
      </c>
      <c r="C315" s="73" t="s">
        <v>820</v>
      </c>
      <c r="D315" s="78" t="s">
        <v>819</v>
      </c>
      <c r="E315" s="78" t="s">
        <v>173</v>
      </c>
      <c r="F315" s="73" t="s">
        <v>174</v>
      </c>
      <c r="G315" s="2">
        <f t="shared" si="60"/>
        <v>0.92701772612168043</v>
      </c>
      <c r="H315">
        <f t="shared" si="61"/>
        <v>0</v>
      </c>
      <c r="I315">
        <f t="shared" si="62"/>
        <v>0</v>
      </c>
      <c r="J315" s="79">
        <v>15401</v>
      </c>
      <c r="K315" s="76">
        <v>14956</v>
      </c>
      <c r="L315" s="76">
        <v>14277</v>
      </c>
      <c r="M315" s="73">
        <v>164</v>
      </c>
      <c r="N315" s="73">
        <v>6</v>
      </c>
      <c r="O315" s="73">
        <v>170</v>
      </c>
      <c r="P315" s="73">
        <v>339</v>
      </c>
      <c r="Q315" s="73">
        <v>36</v>
      </c>
      <c r="R315" s="73">
        <v>109</v>
      </c>
      <c r="S315" s="73">
        <v>76</v>
      </c>
      <c r="T315" s="73">
        <v>5</v>
      </c>
      <c r="U315" s="73">
        <v>76</v>
      </c>
      <c r="V315" s="73">
        <v>55</v>
      </c>
      <c r="W315" s="73">
        <v>49</v>
      </c>
      <c r="X315" s="73">
        <v>1</v>
      </c>
      <c r="Y315" s="73">
        <v>1</v>
      </c>
      <c r="Z315" s="73">
        <v>0</v>
      </c>
      <c r="AA315" s="73">
        <v>24</v>
      </c>
      <c r="AB315" s="73">
        <v>13</v>
      </c>
      <c r="AC315" s="77"/>
      <c r="AD315">
        <f t="shared" si="63"/>
        <v>1124</v>
      </c>
      <c r="AE315">
        <v>70</v>
      </c>
      <c r="AF315" s="20">
        <f t="shared" si="64"/>
        <v>339</v>
      </c>
      <c r="AG315">
        <f t="shared" si="65"/>
        <v>4</v>
      </c>
      <c r="AH315" t="str">
        <f t="shared" si="66"/>
        <v xml:space="preserve">White Other </v>
      </c>
      <c r="AI315" s="2">
        <f t="shared" si="67"/>
        <v>2.2011557691059024E-2</v>
      </c>
      <c r="AJ315" s="2">
        <f t="shared" si="68"/>
        <v>0.30160142348754448</v>
      </c>
      <c r="AK315" s="20">
        <f t="shared" si="69"/>
        <v>170</v>
      </c>
      <c r="AL315">
        <f t="shared" si="70"/>
        <v>3</v>
      </c>
      <c r="AM315" t="str">
        <f t="shared" si="71"/>
        <v>White Polish</v>
      </c>
      <c r="AN315" s="2">
        <f t="shared" si="72"/>
        <v>1.1038244269852606E-2</v>
      </c>
      <c r="AO315" s="2">
        <f t="shared" si="73"/>
        <v>0.1512455516014235</v>
      </c>
      <c r="AP315">
        <f t="shared" si="74"/>
        <v>0</v>
      </c>
      <c r="AQ315">
        <v>41</v>
      </c>
      <c r="AR315">
        <v>171</v>
      </c>
      <c r="AS315">
        <v>51</v>
      </c>
      <c r="AT315">
        <v>136</v>
      </c>
      <c r="AU315">
        <v>-26</v>
      </c>
      <c r="AV315" s="2"/>
      <c r="BT315" s="84"/>
      <c r="BU315" s="84"/>
      <c r="BV315" s="84"/>
    </row>
    <row r="316" spans="1:74" x14ac:dyDescent="0.25">
      <c r="A316" s="73" t="s">
        <v>1188</v>
      </c>
      <c r="B316" s="73">
        <v>4</v>
      </c>
      <c r="C316" s="73" t="s">
        <v>804</v>
      </c>
      <c r="D316" s="78" t="s">
        <v>803</v>
      </c>
      <c r="E316" s="78" t="s">
        <v>173</v>
      </c>
      <c r="F316" s="73" t="s">
        <v>174</v>
      </c>
      <c r="G316" s="2">
        <f t="shared" si="60"/>
        <v>0.9379074420706125</v>
      </c>
      <c r="H316">
        <f t="shared" si="61"/>
        <v>0</v>
      </c>
      <c r="I316">
        <f t="shared" si="62"/>
        <v>0</v>
      </c>
      <c r="J316" s="79">
        <v>15493</v>
      </c>
      <c r="K316" s="76">
        <v>14871</v>
      </c>
      <c r="L316" s="76">
        <v>14531</v>
      </c>
      <c r="M316" s="73">
        <v>213</v>
      </c>
      <c r="N316" s="73">
        <v>4</v>
      </c>
      <c r="O316" s="73">
        <v>14</v>
      </c>
      <c r="P316" s="73">
        <v>109</v>
      </c>
      <c r="Q316" s="73">
        <v>73</v>
      </c>
      <c r="R316" s="73">
        <v>170</v>
      </c>
      <c r="S316" s="73">
        <v>156</v>
      </c>
      <c r="T316" s="73">
        <v>3</v>
      </c>
      <c r="U316" s="73">
        <v>82</v>
      </c>
      <c r="V316" s="73">
        <v>50</v>
      </c>
      <c r="W316" s="73">
        <v>35</v>
      </c>
      <c r="X316" s="73">
        <v>9</v>
      </c>
      <c r="Y316" s="73">
        <v>3</v>
      </c>
      <c r="Z316" s="73">
        <v>5</v>
      </c>
      <c r="AA316" s="73">
        <v>30</v>
      </c>
      <c r="AB316" s="73">
        <v>6</v>
      </c>
      <c r="AC316" s="77"/>
      <c r="AD316">
        <f t="shared" si="63"/>
        <v>962</v>
      </c>
      <c r="AE316">
        <v>72</v>
      </c>
      <c r="AF316" s="20">
        <f t="shared" si="64"/>
        <v>213</v>
      </c>
      <c r="AG316">
        <f t="shared" si="65"/>
        <v>1</v>
      </c>
      <c r="AH316" t="str">
        <f t="shared" si="66"/>
        <v>White Irish</v>
      </c>
      <c r="AI316" s="2">
        <f t="shared" si="67"/>
        <v>1.3748144323242754E-2</v>
      </c>
      <c r="AJ316" s="2">
        <f t="shared" si="68"/>
        <v>0.22141372141372143</v>
      </c>
      <c r="AK316" s="20">
        <f t="shared" si="69"/>
        <v>170</v>
      </c>
      <c r="AL316">
        <f t="shared" si="70"/>
        <v>6</v>
      </c>
      <c r="AM316" t="str">
        <f t="shared" si="71"/>
        <v>Pakistani</v>
      </c>
      <c r="AN316" s="2">
        <f t="shared" si="72"/>
        <v>1.0972697347189054E-2</v>
      </c>
      <c r="AO316" s="2">
        <f t="shared" si="73"/>
        <v>0.17671517671517672</v>
      </c>
      <c r="AP316">
        <f t="shared" si="74"/>
        <v>0</v>
      </c>
      <c r="AQ316">
        <v>57</v>
      </c>
      <c r="AR316">
        <v>71</v>
      </c>
      <c r="AS316">
        <v>20</v>
      </c>
      <c r="AT316">
        <v>-55</v>
      </c>
      <c r="AU316">
        <v>-8</v>
      </c>
      <c r="AV316" s="2"/>
      <c r="BT316" s="84"/>
      <c r="BU316" s="84"/>
      <c r="BV316" s="84"/>
    </row>
    <row r="317" spans="1:74" x14ac:dyDescent="0.25">
      <c r="A317" s="73" t="s">
        <v>1189</v>
      </c>
      <c r="B317" s="73">
        <v>5</v>
      </c>
      <c r="C317" s="73" t="s">
        <v>812</v>
      </c>
      <c r="D317" s="78" t="s">
        <v>811</v>
      </c>
      <c r="E317" s="78" t="s">
        <v>173</v>
      </c>
      <c r="F317" s="73" t="s">
        <v>174</v>
      </c>
      <c r="G317" s="2">
        <f t="shared" si="60"/>
        <v>0.93856242439676574</v>
      </c>
      <c r="H317">
        <f t="shared" si="61"/>
        <v>0</v>
      </c>
      <c r="I317">
        <f t="shared" si="62"/>
        <v>0</v>
      </c>
      <c r="J317" s="79">
        <v>15707</v>
      </c>
      <c r="K317" s="76">
        <v>15240</v>
      </c>
      <c r="L317" s="76">
        <v>14742</v>
      </c>
      <c r="M317" s="73">
        <v>289</v>
      </c>
      <c r="N317" s="73">
        <v>9</v>
      </c>
      <c r="O317" s="73">
        <v>89</v>
      </c>
      <c r="P317" s="73">
        <v>111</v>
      </c>
      <c r="Q317" s="73">
        <v>56</v>
      </c>
      <c r="R317" s="73">
        <v>208</v>
      </c>
      <c r="S317" s="73">
        <v>46</v>
      </c>
      <c r="T317" s="73">
        <v>2</v>
      </c>
      <c r="U317" s="73">
        <v>73</v>
      </c>
      <c r="V317" s="73">
        <v>18</v>
      </c>
      <c r="W317" s="73">
        <v>43</v>
      </c>
      <c r="X317" s="73">
        <v>5</v>
      </c>
      <c r="Y317" s="73">
        <v>3</v>
      </c>
      <c r="Z317" s="73">
        <v>0</v>
      </c>
      <c r="AA317" s="73">
        <v>6</v>
      </c>
      <c r="AB317" s="73">
        <v>7</v>
      </c>
      <c r="AC317" s="77"/>
      <c r="AD317">
        <f t="shared" si="63"/>
        <v>965</v>
      </c>
      <c r="AE317">
        <v>80</v>
      </c>
      <c r="AF317" s="20">
        <f t="shared" si="64"/>
        <v>289</v>
      </c>
      <c r="AG317">
        <f t="shared" si="65"/>
        <v>1</v>
      </c>
      <c r="AH317" t="str">
        <f t="shared" si="66"/>
        <v>White Irish</v>
      </c>
      <c r="AI317" s="2">
        <f t="shared" si="67"/>
        <v>1.8399439740243204E-2</v>
      </c>
      <c r="AJ317" s="2">
        <f t="shared" si="68"/>
        <v>0.29948186528497411</v>
      </c>
      <c r="AK317" s="20">
        <f t="shared" si="69"/>
        <v>208</v>
      </c>
      <c r="AL317">
        <f t="shared" si="70"/>
        <v>6</v>
      </c>
      <c r="AM317" t="str">
        <f t="shared" si="71"/>
        <v>Pakistani</v>
      </c>
      <c r="AN317" s="2">
        <f t="shared" si="72"/>
        <v>1.3242503342458776E-2</v>
      </c>
      <c r="AO317" s="2">
        <f t="shared" si="73"/>
        <v>0.21554404145077721</v>
      </c>
      <c r="AP317">
        <f t="shared" si="74"/>
        <v>0</v>
      </c>
      <c r="AQ317">
        <v>54</v>
      </c>
      <c r="AR317">
        <v>40</v>
      </c>
      <c r="AS317">
        <v>16</v>
      </c>
      <c r="AT317">
        <v>29</v>
      </c>
      <c r="AU317">
        <v>-10</v>
      </c>
      <c r="AV317" s="2"/>
      <c r="BT317" s="84"/>
      <c r="BU317" s="84"/>
      <c r="BV317" s="84"/>
    </row>
    <row r="318" spans="1:74" x14ac:dyDescent="0.25">
      <c r="A318" s="73" t="s">
        <v>1190</v>
      </c>
      <c r="B318" s="73">
        <v>6</v>
      </c>
      <c r="C318" s="73" t="s">
        <v>822</v>
      </c>
      <c r="D318" s="78" t="s">
        <v>821</v>
      </c>
      <c r="E318" s="78" t="s">
        <v>173</v>
      </c>
      <c r="F318" s="73" t="s">
        <v>174</v>
      </c>
      <c r="G318" s="2">
        <f t="shared" si="60"/>
        <v>0.94498433434230789</v>
      </c>
      <c r="H318">
        <f t="shared" si="61"/>
        <v>0</v>
      </c>
      <c r="I318">
        <f t="shared" si="62"/>
        <v>0</v>
      </c>
      <c r="J318" s="79">
        <v>18831</v>
      </c>
      <c r="K318" s="76">
        <v>18326</v>
      </c>
      <c r="L318" s="76">
        <v>17795</v>
      </c>
      <c r="M318" s="73">
        <v>119</v>
      </c>
      <c r="N318" s="73">
        <v>4</v>
      </c>
      <c r="O318" s="73">
        <v>219</v>
      </c>
      <c r="P318" s="73">
        <v>189</v>
      </c>
      <c r="Q318" s="73">
        <v>31</v>
      </c>
      <c r="R318" s="73">
        <v>166</v>
      </c>
      <c r="S318" s="73">
        <v>94</v>
      </c>
      <c r="T318" s="73">
        <v>4</v>
      </c>
      <c r="U318" s="73">
        <v>96</v>
      </c>
      <c r="V318" s="73">
        <v>35</v>
      </c>
      <c r="W318" s="73">
        <v>51</v>
      </c>
      <c r="X318" s="73">
        <v>3</v>
      </c>
      <c r="Y318" s="73">
        <v>3</v>
      </c>
      <c r="Z318" s="73">
        <v>0</v>
      </c>
      <c r="AA318" s="73">
        <v>12</v>
      </c>
      <c r="AB318" s="73">
        <v>10</v>
      </c>
      <c r="AC318" s="77"/>
      <c r="AD318">
        <f t="shared" si="63"/>
        <v>1036</v>
      </c>
      <c r="AE318">
        <v>70</v>
      </c>
      <c r="AF318" s="20">
        <f t="shared" si="64"/>
        <v>219</v>
      </c>
      <c r="AG318">
        <f t="shared" si="65"/>
        <v>3</v>
      </c>
      <c r="AH318" t="str">
        <f t="shared" si="66"/>
        <v>White Polish</v>
      </c>
      <c r="AI318" s="2">
        <f t="shared" si="67"/>
        <v>1.1629759439222559E-2</v>
      </c>
      <c r="AJ318" s="2">
        <f t="shared" si="68"/>
        <v>0.21138996138996138</v>
      </c>
      <c r="AK318" s="20">
        <f t="shared" si="69"/>
        <v>189</v>
      </c>
      <c r="AL318">
        <f t="shared" si="70"/>
        <v>4</v>
      </c>
      <c r="AM318" t="str">
        <f t="shared" si="71"/>
        <v xml:space="preserve">White Other </v>
      </c>
      <c r="AN318" s="2">
        <f t="shared" si="72"/>
        <v>1.0036641707822208E-2</v>
      </c>
      <c r="AO318" s="2">
        <f t="shared" si="73"/>
        <v>0.18243243243243243</v>
      </c>
      <c r="AP318">
        <f t="shared" si="74"/>
        <v>0</v>
      </c>
      <c r="AQ318">
        <v>37</v>
      </c>
      <c r="AR318">
        <v>63</v>
      </c>
      <c r="AS318">
        <v>11</v>
      </c>
      <c r="AT318">
        <v>125</v>
      </c>
      <c r="AU318">
        <v>-14</v>
      </c>
      <c r="AV318" s="2"/>
      <c r="BT318" s="84"/>
      <c r="BU318" s="84"/>
      <c r="BV318" s="84"/>
    </row>
    <row r="319" spans="1:74" x14ac:dyDescent="0.25">
      <c r="A319" s="73" t="s">
        <v>1191</v>
      </c>
      <c r="B319" s="73">
        <v>7</v>
      </c>
      <c r="C319" s="73" t="s">
        <v>818</v>
      </c>
      <c r="D319" s="78" t="s">
        <v>817</v>
      </c>
      <c r="E319" s="78" t="s">
        <v>173</v>
      </c>
      <c r="F319" s="73" t="s">
        <v>174</v>
      </c>
      <c r="G319" s="2">
        <f t="shared" si="60"/>
        <v>0.94531966324914563</v>
      </c>
      <c r="H319">
        <f t="shared" si="61"/>
        <v>0</v>
      </c>
      <c r="I319">
        <f t="shared" si="62"/>
        <v>0</v>
      </c>
      <c r="J319" s="79">
        <v>11997</v>
      </c>
      <c r="K319" s="76">
        <v>11686</v>
      </c>
      <c r="L319" s="76">
        <v>11341</v>
      </c>
      <c r="M319" s="73">
        <v>194</v>
      </c>
      <c r="N319" s="73">
        <v>3</v>
      </c>
      <c r="O319" s="73">
        <v>20</v>
      </c>
      <c r="P319" s="73">
        <v>128</v>
      </c>
      <c r="Q319" s="73">
        <v>37</v>
      </c>
      <c r="R319" s="73">
        <v>79</v>
      </c>
      <c r="S319" s="73">
        <v>80</v>
      </c>
      <c r="T319" s="73">
        <v>4</v>
      </c>
      <c r="U319" s="73">
        <v>54</v>
      </c>
      <c r="V319" s="73">
        <v>18</v>
      </c>
      <c r="W319" s="73">
        <v>19</v>
      </c>
      <c r="X319" s="73">
        <v>4</v>
      </c>
      <c r="Y319" s="73">
        <v>8</v>
      </c>
      <c r="Z319" s="73">
        <v>4</v>
      </c>
      <c r="AA319" s="73">
        <v>2</v>
      </c>
      <c r="AB319" s="73">
        <v>2</v>
      </c>
      <c r="AC319" s="77"/>
      <c r="AD319">
        <f t="shared" si="63"/>
        <v>656</v>
      </c>
      <c r="AE319">
        <v>44</v>
      </c>
      <c r="AF319" s="20">
        <f t="shared" si="64"/>
        <v>194</v>
      </c>
      <c r="AG319">
        <f t="shared" si="65"/>
        <v>1</v>
      </c>
      <c r="AH319" t="str">
        <f t="shared" si="66"/>
        <v>White Irish</v>
      </c>
      <c r="AI319" s="2">
        <f t="shared" si="67"/>
        <v>1.6170709344002668E-2</v>
      </c>
      <c r="AJ319" s="2">
        <f t="shared" si="68"/>
        <v>0.29573170731707316</v>
      </c>
      <c r="AK319" s="20">
        <f t="shared" si="69"/>
        <v>128</v>
      </c>
      <c r="AL319">
        <f t="shared" si="70"/>
        <v>4</v>
      </c>
      <c r="AM319" t="str">
        <f t="shared" si="71"/>
        <v xml:space="preserve">White Other </v>
      </c>
      <c r="AN319" s="2">
        <f t="shared" si="72"/>
        <v>1.0669334000166708E-2</v>
      </c>
      <c r="AO319" s="2">
        <f t="shared" si="73"/>
        <v>0.1951219512195122</v>
      </c>
      <c r="AP319">
        <f t="shared" si="74"/>
        <v>0</v>
      </c>
      <c r="AQ319">
        <v>29</v>
      </c>
      <c r="AR319">
        <v>51</v>
      </c>
      <c r="AS319">
        <v>10</v>
      </c>
      <c r="AT319">
        <v>31</v>
      </c>
      <c r="AU319">
        <v>0</v>
      </c>
      <c r="AV319" s="2"/>
      <c r="BT319" s="84"/>
      <c r="BU319" s="84"/>
      <c r="BV319" s="84"/>
    </row>
    <row r="320" spans="1:74" x14ac:dyDescent="0.25">
      <c r="A320" s="73" t="s">
        <v>1192</v>
      </c>
      <c r="B320" s="73">
        <v>8</v>
      </c>
      <c r="C320" s="73" t="s">
        <v>808</v>
      </c>
      <c r="D320" s="78" t="s">
        <v>807</v>
      </c>
      <c r="E320" s="78" t="s">
        <v>173</v>
      </c>
      <c r="F320" s="73" t="s">
        <v>174</v>
      </c>
      <c r="G320" s="2">
        <f t="shared" si="60"/>
        <v>0.94583620096352372</v>
      </c>
      <c r="H320">
        <f t="shared" si="61"/>
        <v>0</v>
      </c>
      <c r="I320">
        <f t="shared" si="62"/>
        <v>0</v>
      </c>
      <c r="J320" s="79">
        <v>14530</v>
      </c>
      <c r="K320" s="76">
        <v>14216</v>
      </c>
      <c r="L320" s="76">
        <v>13743</v>
      </c>
      <c r="M320" s="73">
        <v>307</v>
      </c>
      <c r="N320" s="73">
        <v>12</v>
      </c>
      <c r="O320" s="73">
        <v>37</v>
      </c>
      <c r="P320" s="73">
        <v>117</v>
      </c>
      <c r="Q320" s="73">
        <v>37</v>
      </c>
      <c r="R320" s="73">
        <v>94</v>
      </c>
      <c r="S320" s="73">
        <v>62</v>
      </c>
      <c r="T320" s="73">
        <v>5</v>
      </c>
      <c r="U320" s="73">
        <v>34</v>
      </c>
      <c r="V320" s="73">
        <v>16</v>
      </c>
      <c r="W320" s="73">
        <v>24</v>
      </c>
      <c r="X320" s="73">
        <v>10</v>
      </c>
      <c r="Y320" s="73">
        <v>1</v>
      </c>
      <c r="Z320" s="73">
        <v>0</v>
      </c>
      <c r="AA320" s="73">
        <v>19</v>
      </c>
      <c r="AB320" s="73">
        <v>12</v>
      </c>
      <c r="AC320" s="77"/>
      <c r="AD320">
        <f t="shared" si="63"/>
        <v>787</v>
      </c>
      <c r="AE320">
        <v>42</v>
      </c>
      <c r="AF320" s="20">
        <f t="shared" si="64"/>
        <v>307</v>
      </c>
      <c r="AG320">
        <f t="shared" si="65"/>
        <v>1</v>
      </c>
      <c r="AH320" t="str">
        <f t="shared" si="66"/>
        <v>White Irish</v>
      </c>
      <c r="AI320" s="2">
        <f t="shared" si="67"/>
        <v>2.112869924294563E-2</v>
      </c>
      <c r="AJ320" s="2">
        <f t="shared" si="68"/>
        <v>0.39008894536213468</v>
      </c>
      <c r="AK320" s="20">
        <f t="shared" si="69"/>
        <v>117</v>
      </c>
      <c r="AL320">
        <f t="shared" si="70"/>
        <v>4</v>
      </c>
      <c r="AM320" t="str">
        <f t="shared" si="71"/>
        <v xml:space="preserve">White Other </v>
      </c>
      <c r="AN320" s="2">
        <f t="shared" si="72"/>
        <v>8.0523055746730895E-3</v>
      </c>
      <c r="AO320" s="2">
        <f t="shared" si="73"/>
        <v>0.14866581956797967</v>
      </c>
      <c r="AP320">
        <f t="shared" si="74"/>
        <v>0</v>
      </c>
      <c r="AQ320">
        <v>25</v>
      </c>
      <c r="AR320">
        <v>43</v>
      </c>
      <c r="AS320">
        <v>9</v>
      </c>
      <c r="AT320">
        <v>4</v>
      </c>
      <c r="AU320">
        <v>10</v>
      </c>
      <c r="AV320" s="2"/>
      <c r="BT320" s="84"/>
      <c r="BU320" s="84"/>
      <c r="BV320" s="84"/>
    </row>
    <row r="321" spans="1:74" x14ac:dyDescent="0.25">
      <c r="A321" s="73" t="s">
        <v>1193</v>
      </c>
      <c r="B321" s="73">
        <v>9</v>
      </c>
      <c r="C321" s="73" t="s">
        <v>824</v>
      </c>
      <c r="D321" s="78" t="s">
        <v>823</v>
      </c>
      <c r="E321" s="78" t="s">
        <v>173</v>
      </c>
      <c r="F321" s="73" t="s">
        <v>174</v>
      </c>
      <c r="G321" s="2">
        <f t="shared" si="60"/>
        <v>0.95679204227541192</v>
      </c>
      <c r="H321">
        <f t="shared" si="61"/>
        <v>0</v>
      </c>
      <c r="I321">
        <f t="shared" si="62"/>
        <v>0</v>
      </c>
      <c r="J321" s="79">
        <v>19302</v>
      </c>
      <c r="K321" s="76">
        <v>18842</v>
      </c>
      <c r="L321" s="76">
        <v>18468</v>
      </c>
      <c r="M321" s="73">
        <v>135</v>
      </c>
      <c r="N321" s="73">
        <v>15</v>
      </c>
      <c r="O321" s="73">
        <v>94</v>
      </c>
      <c r="P321" s="73">
        <v>130</v>
      </c>
      <c r="Q321" s="73">
        <v>37</v>
      </c>
      <c r="R321" s="73">
        <v>164</v>
      </c>
      <c r="S321" s="73">
        <v>62</v>
      </c>
      <c r="T321" s="73">
        <v>7</v>
      </c>
      <c r="U321" s="73">
        <v>88</v>
      </c>
      <c r="V321" s="73">
        <v>29</v>
      </c>
      <c r="W321" s="73">
        <v>33</v>
      </c>
      <c r="X321" s="73">
        <v>5</v>
      </c>
      <c r="Y321" s="73">
        <v>10</v>
      </c>
      <c r="Z321" s="73">
        <v>0</v>
      </c>
      <c r="AA321" s="73">
        <v>25</v>
      </c>
      <c r="AB321" s="73">
        <v>0</v>
      </c>
      <c r="AC321" s="77"/>
      <c r="AD321">
        <f t="shared" si="63"/>
        <v>834</v>
      </c>
      <c r="AE321">
        <v>67</v>
      </c>
      <c r="AF321" s="20">
        <f t="shared" si="64"/>
        <v>164</v>
      </c>
      <c r="AG321">
        <f t="shared" si="65"/>
        <v>6</v>
      </c>
      <c r="AH321" t="str">
        <f t="shared" si="66"/>
        <v>Pakistani</v>
      </c>
      <c r="AI321" s="2">
        <f t="shared" si="67"/>
        <v>8.4965288571132534E-3</v>
      </c>
      <c r="AJ321" s="2">
        <f t="shared" si="68"/>
        <v>0.19664268585131894</v>
      </c>
      <c r="AK321" s="20">
        <f t="shared" si="69"/>
        <v>135</v>
      </c>
      <c r="AL321">
        <f t="shared" si="70"/>
        <v>1</v>
      </c>
      <c r="AM321" t="str">
        <f t="shared" si="71"/>
        <v>White Irish</v>
      </c>
      <c r="AN321" s="2">
        <f t="shared" si="72"/>
        <v>6.9940938762822506E-3</v>
      </c>
      <c r="AO321" s="2">
        <f t="shared" si="73"/>
        <v>0.16187050359712229</v>
      </c>
      <c r="AP321">
        <f t="shared" si="74"/>
        <v>0</v>
      </c>
      <c r="AQ321">
        <v>47</v>
      </c>
      <c r="AR321">
        <v>34</v>
      </c>
      <c r="AS321">
        <v>5</v>
      </c>
      <c r="AT321">
        <v>-146</v>
      </c>
      <c r="AU321">
        <v>19</v>
      </c>
      <c r="AV321" s="2"/>
      <c r="BT321" s="84"/>
      <c r="BU321" s="84"/>
      <c r="BV321" s="84"/>
    </row>
    <row r="322" spans="1:74" x14ac:dyDescent="0.25">
      <c r="A322" s="73" t="s">
        <v>1194</v>
      </c>
      <c r="B322" s="73">
        <v>10</v>
      </c>
      <c r="C322" s="73" t="s">
        <v>802</v>
      </c>
      <c r="D322" s="78" t="s">
        <v>801</v>
      </c>
      <c r="E322" s="78" t="s">
        <v>173</v>
      </c>
      <c r="F322" s="73" t="s">
        <v>174</v>
      </c>
      <c r="G322" s="2">
        <f t="shared" ref="G322:G354" si="75">L322/J322</f>
        <v>0.95809961857751846</v>
      </c>
      <c r="H322">
        <f t="shared" ref="H322:H354" si="76">IF(G322&lt;=0.9,IF(G322&gt;=0.1,1,0),0)</f>
        <v>0</v>
      </c>
      <c r="I322">
        <f t="shared" ref="I322:I354" si="77">IF(G322&lt;=0.75,IF(G322&gt;=0.25,1,0),0)</f>
        <v>0</v>
      </c>
      <c r="J322" s="79">
        <v>17828</v>
      </c>
      <c r="K322" s="76">
        <v>17488</v>
      </c>
      <c r="L322" s="76">
        <v>17081</v>
      </c>
      <c r="M322" s="73">
        <v>178</v>
      </c>
      <c r="N322" s="73">
        <v>10</v>
      </c>
      <c r="O322" s="73">
        <v>85</v>
      </c>
      <c r="P322" s="73">
        <v>134</v>
      </c>
      <c r="Q322" s="73">
        <v>50</v>
      </c>
      <c r="R322" s="73">
        <v>59</v>
      </c>
      <c r="S322" s="73">
        <v>45</v>
      </c>
      <c r="T322" s="73">
        <v>4</v>
      </c>
      <c r="U322" s="73">
        <v>78</v>
      </c>
      <c r="V322" s="73">
        <v>31</v>
      </c>
      <c r="W322" s="73">
        <v>22</v>
      </c>
      <c r="X322" s="73">
        <v>2</v>
      </c>
      <c r="Y322" s="73">
        <v>6</v>
      </c>
      <c r="Z322" s="73">
        <v>1</v>
      </c>
      <c r="AA322" s="73">
        <v>14</v>
      </c>
      <c r="AB322" s="73">
        <v>28</v>
      </c>
      <c r="AC322" s="77"/>
      <c r="AD322">
        <f t="shared" ref="AD322:AD354" si="78">J322-L322</f>
        <v>747</v>
      </c>
      <c r="AE322">
        <v>53</v>
      </c>
      <c r="AF322" s="20">
        <f t="shared" ref="AF322:AF354" si="79">MAX(M322:AC322)</f>
        <v>178</v>
      </c>
      <c r="AG322">
        <f t="shared" ref="AG322:AG354" si="80">MATCH(AF322,M322:AC322,0)</f>
        <v>1</v>
      </c>
      <c r="AH322" t="str">
        <f t="shared" ref="AH322:AH354" si="81">INDEX(M$1:AC$1, AG322)</f>
        <v>White Irish</v>
      </c>
      <c r="AI322" s="2">
        <f t="shared" ref="AI322:AI354" si="82">AF322/J322</f>
        <v>9.9842943684092435E-3</v>
      </c>
      <c r="AJ322" s="2">
        <f t="shared" ref="AJ322:AJ354" si="83">AF322/AD322</f>
        <v>0.23828647925033467</v>
      </c>
      <c r="AK322" s="20">
        <f t="shared" ref="AK322:AK354" si="84">LARGE(M322:AC322,2)</f>
        <v>134</v>
      </c>
      <c r="AL322">
        <f t="shared" ref="AL322:AL354" si="85">MATCH(AK322,M322:AC322,0)</f>
        <v>4</v>
      </c>
      <c r="AM322" t="str">
        <f t="shared" ref="AM322:AM354" si="86">INDEX(M$1:AC$1, AL322)</f>
        <v xml:space="preserve">White Other </v>
      </c>
      <c r="AN322" s="2">
        <f t="shared" ref="AN322:AN354" si="87">AK322/J322</f>
        <v>7.5162665470047121E-3</v>
      </c>
      <c r="AO322" s="2">
        <f t="shared" ref="AO322:AO354" si="88">AK322/AD322</f>
        <v>0.17938420348058903</v>
      </c>
      <c r="AP322">
        <f t="shared" ref="AP322:AP354" si="89">COUNTIF(M322:AC322,"&gt;"&amp;TEXT(J322/10,"0000.0"))</f>
        <v>0</v>
      </c>
      <c r="AQ322">
        <v>34</v>
      </c>
      <c r="AR322">
        <v>103</v>
      </c>
      <c r="AS322">
        <v>20</v>
      </c>
      <c r="AT322">
        <v>76</v>
      </c>
      <c r="AU322">
        <v>14</v>
      </c>
      <c r="AV322" s="2"/>
      <c r="BT322" s="84"/>
      <c r="BU322" s="84"/>
      <c r="BV322" s="84"/>
    </row>
    <row r="323" spans="1:74" x14ac:dyDescent="0.25">
      <c r="A323" s="73" t="s">
        <v>1195</v>
      </c>
      <c r="B323" s="73">
        <v>11</v>
      </c>
      <c r="C323" s="73" t="s">
        <v>800</v>
      </c>
      <c r="D323" s="78" t="s">
        <v>799</v>
      </c>
      <c r="E323" s="78" t="s">
        <v>173</v>
      </c>
      <c r="F323" s="73" t="s">
        <v>174</v>
      </c>
      <c r="G323" s="2">
        <f t="shared" si="75"/>
        <v>0.95904654123638422</v>
      </c>
      <c r="H323">
        <f t="shared" si="76"/>
        <v>0</v>
      </c>
      <c r="I323">
        <f t="shared" si="77"/>
        <v>0</v>
      </c>
      <c r="J323" s="79">
        <v>14138</v>
      </c>
      <c r="K323" s="76">
        <v>13793</v>
      </c>
      <c r="L323" s="76">
        <v>13559</v>
      </c>
      <c r="M323" s="73">
        <v>118</v>
      </c>
      <c r="N323" s="73">
        <v>2</v>
      </c>
      <c r="O323" s="73">
        <v>33</v>
      </c>
      <c r="P323" s="73">
        <v>81</v>
      </c>
      <c r="Q323" s="73">
        <v>33</v>
      </c>
      <c r="R323" s="73">
        <v>52</v>
      </c>
      <c r="S323" s="73">
        <v>128</v>
      </c>
      <c r="T323" s="73">
        <v>8</v>
      </c>
      <c r="U323" s="73">
        <v>37</v>
      </c>
      <c r="V323" s="73">
        <v>34</v>
      </c>
      <c r="W323" s="73">
        <v>19</v>
      </c>
      <c r="X323" s="73">
        <v>9</v>
      </c>
      <c r="Y323" s="73">
        <v>11</v>
      </c>
      <c r="Z323" s="73">
        <v>8</v>
      </c>
      <c r="AA323" s="73">
        <v>1</v>
      </c>
      <c r="AB323" s="73">
        <v>5</v>
      </c>
      <c r="AC323" s="77"/>
      <c r="AD323">
        <f t="shared" si="78"/>
        <v>579</v>
      </c>
      <c r="AE323">
        <v>42</v>
      </c>
      <c r="AF323" s="20">
        <f t="shared" si="79"/>
        <v>128</v>
      </c>
      <c r="AG323">
        <f t="shared" si="80"/>
        <v>7</v>
      </c>
      <c r="AH323" t="str">
        <f t="shared" si="81"/>
        <v>Indian</v>
      </c>
      <c r="AI323" s="2">
        <f t="shared" si="82"/>
        <v>9.0536143726128171E-3</v>
      </c>
      <c r="AJ323" s="2">
        <f t="shared" si="83"/>
        <v>0.22107081174438686</v>
      </c>
      <c r="AK323" s="20">
        <f t="shared" si="84"/>
        <v>118</v>
      </c>
      <c r="AL323">
        <f t="shared" si="85"/>
        <v>1</v>
      </c>
      <c r="AM323" t="str">
        <f t="shared" si="86"/>
        <v>White Irish</v>
      </c>
      <c r="AN323" s="2">
        <f t="shared" si="87"/>
        <v>8.3463007497524399E-3</v>
      </c>
      <c r="AO323" s="2">
        <f t="shared" si="88"/>
        <v>0.20379965457685664</v>
      </c>
      <c r="AP323">
        <f t="shared" si="89"/>
        <v>0</v>
      </c>
      <c r="AQ323">
        <v>31</v>
      </c>
      <c r="AR323">
        <v>37</v>
      </c>
      <c r="AS323">
        <v>8</v>
      </c>
      <c r="AT323">
        <v>10</v>
      </c>
      <c r="AU323">
        <v>-12</v>
      </c>
      <c r="AV323" s="2"/>
      <c r="BT323" s="84"/>
      <c r="BU323" s="84"/>
      <c r="BV323" s="84"/>
    </row>
    <row r="324" spans="1:74" x14ac:dyDescent="0.25">
      <c r="A324" s="73" t="s">
        <v>1196</v>
      </c>
      <c r="B324" s="73">
        <v>12</v>
      </c>
      <c r="C324" s="73" t="s">
        <v>796</v>
      </c>
      <c r="D324" s="78" t="s">
        <v>795</v>
      </c>
      <c r="E324" s="78" t="s">
        <v>173</v>
      </c>
      <c r="F324" s="73" t="s">
        <v>174</v>
      </c>
      <c r="G324" s="2">
        <f t="shared" si="75"/>
        <v>0.96239203454894429</v>
      </c>
      <c r="H324">
        <f t="shared" si="76"/>
        <v>0</v>
      </c>
      <c r="I324">
        <f t="shared" si="77"/>
        <v>0</v>
      </c>
      <c r="J324" s="79">
        <v>16672</v>
      </c>
      <c r="K324" s="76">
        <v>16367</v>
      </c>
      <c r="L324" s="76">
        <v>16045</v>
      </c>
      <c r="M324" s="73">
        <v>131</v>
      </c>
      <c r="N324" s="73">
        <v>6</v>
      </c>
      <c r="O324" s="73">
        <v>23</v>
      </c>
      <c r="P324" s="73">
        <v>162</v>
      </c>
      <c r="Q324" s="73">
        <v>29</v>
      </c>
      <c r="R324" s="73">
        <v>60</v>
      </c>
      <c r="S324" s="73">
        <v>34</v>
      </c>
      <c r="T324" s="73">
        <v>17</v>
      </c>
      <c r="U324" s="73">
        <v>49</v>
      </c>
      <c r="V324" s="73">
        <v>24</v>
      </c>
      <c r="W324" s="73">
        <v>42</v>
      </c>
      <c r="X324" s="73">
        <v>5</v>
      </c>
      <c r="Y324" s="73">
        <v>1</v>
      </c>
      <c r="Z324" s="73">
        <v>2</v>
      </c>
      <c r="AA324" s="73">
        <v>17</v>
      </c>
      <c r="AB324" s="73">
        <v>25</v>
      </c>
      <c r="AC324" s="77"/>
      <c r="AD324">
        <f t="shared" si="78"/>
        <v>627</v>
      </c>
      <c r="AE324">
        <v>25</v>
      </c>
      <c r="AF324" s="20">
        <f t="shared" si="79"/>
        <v>162</v>
      </c>
      <c r="AG324">
        <f t="shared" si="80"/>
        <v>4</v>
      </c>
      <c r="AH324" t="str">
        <f t="shared" si="81"/>
        <v xml:space="preserve">White Other </v>
      </c>
      <c r="AI324" s="2">
        <f t="shared" si="82"/>
        <v>9.7168905950095977E-3</v>
      </c>
      <c r="AJ324" s="2">
        <f t="shared" si="83"/>
        <v>0.25837320574162681</v>
      </c>
      <c r="AK324" s="20">
        <f t="shared" si="84"/>
        <v>131</v>
      </c>
      <c r="AL324">
        <f t="shared" si="85"/>
        <v>1</v>
      </c>
      <c r="AM324" t="str">
        <f t="shared" si="86"/>
        <v>White Irish</v>
      </c>
      <c r="AN324" s="2">
        <f t="shared" si="87"/>
        <v>7.8574856046065254E-3</v>
      </c>
      <c r="AO324" s="2">
        <f t="shared" si="88"/>
        <v>0.20893141945773525</v>
      </c>
      <c r="AP324">
        <f t="shared" si="89"/>
        <v>0</v>
      </c>
      <c r="AQ324">
        <v>9</v>
      </c>
      <c r="AR324">
        <v>140</v>
      </c>
      <c r="AS324">
        <v>100</v>
      </c>
      <c r="AT324">
        <v>-5</v>
      </c>
      <c r="AU324">
        <v>6</v>
      </c>
      <c r="AV324" s="2"/>
      <c r="BT324" s="84"/>
      <c r="BU324" s="84"/>
      <c r="BV324" s="84"/>
    </row>
    <row r="325" spans="1:74" x14ac:dyDescent="0.25">
      <c r="A325" s="73" t="s">
        <v>1197</v>
      </c>
      <c r="B325" s="73">
        <v>13</v>
      </c>
      <c r="C325" s="73" t="s">
        <v>798</v>
      </c>
      <c r="D325" s="78" t="s">
        <v>797</v>
      </c>
      <c r="E325" s="78" t="s">
        <v>173</v>
      </c>
      <c r="F325" s="73" t="s">
        <v>174</v>
      </c>
      <c r="G325" s="2">
        <f t="shared" si="75"/>
        <v>0.96401160915833606</v>
      </c>
      <c r="H325">
        <f t="shared" si="76"/>
        <v>0</v>
      </c>
      <c r="I325">
        <f t="shared" si="77"/>
        <v>0</v>
      </c>
      <c r="J325" s="79">
        <v>15505</v>
      </c>
      <c r="K325" s="76">
        <v>15202</v>
      </c>
      <c r="L325" s="76">
        <v>14947</v>
      </c>
      <c r="M325" s="73">
        <v>107</v>
      </c>
      <c r="N325" s="73">
        <v>7</v>
      </c>
      <c r="O325" s="73">
        <v>35</v>
      </c>
      <c r="P325" s="73">
        <v>106</v>
      </c>
      <c r="Q325" s="73">
        <v>41</v>
      </c>
      <c r="R325" s="73">
        <v>87</v>
      </c>
      <c r="S325" s="73">
        <v>70</v>
      </c>
      <c r="T325" s="73">
        <v>0</v>
      </c>
      <c r="U325" s="73">
        <v>27</v>
      </c>
      <c r="V325" s="73">
        <v>15</v>
      </c>
      <c r="W325" s="73">
        <v>38</v>
      </c>
      <c r="X325" s="73">
        <v>5</v>
      </c>
      <c r="Y325" s="73">
        <v>3</v>
      </c>
      <c r="Z325" s="73">
        <v>0</v>
      </c>
      <c r="AA325" s="73">
        <v>12</v>
      </c>
      <c r="AB325" s="73">
        <v>5</v>
      </c>
      <c r="AC325" s="77"/>
      <c r="AD325">
        <f t="shared" si="78"/>
        <v>558</v>
      </c>
      <c r="AE325">
        <v>49</v>
      </c>
      <c r="AF325" s="20">
        <f t="shared" si="79"/>
        <v>107</v>
      </c>
      <c r="AG325">
        <f t="shared" si="80"/>
        <v>1</v>
      </c>
      <c r="AH325" t="str">
        <f t="shared" si="81"/>
        <v>White Irish</v>
      </c>
      <c r="AI325" s="2">
        <f t="shared" si="82"/>
        <v>6.90099967752338E-3</v>
      </c>
      <c r="AJ325" s="2">
        <f t="shared" si="83"/>
        <v>0.1917562724014337</v>
      </c>
      <c r="AK325" s="20">
        <f t="shared" si="84"/>
        <v>106</v>
      </c>
      <c r="AL325">
        <f t="shared" si="85"/>
        <v>4</v>
      </c>
      <c r="AM325" t="str">
        <f t="shared" si="86"/>
        <v xml:space="preserve">White Other </v>
      </c>
      <c r="AN325" s="2">
        <f t="shared" si="87"/>
        <v>6.8365043534343757E-3</v>
      </c>
      <c r="AO325" s="2">
        <f t="shared" si="88"/>
        <v>0.18996415770609318</v>
      </c>
      <c r="AP325">
        <f t="shared" si="89"/>
        <v>0</v>
      </c>
      <c r="AQ325">
        <v>42</v>
      </c>
      <c r="AR325">
        <v>44</v>
      </c>
      <c r="AS325">
        <v>11</v>
      </c>
      <c r="AT325">
        <v>-102</v>
      </c>
      <c r="AU325">
        <v>-4</v>
      </c>
      <c r="AV325" s="2"/>
      <c r="BT325" s="84"/>
      <c r="BU325" s="84"/>
      <c r="BV325" s="84"/>
    </row>
    <row r="326" spans="1:74" x14ac:dyDescent="0.25">
      <c r="A326" s="73" t="s">
        <v>1198</v>
      </c>
      <c r="B326" s="73">
        <v>14</v>
      </c>
      <c r="C326" s="73" t="s">
        <v>816</v>
      </c>
      <c r="D326" s="78" t="s">
        <v>815</v>
      </c>
      <c r="E326" s="78" t="s">
        <v>173</v>
      </c>
      <c r="F326" s="73" t="s">
        <v>174</v>
      </c>
      <c r="G326" s="2">
        <f t="shared" si="75"/>
        <v>0.96426914153132248</v>
      </c>
      <c r="H326">
        <f t="shared" si="76"/>
        <v>0</v>
      </c>
      <c r="I326">
        <f t="shared" si="77"/>
        <v>0</v>
      </c>
      <c r="J326" s="79">
        <v>17240</v>
      </c>
      <c r="K326" s="76">
        <v>16985</v>
      </c>
      <c r="L326" s="76">
        <v>16624</v>
      </c>
      <c r="M326" s="73">
        <v>232</v>
      </c>
      <c r="N326" s="73">
        <v>8</v>
      </c>
      <c r="O326" s="73">
        <v>53</v>
      </c>
      <c r="P326" s="73">
        <v>68</v>
      </c>
      <c r="Q326" s="73">
        <v>30</v>
      </c>
      <c r="R326" s="73">
        <v>48</v>
      </c>
      <c r="S326" s="73">
        <v>58</v>
      </c>
      <c r="T326" s="73">
        <v>1</v>
      </c>
      <c r="U326" s="73">
        <v>26</v>
      </c>
      <c r="V326" s="73">
        <v>32</v>
      </c>
      <c r="W326" s="73">
        <v>39</v>
      </c>
      <c r="X326" s="73">
        <v>8</v>
      </c>
      <c r="Y326" s="73">
        <v>6</v>
      </c>
      <c r="Z326" s="73">
        <v>0</v>
      </c>
      <c r="AA326" s="73">
        <v>2</v>
      </c>
      <c r="AB326" s="73">
        <v>5</v>
      </c>
      <c r="AC326" s="77"/>
      <c r="AD326">
        <f t="shared" si="78"/>
        <v>616</v>
      </c>
      <c r="AE326">
        <v>40</v>
      </c>
      <c r="AF326" s="20">
        <f t="shared" si="79"/>
        <v>232</v>
      </c>
      <c r="AG326">
        <f t="shared" si="80"/>
        <v>1</v>
      </c>
      <c r="AH326" t="str">
        <f t="shared" si="81"/>
        <v>White Irish</v>
      </c>
      <c r="AI326" s="2">
        <f t="shared" si="82"/>
        <v>1.3457076566125291E-2</v>
      </c>
      <c r="AJ326" s="2">
        <f t="shared" si="83"/>
        <v>0.37662337662337664</v>
      </c>
      <c r="AK326" s="20">
        <f t="shared" si="84"/>
        <v>68</v>
      </c>
      <c r="AL326">
        <f t="shared" si="85"/>
        <v>4</v>
      </c>
      <c r="AM326" t="str">
        <f t="shared" si="86"/>
        <v xml:space="preserve">White Other </v>
      </c>
      <c r="AN326" s="2">
        <f t="shared" si="87"/>
        <v>3.9443155452436197E-3</v>
      </c>
      <c r="AO326" s="2">
        <f t="shared" si="88"/>
        <v>0.11038961038961038</v>
      </c>
      <c r="AP326">
        <f t="shared" si="89"/>
        <v>0</v>
      </c>
      <c r="AQ326">
        <v>28</v>
      </c>
      <c r="AR326">
        <v>33</v>
      </c>
      <c r="AS326">
        <v>12</v>
      </c>
      <c r="AT326">
        <v>-258</v>
      </c>
      <c r="AU326">
        <v>-4</v>
      </c>
      <c r="AV326" s="2"/>
      <c r="BT326" s="84"/>
      <c r="BU326" s="84"/>
      <c r="BV326" s="84"/>
    </row>
    <row r="327" spans="1:74" x14ac:dyDescent="0.25">
      <c r="A327" s="73" t="s">
        <v>1199</v>
      </c>
      <c r="B327" s="73">
        <v>15</v>
      </c>
      <c r="C327" s="73" t="s">
        <v>806</v>
      </c>
      <c r="D327" s="78" t="s">
        <v>805</v>
      </c>
      <c r="E327" s="78" t="s">
        <v>173</v>
      </c>
      <c r="F327" s="73" t="s">
        <v>174</v>
      </c>
      <c r="G327" s="2">
        <f t="shared" si="75"/>
        <v>0.96714881098308414</v>
      </c>
      <c r="H327">
        <f t="shared" si="76"/>
        <v>0</v>
      </c>
      <c r="I327">
        <f t="shared" si="77"/>
        <v>0</v>
      </c>
      <c r="J327" s="79">
        <v>12237</v>
      </c>
      <c r="K327" s="76">
        <v>12072</v>
      </c>
      <c r="L327" s="76">
        <v>11835</v>
      </c>
      <c r="M327" s="73">
        <v>104</v>
      </c>
      <c r="N327" s="73">
        <v>2</v>
      </c>
      <c r="O327" s="73">
        <v>36</v>
      </c>
      <c r="P327" s="73">
        <v>95</v>
      </c>
      <c r="Q327" s="73">
        <v>40</v>
      </c>
      <c r="R327" s="73">
        <v>32</v>
      </c>
      <c r="S327" s="73">
        <v>22</v>
      </c>
      <c r="T327" s="73">
        <v>0</v>
      </c>
      <c r="U327" s="73">
        <v>16</v>
      </c>
      <c r="V327" s="73">
        <v>27</v>
      </c>
      <c r="W327" s="73">
        <v>14</v>
      </c>
      <c r="X327" s="73">
        <v>4</v>
      </c>
      <c r="Y327" s="73">
        <v>2</v>
      </c>
      <c r="Z327" s="73">
        <v>0</v>
      </c>
      <c r="AA327" s="73">
        <v>1</v>
      </c>
      <c r="AB327" s="73">
        <v>7</v>
      </c>
      <c r="AC327" s="77"/>
      <c r="AD327">
        <f t="shared" si="78"/>
        <v>402</v>
      </c>
      <c r="AE327">
        <v>24</v>
      </c>
      <c r="AF327" s="20">
        <f t="shared" si="79"/>
        <v>104</v>
      </c>
      <c r="AG327">
        <f t="shared" si="80"/>
        <v>1</v>
      </c>
      <c r="AH327" t="str">
        <f t="shared" si="81"/>
        <v>White Irish</v>
      </c>
      <c r="AI327" s="2">
        <f t="shared" si="82"/>
        <v>8.4988150690528726E-3</v>
      </c>
      <c r="AJ327" s="2">
        <f t="shared" si="83"/>
        <v>0.25870646766169153</v>
      </c>
      <c r="AK327" s="20">
        <f t="shared" si="84"/>
        <v>95</v>
      </c>
      <c r="AL327">
        <f t="shared" si="85"/>
        <v>4</v>
      </c>
      <c r="AM327" t="str">
        <f t="shared" si="86"/>
        <v xml:space="preserve">White Other </v>
      </c>
      <c r="AN327" s="2">
        <f t="shared" si="87"/>
        <v>7.7633406880771435E-3</v>
      </c>
      <c r="AO327" s="2">
        <f t="shared" si="88"/>
        <v>0.23631840796019901</v>
      </c>
      <c r="AP327">
        <f t="shared" si="89"/>
        <v>0</v>
      </c>
      <c r="AQ327">
        <v>15</v>
      </c>
      <c r="AR327">
        <v>38</v>
      </c>
      <c r="AS327">
        <v>1</v>
      </c>
      <c r="AT327">
        <v>20</v>
      </c>
      <c r="AU327">
        <v>-7</v>
      </c>
      <c r="AV327" s="2"/>
      <c r="BT327" s="84"/>
      <c r="BU327" s="84"/>
      <c r="BV327" s="84"/>
    </row>
    <row r="328" spans="1:74" x14ac:dyDescent="0.25">
      <c r="A328" s="73" t="s">
        <v>1200</v>
      </c>
      <c r="B328" s="73">
        <v>16</v>
      </c>
      <c r="C328" s="73" t="s">
        <v>792</v>
      </c>
      <c r="D328" s="78" t="s">
        <v>791</v>
      </c>
      <c r="E328" s="78" t="s">
        <v>173</v>
      </c>
      <c r="F328" s="73" t="s">
        <v>174</v>
      </c>
      <c r="G328" s="2">
        <f t="shared" si="75"/>
        <v>0.96801823039446799</v>
      </c>
      <c r="H328">
        <f t="shared" si="76"/>
        <v>0</v>
      </c>
      <c r="I328">
        <f t="shared" si="77"/>
        <v>0</v>
      </c>
      <c r="J328" s="79">
        <v>12726</v>
      </c>
      <c r="K328" s="76">
        <v>12584</v>
      </c>
      <c r="L328" s="76">
        <v>12319</v>
      </c>
      <c r="M328" s="73">
        <v>87</v>
      </c>
      <c r="N328" s="73">
        <v>11</v>
      </c>
      <c r="O328" s="73">
        <v>17</v>
      </c>
      <c r="P328" s="73">
        <v>150</v>
      </c>
      <c r="Q328" s="73">
        <v>31</v>
      </c>
      <c r="R328" s="73">
        <v>27</v>
      </c>
      <c r="S328" s="73">
        <v>16</v>
      </c>
      <c r="T328" s="73">
        <v>0</v>
      </c>
      <c r="U328" s="73">
        <v>30</v>
      </c>
      <c r="V328" s="73">
        <v>14</v>
      </c>
      <c r="W328" s="73">
        <v>11</v>
      </c>
      <c r="X328" s="73">
        <v>1</v>
      </c>
      <c r="Y328" s="73">
        <v>0</v>
      </c>
      <c r="Z328" s="73">
        <v>2</v>
      </c>
      <c r="AA328" s="73">
        <v>4</v>
      </c>
      <c r="AB328" s="73">
        <v>6</v>
      </c>
      <c r="AC328" s="77"/>
      <c r="AD328">
        <f t="shared" si="78"/>
        <v>407</v>
      </c>
      <c r="AE328">
        <v>28</v>
      </c>
      <c r="AF328" s="20">
        <f t="shared" si="79"/>
        <v>150</v>
      </c>
      <c r="AG328">
        <f t="shared" si="80"/>
        <v>4</v>
      </c>
      <c r="AH328" t="str">
        <f t="shared" si="81"/>
        <v xml:space="preserve">White Other </v>
      </c>
      <c r="AI328" s="2">
        <f t="shared" si="82"/>
        <v>1.1786892975011787E-2</v>
      </c>
      <c r="AJ328" s="2">
        <f t="shared" si="83"/>
        <v>0.36855036855036855</v>
      </c>
      <c r="AK328" s="20">
        <f t="shared" si="84"/>
        <v>87</v>
      </c>
      <c r="AL328">
        <f t="shared" si="85"/>
        <v>1</v>
      </c>
      <c r="AM328" t="str">
        <f t="shared" si="86"/>
        <v>White Irish</v>
      </c>
      <c r="AN328" s="2">
        <f t="shared" si="87"/>
        <v>6.8363979255068362E-3</v>
      </c>
      <c r="AO328" s="2">
        <f t="shared" si="88"/>
        <v>0.21375921375921375</v>
      </c>
      <c r="AP328">
        <f t="shared" si="89"/>
        <v>0</v>
      </c>
      <c r="AQ328">
        <v>13</v>
      </c>
      <c r="AR328">
        <v>45</v>
      </c>
      <c r="AS328">
        <v>2</v>
      </c>
      <c r="AT328">
        <v>-153</v>
      </c>
      <c r="AU328">
        <v>-2</v>
      </c>
      <c r="AV328" s="2"/>
      <c r="BT328" s="84"/>
      <c r="BU328" s="84"/>
      <c r="BV328" s="84"/>
    </row>
    <row r="329" spans="1:74" x14ac:dyDescent="0.25">
      <c r="A329" s="73" t="s">
        <v>1201</v>
      </c>
      <c r="B329" s="73">
        <v>17</v>
      </c>
      <c r="C329" s="73" t="s">
        <v>794</v>
      </c>
      <c r="D329" s="78" t="s">
        <v>793</v>
      </c>
      <c r="E329" s="78" t="s">
        <v>173</v>
      </c>
      <c r="F329" s="73" t="s">
        <v>174</v>
      </c>
      <c r="G329" s="2">
        <f t="shared" si="75"/>
        <v>0.96812590927126041</v>
      </c>
      <c r="H329">
        <f t="shared" si="76"/>
        <v>0</v>
      </c>
      <c r="I329">
        <f t="shared" si="77"/>
        <v>0</v>
      </c>
      <c r="J329" s="79">
        <v>15122</v>
      </c>
      <c r="K329" s="76">
        <v>14878</v>
      </c>
      <c r="L329" s="76">
        <v>14640</v>
      </c>
      <c r="M329" s="73">
        <v>88</v>
      </c>
      <c r="N329" s="73">
        <v>5</v>
      </c>
      <c r="O329" s="73">
        <v>23</v>
      </c>
      <c r="P329" s="73">
        <v>122</v>
      </c>
      <c r="Q329" s="73">
        <v>43</v>
      </c>
      <c r="R329" s="73">
        <v>68</v>
      </c>
      <c r="S329" s="73">
        <v>18</v>
      </c>
      <c r="T329" s="73">
        <v>4</v>
      </c>
      <c r="U329" s="73">
        <v>12</v>
      </c>
      <c r="V329" s="73">
        <v>53</v>
      </c>
      <c r="W329" s="73">
        <v>28</v>
      </c>
      <c r="X329" s="73">
        <v>7</v>
      </c>
      <c r="Y329" s="73">
        <v>1</v>
      </c>
      <c r="Z329" s="73">
        <v>2</v>
      </c>
      <c r="AA329" s="73">
        <v>6</v>
      </c>
      <c r="AB329" s="73">
        <v>2</v>
      </c>
      <c r="AC329" s="77"/>
      <c r="AD329">
        <f t="shared" si="78"/>
        <v>482</v>
      </c>
      <c r="AE329">
        <v>34</v>
      </c>
      <c r="AF329" s="20">
        <f t="shared" si="79"/>
        <v>122</v>
      </c>
      <c r="AG329">
        <f t="shared" si="80"/>
        <v>4</v>
      </c>
      <c r="AH329" t="str">
        <f t="shared" si="81"/>
        <v xml:space="preserve">White Other </v>
      </c>
      <c r="AI329" s="2">
        <f t="shared" si="82"/>
        <v>8.0677159105938361E-3</v>
      </c>
      <c r="AJ329" s="2">
        <f t="shared" si="83"/>
        <v>0.25311203319502074</v>
      </c>
      <c r="AK329" s="20">
        <f t="shared" si="84"/>
        <v>88</v>
      </c>
      <c r="AL329">
        <f t="shared" si="85"/>
        <v>1</v>
      </c>
      <c r="AM329" t="str">
        <f t="shared" si="86"/>
        <v>White Irish</v>
      </c>
      <c r="AN329" s="2">
        <f t="shared" si="87"/>
        <v>5.8193360666578499E-3</v>
      </c>
      <c r="AO329" s="2">
        <f t="shared" si="88"/>
        <v>0.18257261410788381</v>
      </c>
      <c r="AP329">
        <f t="shared" si="89"/>
        <v>0</v>
      </c>
      <c r="AQ329">
        <v>29</v>
      </c>
      <c r="AR329">
        <v>31</v>
      </c>
      <c r="AS329">
        <v>5</v>
      </c>
      <c r="AT329">
        <v>53</v>
      </c>
      <c r="AU329">
        <v>-2</v>
      </c>
      <c r="AV329" s="2"/>
      <c r="BT329" s="84"/>
      <c r="BU329" s="84"/>
      <c r="BV329" s="84"/>
    </row>
    <row r="330" spans="1:74" x14ac:dyDescent="0.25">
      <c r="A330" s="73" t="s">
        <v>1202</v>
      </c>
      <c r="B330" s="73">
        <v>18</v>
      </c>
      <c r="C330" s="73" t="s">
        <v>790</v>
      </c>
      <c r="D330" s="78" t="s">
        <v>789</v>
      </c>
      <c r="E330" s="78" t="s">
        <v>173</v>
      </c>
      <c r="F330" s="73" t="s">
        <v>174</v>
      </c>
      <c r="G330" s="2">
        <f t="shared" si="75"/>
        <v>0.97363083164300201</v>
      </c>
      <c r="H330">
        <f t="shared" si="76"/>
        <v>0</v>
      </c>
      <c r="I330">
        <f t="shared" si="77"/>
        <v>0</v>
      </c>
      <c r="J330" s="79">
        <v>14790</v>
      </c>
      <c r="K330" s="76">
        <v>14659</v>
      </c>
      <c r="L330" s="76">
        <v>14400</v>
      </c>
      <c r="M330" s="73">
        <v>101</v>
      </c>
      <c r="N330" s="73">
        <v>7</v>
      </c>
      <c r="O330" s="73">
        <v>26</v>
      </c>
      <c r="P330" s="73">
        <v>125</v>
      </c>
      <c r="Q330" s="73">
        <v>31</v>
      </c>
      <c r="R330" s="73">
        <v>12</v>
      </c>
      <c r="S330" s="73">
        <v>10</v>
      </c>
      <c r="T330" s="73">
        <v>1</v>
      </c>
      <c r="U330" s="73">
        <v>28</v>
      </c>
      <c r="V330" s="73">
        <v>7</v>
      </c>
      <c r="W330" s="73">
        <v>19</v>
      </c>
      <c r="X330" s="73">
        <v>4</v>
      </c>
      <c r="Y330" s="73">
        <v>2</v>
      </c>
      <c r="Z330" s="73">
        <v>1</v>
      </c>
      <c r="AA330" s="73">
        <v>10</v>
      </c>
      <c r="AB330" s="73">
        <v>6</v>
      </c>
      <c r="AC330" s="77"/>
      <c r="AD330">
        <f t="shared" si="78"/>
        <v>390</v>
      </c>
      <c r="AE330">
        <v>32</v>
      </c>
      <c r="AF330" s="20">
        <f t="shared" si="79"/>
        <v>125</v>
      </c>
      <c r="AG330">
        <f t="shared" si="80"/>
        <v>4</v>
      </c>
      <c r="AH330" t="str">
        <f t="shared" si="81"/>
        <v xml:space="preserve">White Other </v>
      </c>
      <c r="AI330" s="2">
        <f t="shared" si="82"/>
        <v>8.4516565246788369E-3</v>
      </c>
      <c r="AJ330" s="2">
        <f t="shared" si="83"/>
        <v>0.32051282051282054</v>
      </c>
      <c r="AK330" s="20">
        <f t="shared" si="84"/>
        <v>101</v>
      </c>
      <c r="AL330">
        <f t="shared" si="85"/>
        <v>1</v>
      </c>
      <c r="AM330" t="str">
        <f t="shared" si="86"/>
        <v>White Irish</v>
      </c>
      <c r="AN330" s="2">
        <f t="shared" si="87"/>
        <v>6.8289384719405002E-3</v>
      </c>
      <c r="AO330" s="2">
        <f t="shared" si="88"/>
        <v>0.258974358974359</v>
      </c>
      <c r="AP330">
        <f t="shared" si="89"/>
        <v>0</v>
      </c>
      <c r="AQ330">
        <v>19</v>
      </c>
      <c r="AR330">
        <v>57</v>
      </c>
      <c r="AS330">
        <v>4</v>
      </c>
      <c r="AT330">
        <v>19</v>
      </c>
      <c r="AU330">
        <v>-4</v>
      </c>
      <c r="AV330" s="2"/>
      <c r="BT330" s="84"/>
      <c r="BU330" s="84"/>
      <c r="BV330" s="84"/>
    </row>
    <row r="331" spans="1:74" x14ac:dyDescent="0.25">
      <c r="A331" s="73" t="s">
        <v>1203</v>
      </c>
      <c r="B331" s="73">
        <v>19</v>
      </c>
      <c r="C331" s="73" t="s">
        <v>5</v>
      </c>
      <c r="D331" s="78" t="s">
        <v>825</v>
      </c>
      <c r="E331" s="78" t="s">
        <v>173</v>
      </c>
      <c r="F331" s="73" t="s">
        <v>174</v>
      </c>
      <c r="G331" s="2">
        <f t="shared" si="75"/>
        <v>0.97460979260209535</v>
      </c>
      <c r="H331">
        <f t="shared" si="76"/>
        <v>0</v>
      </c>
      <c r="I331">
        <f t="shared" si="77"/>
        <v>0</v>
      </c>
      <c r="J331" s="79">
        <v>18708</v>
      </c>
      <c r="K331" s="76">
        <v>18491</v>
      </c>
      <c r="L331" s="76">
        <v>18233</v>
      </c>
      <c r="M331" s="73">
        <v>82</v>
      </c>
      <c r="N331" s="73">
        <v>70</v>
      </c>
      <c r="O331" s="73">
        <v>28</v>
      </c>
      <c r="P331" s="73">
        <v>78</v>
      </c>
      <c r="Q331" s="73">
        <v>42</v>
      </c>
      <c r="R331" s="73">
        <v>55</v>
      </c>
      <c r="S331" s="73">
        <v>33</v>
      </c>
      <c r="T331" s="73">
        <v>0</v>
      </c>
      <c r="U331" s="73">
        <v>28</v>
      </c>
      <c r="V331" s="73">
        <v>9</v>
      </c>
      <c r="W331" s="73">
        <v>18</v>
      </c>
      <c r="X331" s="73">
        <v>1</v>
      </c>
      <c r="Y331" s="73">
        <v>1</v>
      </c>
      <c r="Z331" s="73">
        <v>3</v>
      </c>
      <c r="AA331" s="73">
        <v>23</v>
      </c>
      <c r="AB331" s="73">
        <v>4</v>
      </c>
      <c r="AC331" s="77"/>
      <c r="AD331">
        <f t="shared" si="78"/>
        <v>475</v>
      </c>
      <c r="AE331">
        <v>48</v>
      </c>
      <c r="AF331" s="20">
        <f t="shared" si="79"/>
        <v>82</v>
      </c>
      <c r="AG331">
        <f t="shared" si="80"/>
        <v>1</v>
      </c>
      <c r="AH331" t="str">
        <f t="shared" si="81"/>
        <v>White Irish</v>
      </c>
      <c r="AI331" s="2">
        <f t="shared" si="82"/>
        <v>4.3831515929014329E-3</v>
      </c>
      <c r="AJ331" s="2">
        <f t="shared" si="83"/>
        <v>0.17263157894736841</v>
      </c>
      <c r="AK331" s="20">
        <f t="shared" si="84"/>
        <v>78</v>
      </c>
      <c r="AL331">
        <f t="shared" si="85"/>
        <v>4</v>
      </c>
      <c r="AM331" t="str">
        <f t="shared" si="86"/>
        <v xml:space="preserve">White Other </v>
      </c>
      <c r="AN331" s="2">
        <f t="shared" si="87"/>
        <v>4.1693393200769721E-3</v>
      </c>
      <c r="AO331" s="2">
        <f t="shared" si="88"/>
        <v>0.16421052631578947</v>
      </c>
      <c r="AP331">
        <f t="shared" si="89"/>
        <v>0</v>
      </c>
      <c r="AQ331">
        <v>37</v>
      </c>
      <c r="AR331">
        <v>34</v>
      </c>
      <c r="AS331">
        <v>5</v>
      </c>
      <c r="AT331">
        <v>-164</v>
      </c>
      <c r="AU331">
        <v>4</v>
      </c>
      <c r="AV331" s="2"/>
      <c r="BT331" s="84"/>
      <c r="BU331" s="84"/>
      <c r="BV331" s="84"/>
    </row>
    <row r="332" spans="1:74" x14ac:dyDescent="0.25">
      <c r="A332" s="73" t="s">
        <v>1204</v>
      </c>
      <c r="B332" s="73">
        <v>20</v>
      </c>
      <c r="C332" s="73" t="s">
        <v>788</v>
      </c>
      <c r="D332" s="78" t="s">
        <v>787</v>
      </c>
      <c r="E332" s="78" t="s">
        <v>173</v>
      </c>
      <c r="F332" s="73" t="s">
        <v>174</v>
      </c>
      <c r="G332" s="2">
        <f t="shared" si="75"/>
        <v>0.97641903171953259</v>
      </c>
      <c r="H332">
        <f t="shared" si="76"/>
        <v>0</v>
      </c>
      <c r="I332">
        <f t="shared" si="77"/>
        <v>0</v>
      </c>
      <c r="J332" s="79">
        <v>19168</v>
      </c>
      <c r="K332" s="76">
        <v>18936</v>
      </c>
      <c r="L332" s="76">
        <v>18716</v>
      </c>
      <c r="M332" s="73">
        <v>115</v>
      </c>
      <c r="N332" s="73">
        <v>1</v>
      </c>
      <c r="O332" s="73">
        <v>15</v>
      </c>
      <c r="P332" s="73">
        <v>89</v>
      </c>
      <c r="Q332" s="73">
        <v>21</v>
      </c>
      <c r="R332" s="73">
        <v>78</v>
      </c>
      <c r="S332" s="73">
        <v>46</v>
      </c>
      <c r="T332" s="73">
        <v>8</v>
      </c>
      <c r="U332" s="73">
        <v>21</v>
      </c>
      <c r="V332" s="73">
        <v>21</v>
      </c>
      <c r="W332" s="73">
        <v>11</v>
      </c>
      <c r="X332" s="73">
        <v>6</v>
      </c>
      <c r="Y332" s="73">
        <v>1</v>
      </c>
      <c r="Z332" s="73">
        <v>1</v>
      </c>
      <c r="AA332" s="73">
        <v>7</v>
      </c>
      <c r="AB332" s="73">
        <v>11</v>
      </c>
      <c r="AC332" s="77"/>
      <c r="AD332">
        <f t="shared" si="78"/>
        <v>452</v>
      </c>
      <c r="AE332">
        <v>20</v>
      </c>
      <c r="AF332" s="20">
        <f t="shared" si="79"/>
        <v>115</v>
      </c>
      <c r="AG332">
        <f t="shared" si="80"/>
        <v>1</v>
      </c>
      <c r="AH332" t="str">
        <f t="shared" si="81"/>
        <v>White Irish</v>
      </c>
      <c r="AI332" s="2">
        <f t="shared" si="82"/>
        <v>5.9995826377295496E-3</v>
      </c>
      <c r="AJ332" s="2">
        <f t="shared" si="83"/>
        <v>0.25442477876106195</v>
      </c>
      <c r="AK332" s="20">
        <f t="shared" si="84"/>
        <v>89</v>
      </c>
      <c r="AL332">
        <f t="shared" si="85"/>
        <v>4</v>
      </c>
      <c r="AM332" t="str">
        <f t="shared" si="86"/>
        <v xml:space="preserve">White Other </v>
      </c>
      <c r="AN332" s="2">
        <f t="shared" si="87"/>
        <v>4.6431552587646073E-3</v>
      </c>
      <c r="AO332" s="2">
        <f t="shared" si="88"/>
        <v>0.19690265486725664</v>
      </c>
      <c r="AP332">
        <f t="shared" si="89"/>
        <v>0</v>
      </c>
      <c r="AQ332">
        <v>14</v>
      </c>
      <c r="AR332">
        <v>34</v>
      </c>
      <c r="AS332">
        <v>1</v>
      </c>
      <c r="AT332">
        <v>-146</v>
      </c>
      <c r="AU332">
        <v>-4</v>
      </c>
      <c r="AV332" s="2"/>
      <c r="BT332" s="84"/>
      <c r="BU332" s="84"/>
      <c r="BV332" s="84"/>
    </row>
    <row r="333" spans="1:74" x14ac:dyDescent="0.25">
      <c r="A333" s="73" t="s">
        <v>1205</v>
      </c>
      <c r="B333" s="73">
        <v>1</v>
      </c>
      <c r="C333" s="73" t="s">
        <v>0</v>
      </c>
      <c r="D333" s="78" t="s">
        <v>832</v>
      </c>
      <c r="E333" s="78" t="s">
        <v>175</v>
      </c>
      <c r="F333" s="73" t="s">
        <v>176</v>
      </c>
      <c r="G333" s="2">
        <f t="shared" si="75"/>
        <v>0.8605943651099961</v>
      </c>
      <c r="H333">
        <f t="shared" si="76"/>
        <v>1</v>
      </c>
      <c r="I333">
        <f t="shared" si="77"/>
        <v>0</v>
      </c>
      <c r="J333" s="79">
        <v>12955</v>
      </c>
      <c r="K333" s="76">
        <v>12007</v>
      </c>
      <c r="L333" s="76">
        <v>11149</v>
      </c>
      <c r="M333" s="73">
        <v>137</v>
      </c>
      <c r="N333" s="73">
        <v>15</v>
      </c>
      <c r="O333" s="73">
        <v>192</v>
      </c>
      <c r="P333" s="73">
        <v>514</v>
      </c>
      <c r="Q333" s="73">
        <v>69</v>
      </c>
      <c r="R333" s="73">
        <v>63</v>
      </c>
      <c r="S333" s="73">
        <v>132</v>
      </c>
      <c r="T333" s="73">
        <v>9</v>
      </c>
      <c r="U333" s="73">
        <v>414</v>
      </c>
      <c r="V333" s="73">
        <v>117</v>
      </c>
      <c r="W333" s="73">
        <v>52</v>
      </c>
      <c r="X333" s="73">
        <v>9</v>
      </c>
      <c r="Y333" s="73">
        <v>9</v>
      </c>
      <c r="Z333" s="73">
        <v>1</v>
      </c>
      <c r="AA333" s="73">
        <v>53</v>
      </c>
      <c r="AB333" s="73">
        <v>20</v>
      </c>
      <c r="AC333" s="77"/>
      <c r="AD333">
        <f t="shared" si="78"/>
        <v>1806</v>
      </c>
      <c r="AE333">
        <v>81</v>
      </c>
      <c r="AF333" s="20">
        <f t="shared" si="79"/>
        <v>514</v>
      </c>
      <c r="AG333">
        <f t="shared" si="80"/>
        <v>4</v>
      </c>
      <c r="AH333" t="str">
        <f t="shared" si="81"/>
        <v xml:space="preserve">White Other </v>
      </c>
      <c r="AI333" s="2">
        <f t="shared" si="82"/>
        <v>3.9675800849093015E-2</v>
      </c>
      <c r="AJ333" s="2">
        <f t="shared" si="83"/>
        <v>0.28460686600221485</v>
      </c>
      <c r="AK333" s="20">
        <f t="shared" si="84"/>
        <v>414</v>
      </c>
      <c r="AL333">
        <f t="shared" si="85"/>
        <v>9</v>
      </c>
      <c r="AM333" t="str">
        <f t="shared" si="86"/>
        <v>Chinese</v>
      </c>
      <c r="AN333" s="2">
        <f t="shared" si="87"/>
        <v>3.1956773446545739E-2</v>
      </c>
      <c r="AO333" s="2">
        <f t="shared" si="88"/>
        <v>0.2292358803986711</v>
      </c>
      <c r="AP333">
        <f t="shared" si="89"/>
        <v>0</v>
      </c>
      <c r="AQ333">
        <v>40</v>
      </c>
      <c r="AR333">
        <v>540</v>
      </c>
      <c r="AS333">
        <v>328</v>
      </c>
      <c r="AT333">
        <v>503</v>
      </c>
      <c r="AU333">
        <v>91</v>
      </c>
      <c r="AV333" s="2"/>
      <c r="BT333" s="84"/>
      <c r="BU333" s="84"/>
      <c r="BV333" s="84"/>
    </row>
    <row r="334" spans="1:74" x14ac:dyDescent="0.25">
      <c r="A334" s="73" t="s">
        <v>1206</v>
      </c>
      <c r="B334" s="73">
        <v>2</v>
      </c>
      <c r="C334" s="73" t="s">
        <v>831</v>
      </c>
      <c r="D334" s="78" t="s">
        <v>830</v>
      </c>
      <c r="E334" s="78" t="s">
        <v>175</v>
      </c>
      <c r="F334" s="73" t="s">
        <v>176</v>
      </c>
      <c r="G334" s="2">
        <f t="shared" si="75"/>
        <v>0.90564780026663438</v>
      </c>
      <c r="H334">
        <f t="shared" si="76"/>
        <v>0</v>
      </c>
      <c r="I334">
        <f t="shared" si="77"/>
        <v>0</v>
      </c>
      <c r="J334" s="79">
        <v>16502</v>
      </c>
      <c r="K334" s="76">
        <v>15771</v>
      </c>
      <c r="L334" s="76">
        <v>14945</v>
      </c>
      <c r="M334" s="73">
        <v>187</v>
      </c>
      <c r="N334" s="73">
        <v>13</v>
      </c>
      <c r="O334" s="73">
        <v>43</v>
      </c>
      <c r="P334" s="73">
        <v>583</v>
      </c>
      <c r="Q334" s="73">
        <v>89</v>
      </c>
      <c r="R334" s="73">
        <v>38</v>
      </c>
      <c r="S334" s="73">
        <v>54</v>
      </c>
      <c r="T334" s="73">
        <v>1</v>
      </c>
      <c r="U334" s="73">
        <v>278</v>
      </c>
      <c r="V334" s="73">
        <v>137</v>
      </c>
      <c r="W334" s="73">
        <v>46</v>
      </c>
      <c r="X334" s="73">
        <v>9</v>
      </c>
      <c r="Y334" s="73">
        <v>3</v>
      </c>
      <c r="Z334" s="73">
        <v>1</v>
      </c>
      <c r="AA334" s="73">
        <v>34</v>
      </c>
      <c r="AB334" s="73">
        <v>41</v>
      </c>
      <c r="AC334" s="77"/>
      <c r="AD334">
        <f t="shared" si="78"/>
        <v>1557</v>
      </c>
      <c r="AE334">
        <v>48</v>
      </c>
      <c r="AF334" s="20">
        <f t="shared" si="79"/>
        <v>583</v>
      </c>
      <c r="AG334">
        <f t="shared" si="80"/>
        <v>4</v>
      </c>
      <c r="AH334" t="str">
        <f t="shared" si="81"/>
        <v xml:space="preserve">White Other </v>
      </c>
      <c r="AI334" s="2">
        <f t="shared" si="82"/>
        <v>3.5329051024118291E-2</v>
      </c>
      <c r="AJ334" s="2">
        <f t="shared" si="83"/>
        <v>0.37443802183686575</v>
      </c>
      <c r="AK334" s="20">
        <f t="shared" si="84"/>
        <v>278</v>
      </c>
      <c r="AL334">
        <f t="shared" si="85"/>
        <v>9</v>
      </c>
      <c r="AM334" t="str">
        <f t="shared" si="86"/>
        <v>Chinese</v>
      </c>
      <c r="AN334" s="2">
        <f t="shared" si="87"/>
        <v>1.6846442855411464E-2</v>
      </c>
      <c r="AO334" s="2">
        <f t="shared" si="88"/>
        <v>0.17854849068721901</v>
      </c>
      <c r="AP334">
        <f t="shared" si="89"/>
        <v>0</v>
      </c>
      <c r="AQ334">
        <v>26</v>
      </c>
      <c r="AR334">
        <v>618</v>
      </c>
      <c r="AS334">
        <v>285</v>
      </c>
      <c r="AT334">
        <v>63</v>
      </c>
      <c r="AU334">
        <v>-126</v>
      </c>
      <c r="AV334" s="2"/>
      <c r="BT334" s="84"/>
      <c r="BU334" s="84"/>
      <c r="BV334" s="84"/>
    </row>
    <row r="335" spans="1:74" x14ac:dyDescent="0.25">
      <c r="A335" s="73" t="s">
        <v>1207</v>
      </c>
      <c r="B335" s="73">
        <v>3</v>
      </c>
      <c r="C335" s="73" t="s">
        <v>836</v>
      </c>
      <c r="D335" s="78" t="s">
        <v>835</v>
      </c>
      <c r="E335" s="78" t="s">
        <v>175</v>
      </c>
      <c r="F335" s="73" t="s">
        <v>176</v>
      </c>
      <c r="G335" s="2">
        <f t="shared" si="75"/>
        <v>0.93340293832500554</v>
      </c>
      <c r="H335">
        <f t="shared" si="76"/>
        <v>0</v>
      </c>
      <c r="I335">
        <f t="shared" si="77"/>
        <v>0</v>
      </c>
      <c r="J335" s="79">
        <v>13409</v>
      </c>
      <c r="K335" s="76">
        <v>12933</v>
      </c>
      <c r="L335" s="76">
        <v>12516</v>
      </c>
      <c r="M335" s="73">
        <v>106</v>
      </c>
      <c r="N335" s="73">
        <v>10</v>
      </c>
      <c r="O335" s="73">
        <v>107</v>
      </c>
      <c r="P335" s="73">
        <v>194</v>
      </c>
      <c r="Q335" s="73">
        <v>37</v>
      </c>
      <c r="R335" s="73">
        <v>79</v>
      </c>
      <c r="S335" s="73">
        <v>75</v>
      </c>
      <c r="T335" s="73">
        <v>7</v>
      </c>
      <c r="U335" s="73">
        <v>145</v>
      </c>
      <c r="V335" s="73">
        <v>75</v>
      </c>
      <c r="W335" s="73">
        <v>32</v>
      </c>
      <c r="X335" s="73">
        <v>3</v>
      </c>
      <c r="Y335" s="73">
        <v>3</v>
      </c>
      <c r="Z335" s="73">
        <v>1</v>
      </c>
      <c r="AA335" s="73">
        <v>11</v>
      </c>
      <c r="AB335" s="73">
        <v>8</v>
      </c>
      <c r="AC335" s="77"/>
      <c r="AD335">
        <f t="shared" si="78"/>
        <v>893</v>
      </c>
      <c r="AE335">
        <v>68</v>
      </c>
      <c r="AF335" s="20">
        <f t="shared" si="79"/>
        <v>194</v>
      </c>
      <c r="AG335">
        <f t="shared" si="80"/>
        <v>4</v>
      </c>
      <c r="AH335" t="str">
        <f t="shared" si="81"/>
        <v xml:space="preserve">White Other </v>
      </c>
      <c r="AI335" s="2">
        <f t="shared" si="82"/>
        <v>1.4467894697591171E-2</v>
      </c>
      <c r="AJ335" s="2">
        <f t="shared" si="83"/>
        <v>0.21724524076147816</v>
      </c>
      <c r="AK335" s="20">
        <f t="shared" si="84"/>
        <v>145</v>
      </c>
      <c r="AL335">
        <f t="shared" si="85"/>
        <v>9</v>
      </c>
      <c r="AM335" t="str">
        <f t="shared" si="86"/>
        <v>Chinese</v>
      </c>
      <c r="AN335" s="2">
        <f t="shared" si="87"/>
        <v>1.0813632634797524E-2</v>
      </c>
      <c r="AO335" s="2">
        <f t="shared" si="88"/>
        <v>0.16237402015677491</v>
      </c>
      <c r="AP335">
        <f t="shared" si="89"/>
        <v>0</v>
      </c>
      <c r="AQ335">
        <v>39</v>
      </c>
      <c r="AR335">
        <v>127</v>
      </c>
      <c r="AS335">
        <v>55</v>
      </c>
      <c r="AT335">
        <v>6</v>
      </c>
      <c r="AU335">
        <v>35</v>
      </c>
      <c r="AV335" s="2"/>
      <c r="BT335" s="84"/>
      <c r="BU335" s="84"/>
      <c r="BV335" s="84"/>
    </row>
    <row r="336" spans="1:74" x14ac:dyDescent="0.25">
      <c r="A336" s="73" t="s">
        <v>1208</v>
      </c>
      <c r="B336" s="73">
        <v>4</v>
      </c>
      <c r="C336" s="73" t="s">
        <v>827</v>
      </c>
      <c r="D336" s="78" t="s">
        <v>826</v>
      </c>
      <c r="E336" s="78" t="s">
        <v>175</v>
      </c>
      <c r="F336" s="73" t="s">
        <v>176</v>
      </c>
      <c r="G336" s="2">
        <f t="shared" si="75"/>
        <v>0.94103606789250349</v>
      </c>
      <c r="H336">
        <f t="shared" si="76"/>
        <v>0</v>
      </c>
      <c r="I336">
        <f t="shared" si="77"/>
        <v>0</v>
      </c>
      <c r="J336" s="79">
        <v>11312</v>
      </c>
      <c r="K336" s="76">
        <v>11198</v>
      </c>
      <c r="L336" s="76">
        <v>10645</v>
      </c>
      <c r="M336" s="73">
        <v>102</v>
      </c>
      <c r="N336" s="73">
        <v>6</v>
      </c>
      <c r="O336" s="73">
        <v>87</v>
      </c>
      <c r="P336" s="73">
        <v>358</v>
      </c>
      <c r="Q336" s="73">
        <v>23</v>
      </c>
      <c r="R336" s="73">
        <v>7</v>
      </c>
      <c r="S336" s="73">
        <v>12</v>
      </c>
      <c r="T336" s="73">
        <v>2</v>
      </c>
      <c r="U336" s="73">
        <v>12</v>
      </c>
      <c r="V336" s="73">
        <v>17</v>
      </c>
      <c r="W336" s="73">
        <v>13</v>
      </c>
      <c r="X336" s="73">
        <v>14</v>
      </c>
      <c r="Y336" s="73">
        <v>2</v>
      </c>
      <c r="Z336" s="73">
        <v>1</v>
      </c>
      <c r="AA336" s="73">
        <v>0</v>
      </c>
      <c r="AB336" s="73">
        <v>11</v>
      </c>
      <c r="AC336" s="77"/>
      <c r="AD336">
        <f t="shared" si="78"/>
        <v>667</v>
      </c>
      <c r="AE336">
        <v>17</v>
      </c>
      <c r="AF336" s="20">
        <f t="shared" si="79"/>
        <v>358</v>
      </c>
      <c r="AG336">
        <f t="shared" si="80"/>
        <v>4</v>
      </c>
      <c r="AH336" t="str">
        <f t="shared" si="81"/>
        <v xml:space="preserve">White Other </v>
      </c>
      <c r="AI336" s="2">
        <f t="shared" si="82"/>
        <v>3.1647807637906651E-2</v>
      </c>
      <c r="AJ336" s="2">
        <f t="shared" si="83"/>
        <v>0.53673163418290859</v>
      </c>
      <c r="AK336" s="20">
        <f t="shared" si="84"/>
        <v>102</v>
      </c>
      <c r="AL336">
        <f t="shared" si="85"/>
        <v>1</v>
      </c>
      <c r="AM336" t="str">
        <f t="shared" si="86"/>
        <v>White Irish</v>
      </c>
      <c r="AN336" s="2">
        <f t="shared" si="87"/>
        <v>9.0169731258840178E-3</v>
      </c>
      <c r="AO336" s="2">
        <f t="shared" si="88"/>
        <v>0.15292353823088456</v>
      </c>
      <c r="AP336">
        <f t="shared" si="89"/>
        <v>0</v>
      </c>
      <c r="AQ336">
        <v>4</v>
      </c>
      <c r="AR336">
        <v>135</v>
      </c>
      <c r="AS336">
        <v>14</v>
      </c>
      <c r="AT336">
        <v>-207</v>
      </c>
      <c r="AU336">
        <v>7</v>
      </c>
      <c r="AV336" s="2"/>
      <c r="BT336" s="84"/>
      <c r="BU336" s="84"/>
      <c r="BV336" s="84"/>
    </row>
    <row r="337" spans="1:74" x14ac:dyDescent="0.25">
      <c r="A337" s="73" t="s">
        <v>1209</v>
      </c>
      <c r="B337" s="73">
        <v>5</v>
      </c>
      <c r="C337" s="73" t="s">
        <v>834</v>
      </c>
      <c r="D337" s="78" t="s">
        <v>833</v>
      </c>
      <c r="E337" s="78" t="s">
        <v>175</v>
      </c>
      <c r="F337" s="73" t="s">
        <v>176</v>
      </c>
      <c r="G337" s="2">
        <f t="shared" si="75"/>
        <v>0.94108199492814881</v>
      </c>
      <c r="H337">
        <f t="shared" si="76"/>
        <v>0</v>
      </c>
      <c r="I337">
        <f t="shared" si="77"/>
        <v>0</v>
      </c>
      <c r="J337" s="79">
        <v>11830</v>
      </c>
      <c r="K337" s="76">
        <v>11527</v>
      </c>
      <c r="L337" s="76">
        <v>11133</v>
      </c>
      <c r="M337" s="73">
        <v>94</v>
      </c>
      <c r="N337" s="73">
        <v>10</v>
      </c>
      <c r="O337" s="73">
        <v>88</v>
      </c>
      <c r="P337" s="73">
        <v>202</v>
      </c>
      <c r="Q337" s="73">
        <v>55</v>
      </c>
      <c r="R337" s="73">
        <v>64</v>
      </c>
      <c r="S337" s="73">
        <v>42</v>
      </c>
      <c r="T337" s="73">
        <v>0</v>
      </c>
      <c r="U337" s="73">
        <v>49</v>
      </c>
      <c r="V337" s="73">
        <v>55</v>
      </c>
      <c r="W337" s="73">
        <v>21</v>
      </c>
      <c r="X337" s="73">
        <v>2</v>
      </c>
      <c r="Y337" s="73">
        <v>1</v>
      </c>
      <c r="Z337" s="73">
        <v>0</v>
      </c>
      <c r="AA337" s="73">
        <v>8</v>
      </c>
      <c r="AB337" s="73">
        <v>6</v>
      </c>
      <c r="AC337" s="77"/>
      <c r="AD337">
        <f t="shared" si="78"/>
        <v>697</v>
      </c>
      <c r="AE337">
        <v>50</v>
      </c>
      <c r="AF337" s="20">
        <f t="shared" si="79"/>
        <v>202</v>
      </c>
      <c r="AG337">
        <f t="shared" si="80"/>
        <v>4</v>
      </c>
      <c r="AH337" t="str">
        <f t="shared" si="81"/>
        <v xml:space="preserve">White Other </v>
      </c>
      <c r="AI337" s="2">
        <f t="shared" si="82"/>
        <v>1.7075232459847843E-2</v>
      </c>
      <c r="AJ337" s="2">
        <f t="shared" si="83"/>
        <v>0.2898134863701578</v>
      </c>
      <c r="AK337" s="20">
        <f t="shared" si="84"/>
        <v>94</v>
      </c>
      <c r="AL337">
        <f t="shared" si="85"/>
        <v>1</v>
      </c>
      <c r="AM337" t="str">
        <f t="shared" si="86"/>
        <v>White Irish</v>
      </c>
      <c r="AN337" s="2">
        <f t="shared" si="87"/>
        <v>7.9459002535925607E-3</v>
      </c>
      <c r="AO337" s="2">
        <f t="shared" si="88"/>
        <v>0.13486370157819225</v>
      </c>
      <c r="AP337">
        <f t="shared" si="89"/>
        <v>0</v>
      </c>
      <c r="AQ337">
        <v>26</v>
      </c>
      <c r="AR337">
        <v>150</v>
      </c>
      <c r="AS337">
        <v>47</v>
      </c>
      <c r="AT337">
        <v>335</v>
      </c>
      <c r="AU337">
        <v>-8</v>
      </c>
      <c r="AV337" s="2"/>
      <c r="BT337" s="84"/>
      <c r="BU337" s="84"/>
      <c r="BV337" s="84"/>
    </row>
    <row r="338" spans="1:74" x14ac:dyDescent="0.25">
      <c r="A338" s="73" t="s">
        <v>1210</v>
      </c>
      <c r="B338" s="73">
        <v>6</v>
      </c>
      <c r="C338" s="73" t="s">
        <v>829</v>
      </c>
      <c r="D338" s="78" t="s">
        <v>828</v>
      </c>
      <c r="E338" s="78" t="s">
        <v>175</v>
      </c>
      <c r="F338" s="73" t="s">
        <v>176</v>
      </c>
      <c r="G338" s="2">
        <f t="shared" si="75"/>
        <v>0.95925984752223636</v>
      </c>
      <c r="H338">
        <f t="shared" si="76"/>
        <v>0</v>
      </c>
      <c r="I338">
        <f t="shared" si="77"/>
        <v>0</v>
      </c>
      <c r="J338" s="79">
        <v>12592</v>
      </c>
      <c r="K338" s="76">
        <v>12462</v>
      </c>
      <c r="L338" s="76">
        <v>12079</v>
      </c>
      <c r="M338" s="73">
        <v>123</v>
      </c>
      <c r="N338" s="73">
        <v>3</v>
      </c>
      <c r="O338" s="73">
        <v>27</v>
      </c>
      <c r="P338" s="73">
        <v>230</v>
      </c>
      <c r="Q338" s="73">
        <v>37</v>
      </c>
      <c r="R338" s="73">
        <v>9</v>
      </c>
      <c r="S338" s="73">
        <v>18</v>
      </c>
      <c r="T338" s="73">
        <v>0</v>
      </c>
      <c r="U338" s="73">
        <v>23</v>
      </c>
      <c r="V338" s="73">
        <v>10</v>
      </c>
      <c r="W338" s="73">
        <v>12</v>
      </c>
      <c r="X338" s="73">
        <v>8</v>
      </c>
      <c r="Y338" s="73">
        <v>0</v>
      </c>
      <c r="Z338" s="73">
        <v>1</v>
      </c>
      <c r="AA338" s="73">
        <v>6</v>
      </c>
      <c r="AB338" s="73">
        <v>6</v>
      </c>
      <c r="AC338" s="77"/>
      <c r="AD338">
        <f t="shared" si="78"/>
        <v>513</v>
      </c>
      <c r="AE338">
        <v>41</v>
      </c>
      <c r="AF338" s="20">
        <f t="shared" si="79"/>
        <v>230</v>
      </c>
      <c r="AG338">
        <f t="shared" si="80"/>
        <v>4</v>
      </c>
      <c r="AH338" t="str">
        <f t="shared" si="81"/>
        <v xml:space="preserve">White Other </v>
      </c>
      <c r="AI338" s="2">
        <f t="shared" si="82"/>
        <v>1.8265565438373571E-2</v>
      </c>
      <c r="AJ338" s="2">
        <f t="shared" si="83"/>
        <v>0.44834307992202727</v>
      </c>
      <c r="AK338" s="20">
        <f t="shared" si="84"/>
        <v>123</v>
      </c>
      <c r="AL338">
        <f t="shared" si="85"/>
        <v>1</v>
      </c>
      <c r="AM338" t="str">
        <f t="shared" si="86"/>
        <v>White Irish</v>
      </c>
      <c r="AN338" s="2">
        <f t="shared" si="87"/>
        <v>9.7681067344345621E-3</v>
      </c>
      <c r="AO338" s="2">
        <f t="shared" si="88"/>
        <v>0.23976608187134502</v>
      </c>
      <c r="AP338">
        <f t="shared" si="89"/>
        <v>0</v>
      </c>
      <c r="AQ338">
        <v>18</v>
      </c>
      <c r="AR338">
        <v>93</v>
      </c>
      <c r="AS338">
        <v>10</v>
      </c>
      <c r="AT338">
        <v>-71</v>
      </c>
      <c r="AU338">
        <v>-2</v>
      </c>
      <c r="AV338" s="2"/>
      <c r="BT338" s="84"/>
      <c r="BU338" s="84"/>
      <c r="BV338" s="84"/>
    </row>
    <row r="339" spans="1:74" x14ac:dyDescent="0.25">
      <c r="A339" s="73" t="s">
        <v>1211</v>
      </c>
      <c r="B339" s="73">
        <v>7</v>
      </c>
      <c r="C339" s="73" t="s">
        <v>838</v>
      </c>
      <c r="D339" s="78" t="s">
        <v>837</v>
      </c>
      <c r="E339" s="78" t="s">
        <v>175</v>
      </c>
      <c r="F339" s="73" t="s">
        <v>176</v>
      </c>
      <c r="G339" s="2">
        <f t="shared" si="75"/>
        <v>0.96711599553533101</v>
      </c>
      <c r="H339">
        <f t="shared" si="76"/>
        <v>0</v>
      </c>
      <c r="I339">
        <f t="shared" si="77"/>
        <v>0</v>
      </c>
      <c r="J339" s="79">
        <v>11647</v>
      </c>
      <c r="K339" s="76">
        <v>11492</v>
      </c>
      <c r="L339" s="76">
        <v>11264</v>
      </c>
      <c r="M339" s="73">
        <v>77</v>
      </c>
      <c r="N339" s="73">
        <v>11</v>
      </c>
      <c r="O339" s="73">
        <v>34</v>
      </c>
      <c r="P339" s="73">
        <v>106</v>
      </c>
      <c r="Q339" s="73">
        <v>13</v>
      </c>
      <c r="R339" s="73">
        <v>39</v>
      </c>
      <c r="S339" s="73">
        <v>16</v>
      </c>
      <c r="T339" s="73">
        <v>1</v>
      </c>
      <c r="U339" s="73">
        <v>30</v>
      </c>
      <c r="V339" s="73">
        <v>32</v>
      </c>
      <c r="W339" s="73">
        <v>12</v>
      </c>
      <c r="X339" s="73">
        <v>1</v>
      </c>
      <c r="Y339" s="73">
        <v>4</v>
      </c>
      <c r="Z339" s="73">
        <v>1</v>
      </c>
      <c r="AA339" s="73">
        <v>1</v>
      </c>
      <c r="AB339" s="73">
        <v>5</v>
      </c>
      <c r="AC339" s="77"/>
      <c r="AD339">
        <f t="shared" si="78"/>
        <v>383</v>
      </c>
      <c r="AE339">
        <v>26</v>
      </c>
      <c r="AF339" s="20">
        <f t="shared" si="79"/>
        <v>106</v>
      </c>
      <c r="AG339">
        <f t="shared" si="80"/>
        <v>4</v>
      </c>
      <c r="AH339" t="str">
        <f t="shared" si="81"/>
        <v xml:space="preserve">White Other </v>
      </c>
      <c r="AI339" s="2">
        <f t="shared" si="82"/>
        <v>9.1010560659397274E-3</v>
      </c>
      <c r="AJ339" s="2">
        <f t="shared" si="83"/>
        <v>0.27676240208877284</v>
      </c>
      <c r="AK339" s="20">
        <f t="shared" si="84"/>
        <v>77</v>
      </c>
      <c r="AL339">
        <f t="shared" si="85"/>
        <v>1</v>
      </c>
      <c r="AM339" t="str">
        <f t="shared" si="86"/>
        <v>White Irish</v>
      </c>
      <c r="AN339" s="2">
        <f t="shared" si="87"/>
        <v>6.6111445007298016E-3</v>
      </c>
      <c r="AO339" s="2">
        <f t="shared" si="88"/>
        <v>0.20104438642297651</v>
      </c>
      <c r="AP339">
        <f t="shared" si="89"/>
        <v>0</v>
      </c>
      <c r="AQ339">
        <v>18</v>
      </c>
      <c r="AR339">
        <v>43</v>
      </c>
      <c r="AS339">
        <v>18</v>
      </c>
      <c r="AT339">
        <v>-79</v>
      </c>
      <c r="AU339">
        <v>-7</v>
      </c>
      <c r="AV339" s="2"/>
      <c r="BT339" s="84"/>
      <c r="BU339" s="84"/>
      <c r="BV339" s="84"/>
    </row>
    <row r="340" spans="1:74" x14ac:dyDescent="0.25">
      <c r="A340" s="73" t="s">
        <v>1212</v>
      </c>
      <c r="B340" s="73">
        <v>1</v>
      </c>
      <c r="C340" s="73" t="s">
        <v>850</v>
      </c>
      <c r="D340" s="78" t="s">
        <v>849</v>
      </c>
      <c r="E340" s="78" t="s">
        <v>129</v>
      </c>
      <c r="F340" s="73" t="s">
        <v>130</v>
      </c>
      <c r="G340" s="2">
        <f t="shared" si="75"/>
        <v>0.94818780382745682</v>
      </c>
      <c r="H340">
        <f t="shared" si="76"/>
        <v>0</v>
      </c>
      <c r="I340">
        <f t="shared" si="77"/>
        <v>0</v>
      </c>
      <c r="J340" s="79">
        <v>16251</v>
      </c>
      <c r="K340" s="76">
        <v>15986</v>
      </c>
      <c r="L340" s="76">
        <v>15409</v>
      </c>
      <c r="M340" s="73">
        <v>322</v>
      </c>
      <c r="N340" s="73">
        <v>6</v>
      </c>
      <c r="O340" s="73">
        <v>166</v>
      </c>
      <c r="P340" s="73">
        <v>83</v>
      </c>
      <c r="Q340" s="73">
        <v>34</v>
      </c>
      <c r="R340" s="73">
        <v>47</v>
      </c>
      <c r="S340" s="73">
        <v>58</v>
      </c>
      <c r="T340" s="73">
        <v>0</v>
      </c>
      <c r="U340" s="73">
        <v>31</v>
      </c>
      <c r="V340" s="73">
        <v>29</v>
      </c>
      <c r="W340" s="73">
        <v>43</v>
      </c>
      <c r="X340" s="73">
        <v>1</v>
      </c>
      <c r="Y340" s="73">
        <v>2</v>
      </c>
      <c r="Z340" s="73">
        <v>0</v>
      </c>
      <c r="AA340" s="73">
        <v>13</v>
      </c>
      <c r="AB340" s="73">
        <v>7</v>
      </c>
      <c r="AC340" s="77"/>
      <c r="AD340">
        <f t="shared" si="78"/>
        <v>842</v>
      </c>
      <c r="AE340">
        <v>58</v>
      </c>
      <c r="AF340" s="20">
        <f t="shared" si="79"/>
        <v>322</v>
      </c>
      <c r="AG340">
        <f t="shared" si="80"/>
        <v>1</v>
      </c>
      <c r="AH340" t="str">
        <f t="shared" si="81"/>
        <v>White Irish</v>
      </c>
      <c r="AI340" s="2">
        <f t="shared" si="82"/>
        <v>1.9814165282136482E-2</v>
      </c>
      <c r="AJ340" s="2">
        <f t="shared" si="83"/>
        <v>0.38242280285035629</v>
      </c>
      <c r="AK340" s="20">
        <f t="shared" si="84"/>
        <v>166</v>
      </c>
      <c r="AL340">
        <f t="shared" si="85"/>
        <v>3</v>
      </c>
      <c r="AM340" t="str">
        <f t="shared" si="86"/>
        <v>White Polish</v>
      </c>
      <c r="AN340" s="2">
        <f t="shared" si="87"/>
        <v>1.021475601501446E-2</v>
      </c>
      <c r="AO340" s="2">
        <f t="shared" si="88"/>
        <v>0.19714964370546317</v>
      </c>
      <c r="AP340">
        <f t="shared" si="89"/>
        <v>0</v>
      </c>
      <c r="AQ340">
        <v>26</v>
      </c>
      <c r="AR340">
        <v>53</v>
      </c>
      <c r="AS340">
        <v>16</v>
      </c>
      <c r="AT340">
        <v>-75</v>
      </c>
      <c r="AU340">
        <v>-32</v>
      </c>
      <c r="AV340" s="2"/>
      <c r="BT340" s="84"/>
      <c r="BU340" s="84"/>
      <c r="BV340" s="84"/>
    </row>
    <row r="341" spans="1:74" x14ac:dyDescent="0.25">
      <c r="A341" s="73" t="s">
        <v>1213</v>
      </c>
      <c r="B341" s="73">
        <v>2</v>
      </c>
      <c r="C341" s="73" t="s">
        <v>848</v>
      </c>
      <c r="D341" s="78" t="s">
        <v>847</v>
      </c>
      <c r="E341" s="78" t="s">
        <v>129</v>
      </c>
      <c r="F341" s="73" t="s">
        <v>130</v>
      </c>
      <c r="G341" s="2">
        <f t="shared" si="75"/>
        <v>0.95398891609743519</v>
      </c>
      <c r="H341">
        <f t="shared" si="76"/>
        <v>0</v>
      </c>
      <c r="I341">
        <f t="shared" si="77"/>
        <v>0</v>
      </c>
      <c r="J341" s="79">
        <v>15518</v>
      </c>
      <c r="K341" s="76">
        <v>15228</v>
      </c>
      <c r="L341" s="76">
        <v>14804</v>
      </c>
      <c r="M341" s="73">
        <v>265</v>
      </c>
      <c r="N341" s="73">
        <v>10</v>
      </c>
      <c r="O341" s="73">
        <v>60</v>
      </c>
      <c r="P341" s="73">
        <v>89</v>
      </c>
      <c r="Q341" s="73">
        <v>34</v>
      </c>
      <c r="R341" s="73">
        <v>38</v>
      </c>
      <c r="S341" s="73">
        <v>73</v>
      </c>
      <c r="T341" s="73">
        <v>2</v>
      </c>
      <c r="U341" s="73">
        <v>43</v>
      </c>
      <c r="V341" s="73">
        <v>36</v>
      </c>
      <c r="W341" s="73">
        <v>38</v>
      </c>
      <c r="X341" s="73">
        <v>11</v>
      </c>
      <c r="Y341" s="73">
        <v>0</v>
      </c>
      <c r="Z341" s="73">
        <v>1</v>
      </c>
      <c r="AA341" s="73">
        <v>10</v>
      </c>
      <c r="AB341" s="73">
        <v>4</v>
      </c>
      <c r="AC341" s="77"/>
      <c r="AD341">
        <f t="shared" si="78"/>
        <v>714</v>
      </c>
      <c r="AE341">
        <v>46</v>
      </c>
      <c r="AF341" s="20">
        <f t="shared" si="79"/>
        <v>265</v>
      </c>
      <c r="AG341">
        <f t="shared" si="80"/>
        <v>1</v>
      </c>
      <c r="AH341" t="str">
        <f t="shared" si="81"/>
        <v>White Irish</v>
      </c>
      <c r="AI341" s="2">
        <f t="shared" si="82"/>
        <v>1.7076942905013534E-2</v>
      </c>
      <c r="AJ341" s="2">
        <f t="shared" si="83"/>
        <v>0.37114845938375352</v>
      </c>
      <c r="AK341" s="20">
        <f t="shared" si="84"/>
        <v>89</v>
      </c>
      <c r="AL341">
        <f t="shared" si="85"/>
        <v>4</v>
      </c>
      <c r="AM341" t="str">
        <f t="shared" si="86"/>
        <v xml:space="preserve">White Other </v>
      </c>
      <c r="AN341" s="2">
        <f t="shared" si="87"/>
        <v>5.7352751643252996E-3</v>
      </c>
      <c r="AO341" s="2">
        <f t="shared" si="88"/>
        <v>0.12464985994397759</v>
      </c>
      <c r="AP341">
        <f t="shared" si="89"/>
        <v>0</v>
      </c>
      <c r="AQ341">
        <v>33</v>
      </c>
      <c r="AR341">
        <v>48</v>
      </c>
      <c r="AS341">
        <v>8</v>
      </c>
      <c r="AT341">
        <v>-79</v>
      </c>
      <c r="AU341">
        <v>7</v>
      </c>
      <c r="AV341" s="2"/>
      <c r="BT341" s="84"/>
      <c r="BU341" s="84"/>
      <c r="BV341" s="84"/>
    </row>
    <row r="342" spans="1:74" x14ac:dyDescent="0.25">
      <c r="A342" s="73" t="s">
        <v>1214</v>
      </c>
      <c r="B342" s="73">
        <v>3</v>
      </c>
      <c r="C342" s="73" t="s">
        <v>846</v>
      </c>
      <c r="D342" s="78" t="s">
        <v>845</v>
      </c>
      <c r="E342" s="78" t="s">
        <v>129</v>
      </c>
      <c r="F342" s="73" t="s">
        <v>130</v>
      </c>
      <c r="G342" s="2">
        <f t="shared" si="75"/>
        <v>0.95960003225546331</v>
      </c>
      <c r="H342">
        <f t="shared" si="76"/>
        <v>0</v>
      </c>
      <c r="I342">
        <f t="shared" si="77"/>
        <v>0</v>
      </c>
      <c r="J342" s="79">
        <v>12401</v>
      </c>
      <c r="K342" s="76">
        <v>12137</v>
      </c>
      <c r="L342" s="76">
        <v>11900</v>
      </c>
      <c r="M342" s="73">
        <v>129</v>
      </c>
      <c r="N342" s="73">
        <v>1</v>
      </c>
      <c r="O342" s="73">
        <v>50</v>
      </c>
      <c r="P342" s="73">
        <v>57</v>
      </c>
      <c r="Q342" s="73">
        <v>20</v>
      </c>
      <c r="R342" s="73">
        <v>23</v>
      </c>
      <c r="S342" s="73">
        <v>33</v>
      </c>
      <c r="T342" s="73">
        <v>0</v>
      </c>
      <c r="U342" s="73">
        <v>12</v>
      </c>
      <c r="V342" s="73">
        <v>25</v>
      </c>
      <c r="W342" s="73">
        <v>121</v>
      </c>
      <c r="X342" s="73">
        <v>0</v>
      </c>
      <c r="Y342" s="73">
        <v>1</v>
      </c>
      <c r="Z342" s="73">
        <v>2</v>
      </c>
      <c r="AA342" s="73">
        <v>17</v>
      </c>
      <c r="AB342" s="73">
        <v>10</v>
      </c>
      <c r="AC342" s="77"/>
      <c r="AD342">
        <f t="shared" si="78"/>
        <v>501</v>
      </c>
      <c r="AE342">
        <v>34</v>
      </c>
      <c r="AF342" s="20">
        <f t="shared" si="79"/>
        <v>129</v>
      </c>
      <c r="AG342">
        <f t="shared" si="80"/>
        <v>1</v>
      </c>
      <c r="AH342" t="str">
        <f t="shared" si="81"/>
        <v>White Irish</v>
      </c>
      <c r="AI342" s="2">
        <f t="shared" si="82"/>
        <v>1.0402386904281913E-2</v>
      </c>
      <c r="AJ342" s="2">
        <f t="shared" si="83"/>
        <v>0.25748502994011974</v>
      </c>
      <c r="AK342" s="20">
        <f t="shared" si="84"/>
        <v>121</v>
      </c>
      <c r="AL342">
        <f t="shared" si="85"/>
        <v>11</v>
      </c>
      <c r="AM342" t="str">
        <f t="shared" si="86"/>
        <v>African</v>
      </c>
      <c r="AN342" s="2">
        <f t="shared" si="87"/>
        <v>9.757277638900089E-3</v>
      </c>
      <c r="AO342" s="2">
        <f t="shared" si="88"/>
        <v>0.24151696606786427</v>
      </c>
      <c r="AP342">
        <f t="shared" si="89"/>
        <v>0</v>
      </c>
      <c r="AQ342">
        <v>21</v>
      </c>
      <c r="AR342">
        <v>25</v>
      </c>
      <c r="AS342">
        <v>3</v>
      </c>
      <c r="AT342">
        <v>-21</v>
      </c>
      <c r="AU342">
        <v>-25</v>
      </c>
      <c r="AV342" s="2"/>
      <c r="BT342" s="84"/>
      <c r="BU342" s="84"/>
      <c r="BV342" s="84"/>
    </row>
    <row r="343" spans="1:74" x14ac:dyDescent="0.25">
      <c r="A343" s="73" t="s">
        <v>1215</v>
      </c>
      <c r="B343" s="73">
        <v>4</v>
      </c>
      <c r="C343" s="73" t="s">
        <v>844</v>
      </c>
      <c r="D343" s="78" t="s">
        <v>843</v>
      </c>
      <c r="E343" s="78" t="s">
        <v>129</v>
      </c>
      <c r="F343" s="73" t="s">
        <v>130</v>
      </c>
      <c r="G343" s="2">
        <f t="shared" si="75"/>
        <v>0.9610934596247227</v>
      </c>
      <c r="H343">
        <f t="shared" si="76"/>
        <v>0</v>
      </c>
      <c r="I343">
        <f t="shared" si="77"/>
        <v>0</v>
      </c>
      <c r="J343" s="79">
        <v>16681</v>
      </c>
      <c r="K343" s="76">
        <v>16434</v>
      </c>
      <c r="L343" s="76">
        <v>16032</v>
      </c>
      <c r="M343" s="73">
        <v>222</v>
      </c>
      <c r="N343" s="73">
        <v>50</v>
      </c>
      <c r="O343" s="73">
        <v>24</v>
      </c>
      <c r="P343" s="73">
        <v>106</v>
      </c>
      <c r="Q343" s="73">
        <v>36</v>
      </c>
      <c r="R343" s="73">
        <v>61</v>
      </c>
      <c r="S343" s="73">
        <v>62</v>
      </c>
      <c r="T343" s="73">
        <v>2</v>
      </c>
      <c r="U343" s="73">
        <v>30</v>
      </c>
      <c r="V343" s="73">
        <v>25</v>
      </c>
      <c r="W343" s="73">
        <v>16</v>
      </c>
      <c r="X343" s="73">
        <v>1</v>
      </c>
      <c r="Y343" s="73">
        <v>4</v>
      </c>
      <c r="Z343" s="73">
        <v>0</v>
      </c>
      <c r="AA343" s="73">
        <v>4</v>
      </c>
      <c r="AB343" s="73">
        <v>6</v>
      </c>
      <c r="AC343" s="77"/>
      <c r="AD343">
        <f t="shared" si="78"/>
        <v>649</v>
      </c>
      <c r="AE343">
        <v>35</v>
      </c>
      <c r="AF343" s="20">
        <f t="shared" si="79"/>
        <v>222</v>
      </c>
      <c r="AG343">
        <f t="shared" si="80"/>
        <v>1</v>
      </c>
      <c r="AH343" t="str">
        <f t="shared" si="81"/>
        <v>White Irish</v>
      </c>
      <c r="AI343" s="2">
        <f t="shared" si="82"/>
        <v>1.3308554643007014E-2</v>
      </c>
      <c r="AJ343" s="2">
        <f t="shared" si="83"/>
        <v>0.34206471494607088</v>
      </c>
      <c r="AK343" s="20">
        <f t="shared" si="84"/>
        <v>106</v>
      </c>
      <c r="AL343">
        <f t="shared" si="85"/>
        <v>4</v>
      </c>
      <c r="AM343" t="str">
        <f t="shared" si="86"/>
        <v xml:space="preserve">White Other </v>
      </c>
      <c r="AN343" s="2">
        <f t="shared" si="87"/>
        <v>6.3545350998141601E-3</v>
      </c>
      <c r="AO343" s="2">
        <f t="shared" si="88"/>
        <v>0.1633281972265023</v>
      </c>
      <c r="AP343">
        <f t="shared" si="89"/>
        <v>0</v>
      </c>
      <c r="AQ343">
        <v>24</v>
      </c>
      <c r="AR343">
        <v>54</v>
      </c>
      <c r="AS343">
        <v>6</v>
      </c>
      <c r="AT343">
        <v>36</v>
      </c>
      <c r="AU343">
        <v>16</v>
      </c>
      <c r="AV343" s="2"/>
      <c r="BT343" s="84"/>
      <c r="BU343" s="84"/>
      <c r="BV343" s="84"/>
    </row>
    <row r="344" spans="1:74" x14ac:dyDescent="0.25">
      <c r="A344" s="73" t="s">
        <v>1216</v>
      </c>
      <c r="B344" s="73">
        <v>5</v>
      </c>
      <c r="C344" s="73" t="s">
        <v>840</v>
      </c>
      <c r="D344" s="78" t="s">
        <v>839</v>
      </c>
      <c r="E344" s="78" t="s">
        <v>129</v>
      </c>
      <c r="F344" s="73" t="s">
        <v>130</v>
      </c>
      <c r="G344" s="2">
        <f t="shared" si="75"/>
        <v>0.96923874535556898</v>
      </c>
      <c r="H344">
        <f t="shared" si="76"/>
        <v>0</v>
      </c>
      <c r="I344">
        <f t="shared" si="77"/>
        <v>0</v>
      </c>
      <c r="J344" s="79">
        <v>11573</v>
      </c>
      <c r="K344" s="76">
        <v>11439</v>
      </c>
      <c r="L344" s="76">
        <v>11217</v>
      </c>
      <c r="M344" s="73">
        <v>98</v>
      </c>
      <c r="N344" s="73">
        <v>18</v>
      </c>
      <c r="O344" s="73">
        <v>29</v>
      </c>
      <c r="P344" s="73">
        <v>77</v>
      </c>
      <c r="Q344" s="73">
        <v>24</v>
      </c>
      <c r="R344" s="73">
        <v>32</v>
      </c>
      <c r="S344" s="73">
        <v>22</v>
      </c>
      <c r="T344" s="73">
        <v>1</v>
      </c>
      <c r="U344" s="73">
        <v>23</v>
      </c>
      <c r="V344" s="73">
        <v>10</v>
      </c>
      <c r="W344" s="73">
        <v>12</v>
      </c>
      <c r="X344" s="73">
        <v>0</v>
      </c>
      <c r="Y344" s="73">
        <v>0</v>
      </c>
      <c r="Z344" s="73">
        <v>0</v>
      </c>
      <c r="AA344" s="73">
        <v>5</v>
      </c>
      <c r="AB344" s="73">
        <v>5</v>
      </c>
      <c r="AC344" s="77"/>
      <c r="AD344">
        <f t="shared" si="78"/>
        <v>356</v>
      </c>
      <c r="AE344">
        <v>21</v>
      </c>
      <c r="AF344" s="20">
        <f t="shared" si="79"/>
        <v>98</v>
      </c>
      <c r="AG344">
        <f t="shared" si="80"/>
        <v>1</v>
      </c>
      <c r="AH344" t="str">
        <f t="shared" si="81"/>
        <v>White Irish</v>
      </c>
      <c r="AI344" s="2">
        <f t="shared" si="82"/>
        <v>8.4679858290849386E-3</v>
      </c>
      <c r="AJ344" s="2">
        <f t="shared" si="83"/>
        <v>0.2752808988764045</v>
      </c>
      <c r="AK344" s="20">
        <f t="shared" si="84"/>
        <v>77</v>
      </c>
      <c r="AL344">
        <f t="shared" si="85"/>
        <v>4</v>
      </c>
      <c r="AM344" t="str">
        <f t="shared" si="86"/>
        <v xml:space="preserve">White Other </v>
      </c>
      <c r="AN344" s="2">
        <f t="shared" si="87"/>
        <v>6.6534174371381668E-3</v>
      </c>
      <c r="AO344" s="2">
        <f t="shared" si="88"/>
        <v>0.21629213483146068</v>
      </c>
      <c r="AP344">
        <f t="shared" si="89"/>
        <v>0</v>
      </c>
      <c r="AQ344">
        <v>12</v>
      </c>
      <c r="AR344">
        <v>22</v>
      </c>
      <c r="AS344">
        <v>2</v>
      </c>
      <c r="AT344">
        <v>-69</v>
      </c>
      <c r="AU344">
        <v>-6</v>
      </c>
      <c r="AV344" s="2"/>
      <c r="BT344" s="84"/>
      <c r="BU344" s="84"/>
      <c r="BV344" s="84"/>
    </row>
    <row r="345" spans="1:74" x14ac:dyDescent="0.25">
      <c r="A345" s="73" t="s">
        <v>1217</v>
      </c>
      <c r="B345" s="73">
        <v>6</v>
      </c>
      <c r="C345" s="73" t="s">
        <v>842</v>
      </c>
      <c r="D345" s="78" t="s">
        <v>841</v>
      </c>
      <c r="E345" s="78" t="s">
        <v>129</v>
      </c>
      <c r="F345" s="73" t="s">
        <v>130</v>
      </c>
      <c r="G345" s="2">
        <f t="shared" si="75"/>
        <v>0.97261696545693044</v>
      </c>
      <c r="H345">
        <f t="shared" si="76"/>
        <v>0</v>
      </c>
      <c r="I345">
        <f t="shared" si="77"/>
        <v>0</v>
      </c>
      <c r="J345" s="79">
        <v>18296</v>
      </c>
      <c r="K345" s="76">
        <v>18082</v>
      </c>
      <c r="L345" s="76">
        <v>17795</v>
      </c>
      <c r="M345" s="73">
        <v>132</v>
      </c>
      <c r="N345" s="73">
        <v>17</v>
      </c>
      <c r="O345" s="73">
        <v>53</v>
      </c>
      <c r="P345" s="73">
        <v>85</v>
      </c>
      <c r="Q345" s="73">
        <v>30</v>
      </c>
      <c r="R345" s="73">
        <v>50</v>
      </c>
      <c r="S345" s="73">
        <v>29</v>
      </c>
      <c r="T345" s="73">
        <v>0</v>
      </c>
      <c r="U345" s="73">
        <v>21</v>
      </c>
      <c r="V345" s="73">
        <v>27</v>
      </c>
      <c r="W345" s="73">
        <v>31</v>
      </c>
      <c r="X345" s="73">
        <v>6</v>
      </c>
      <c r="Y345" s="73">
        <v>1</v>
      </c>
      <c r="Z345" s="73">
        <v>0</v>
      </c>
      <c r="AA345" s="73">
        <v>13</v>
      </c>
      <c r="AB345" s="73">
        <v>6</v>
      </c>
      <c r="AC345" s="77"/>
      <c r="AD345">
        <f t="shared" si="78"/>
        <v>501</v>
      </c>
      <c r="AE345">
        <v>31</v>
      </c>
      <c r="AF345" s="20">
        <f t="shared" si="79"/>
        <v>132</v>
      </c>
      <c r="AG345">
        <f t="shared" si="80"/>
        <v>1</v>
      </c>
      <c r="AH345" t="str">
        <f t="shared" si="81"/>
        <v>White Irish</v>
      </c>
      <c r="AI345" s="2">
        <f t="shared" si="82"/>
        <v>7.214691735898557E-3</v>
      </c>
      <c r="AJ345" s="2">
        <f t="shared" si="83"/>
        <v>0.26347305389221559</v>
      </c>
      <c r="AK345" s="20">
        <f t="shared" si="84"/>
        <v>85</v>
      </c>
      <c r="AL345">
        <f t="shared" si="85"/>
        <v>4</v>
      </c>
      <c r="AM345" t="str">
        <f t="shared" si="86"/>
        <v xml:space="preserve">White Other </v>
      </c>
      <c r="AN345" s="2">
        <f t="shared" si="87"/>
        <v>4.645824223874071E-3</v>
      </c>
      <c r="AO345" s="2">
        <f t="shared" si="88"/>
        <v>0.16966067864271456</v>
      </c>
      <c r="AP345">
        <f t="shared" si="89"/>
        <v>0</v>
      </c>
      <c r="AQ345">
        <v>18</v>
      </c>
      <c r="AR345">
        <v>43</v>
      </c>
      <c r="AS345">
        <v>9</v>
      </c>
      <c r="AT345">
        <v>-136</v>
      </c>
      <c r="AU345">
        <v>-13</v>
      </c>
      <c r="AV345" s="2"/>
      <c r="BT345" s="84"/>
      <c r="BU345" s="84"/>
      <c r="BV345" s="84"/>
    </row>
    <row r="346" spans="1:74" x14ac:dyDescent="0.25">
      <c r="A346" s="73" t="s">
        <v>1218</v>
      </c>
      <c r="B346" s="73">
        <v>1</v>
      </c>
      <c r="C346" s="73" t="s">
        <v>856</v>
      </c>
      <c r="D346" s="78" t="s">
        <v>855</v>
      </c>
      <c r="E346" s="78" t="s">
        <v>177</v>
      </c>
      <c r="F346" s="73" t="s">
        <v>178</v>
      </c>
      <c r="G346" s="2">
        <f t="shared" si="75"/>
        <v>0.90520637095393042</v>
      </c>
      <c r="H346">
        <f t="shared" si="76"/>
        <v>0</v>
      </c>
      <c r="I346">
        <f t="shared" si="77"/>
        <v>0</v>
      </c>
      <c r="J346" s="79">
        <v>23356</v>
      </c>
      <c r="K346" s="76">
        <v>22274</v>
      </c>
      <c r="L346" s="76">
        <v>21142</v>
      </c>
      <c r="M346" s="73">
        <v>155</v>
      </c>
      <c r="N346" s="73">
        <v>3</v>
      </c>
      <c r="O346" s="73">
        <v>488</v>
      </c>
      <c r="P346" s="73">
        <v>486</v>
      </c>
      <c r="Q346" s="73">
        <v>104</v>
      </c>
      <c r="R346" s="73">
        <v>448</v>
      </c>
      <c r="S346" s="73">
        <v>160</v>
      </c>
      <c r="T346" s="73">
        <v>1</v>
      </c>
      <c r="U346" s="73">
        <v>125</v>
      </c>
      <c r="V346" s="73">
        <v>84</v>
      </c>
      <c r="W346" s="73">
        <v>108</v>
      </c>
      <c r="X346" s="73">
        <v>4</v>
      </c>
      <c r="Y346" s="73">
        <v>9</v>
      </c>
      <c r="Z346" s="73">
        <v>0</v>
      </c>
      <c r="AA346" s="73">
        <v>13</v>
      </c>
      <c r="AB346" s="73">
        <v>26</v>
      </c>
      <c r="AC346" s="77"/>
      <c r="AD346">
        <f t="shared" si="78"/>
        <v>2214</v>
      </c>
      <c r="AE346">
        <v>250</v>
      </c>
      <c r="AF346" s="20">
        <f t="shared" si="79"/>
        <v>488</v>
      </c>
      <c r="AG346">
        <f t="shared" si="80"/>
        <v>3</v>
      </c>
      <c r="AH346" t="str">
        <f t="shared" si="81"/>
        <v>White Polish</v>
      </c>
      <c r="AI346" s="2">
        <f t="shared" si="82"/>
        <v>2.0893988696694638E-2</v>
      </c>
      <c r="AJ346" s="2">
        <f t="shared" si="83"/>
        <v>0.22041553748870821</v>
      </c>
      <c r="AK346" s="20">
        <f t="shared" si="84"/>
        <v>486</v>
      </c>
      <c r="AL346">
        <f t="shared" si="85"/>
        <v>4</v>
      </c>
      <c r="AM346" t="str">
        <f t="shared" si="86"/>
        <v xml:space="preserve">White Other </v>
      </c>
      <c r="AN346" s="2">
        <f t="shared" si="87"/>
        <v>2.0808357595478676E-2</v>
      </c>
      <c r="AO346" s="2">
        <f t="shared" si="88"/>
        <v>0.21951219512195122</v>
      </c>
      <c r="AP346">
        <f t="shared" si="89"/>
        <v>0</v>
      </c>
      <c r="AQ346">
        <v>144</v>
      </c>
      <c r="AR346">
        <v>182</v>
      </c>
      <c r="AS346">
        <v>46</v>
      </c>
      <c r="AT346">
        <v>-189</v>
      </c>
      <c r="AU346">
        <v>-12</v>
      </c>
      <c r="AV346" s="2"/>
      <c r="BT346" s="84"/>
      <c r="BU346" s="84"/>
      <c r="BV346" s="84"/>
    </row>
    <row r="347" spans="1:74" x14ac:dyDescent="0.25">
      <c r="A347" s="73" t="s">
        <v>1219</v>
      </c>
      <c r="B347" s="73">
        <v>2</v>
      </c>
      <c r="C347" s="73" t="s">
        <v>858</v>
      </c>
      <c r="D347" s="78" t="s">
        <v>857</v>
      </c>
      <c r="E347" s="78" t="s">
        <v>177</v>
      </c>
      <c r="F347" s="73" t="s">
        <v>178</v>
      </c>
      <c r="G347" s="2">
        <f t="shared" si="75"/>
        <v>0.9158482330227482</v>
      </c>
      <c r="H347">
        <f t="shared" si="76"/>
        <v>0</v>
      </c>
      <c r="I347">
        <f t="shared" si="77"/>
        <v>0</v>
      </c>
      <c r="J347" s="79">
        <v>23826</v>
      </c>
      <c r="K347" s="76">
        <v>22808</v>
      </c>
      <c r="L347" s="76">
        <v>21821</v>
      </c>
      <c r="M347" s="73">
        <v>179</v>
      </c>
      <c r="N347" s="73">
        <v>2</v>
      </c>
      <c r="O347" s="73">
        <v>466</v>
      </c>
      <c r="P347" s="73">
        <v>340</v>
      </c>
      <c r="Q347" s="73">
        <v>88</v>
      </c>
      <c r="R347" s="73">
        <v>341</v>
      </c>
      <c r="S347" s="73">
        <v>241</v>
      </c>
      <c r="T347" s="73">
        <v>2</v>
      </c>
      <c r="U347" s="73">
        <v>118</v>
      </c>
      <c r="V347" s="73">
        <v>77</v>
      </c>
      <c r="W347" s="73">
        <v>99</v>
      </c>
      <c r="X347" s="73">
        <v>19</v>
      </c>
      <c r="Y347" s="73">
        <v>9</v>
      </c>
      <c r="Z347" s="73">
        <v>4</v>
      </c>
      <c r="AA347" s="73">
        <v>9</v>
      </c>
      <c r="AB347" s="73">
        <v>11</v>
      </c>
      <c r="AC347" s="77"/>
      <c r="AD347">
        <f t="shared" si="78"/>
        <v>2005</v>
      </c>
      <c r="AE347">
        <v>230</v>
      </c>
      <c r="AF347" s="20">
        <f t="shared" si="79"/>
        <v>466</v>
      </c>
      <c r="AG347">
        <f t="shared" si="80"/>
        <v>3</v>
      </c>
      <c r="AH347" t="str">
        <f t="shared" si="81"/>
        <v>White Polish</v>
      </c>
      <c r="AI347" s="2">
        <f t="shared" si="82"/>
        <v>1.9558465541845042E-2</v>
      </c>
      <c r="AJ347" s="2">
        <f t="shared" si="83"/>
        <v>0.23241895261845386</v>
      </c>
      <c r="AK347" s="20">
        <f t="shared" si="84"/>
        <v>341</v>
      </c>
      <c r="AL347">
        <f t="shared" si="85"/>
        <v>6</v>
      </c>
      <c r="AM347" t="str">
        <f t="shared" si="86"/>
        <v>Pakistani</v>
      </c>
      <c r="AN347" s="2">
        <f t="shared" si="87"/>
        <v>1.4312096029547553E-2</v>
      </c>
      <c r="AO347" s="2">
        <f t="shared" si="88"/>
        <v>0.17007481296758103</v>
      </c>
      <c r="AP347">
        <f t="shared" si="89"/>
        <v>0</v>
      </c>
      <c r="AQ347">
        <v>144</v>
      </c>
      <c r="AR347">
        <v>152</v>
      </c>
      <c r="AS347">
        <v>49</v>
      </c>
      <c r="AT347">
        <v>-271</v>
      </c>
      <c r="AU347">
        <v>-42</v>
      </c>
      <c r="AV347" s="2"/>
      <c r="BT347" s="84"/>
      <c r="BU347" s="84"/>
      <c r="BV347" s="84"/>
    </row>
    <row r="348" spans="1:74" x14ac:dyDescent="0.25">
      <c r="A348" s="73" t="s">
        <v>1220</v>
      </c>
      <c r="B348" s="73">
        <v>3</v>
      </c>
      <c r="C348" s="73" t="s">
        <v>854</v>
      </c>
      <c r="D348" s="78" t="s">
        <v>853</v>
      </c>
      <c r="E348" s="78" t="s">
        <v>177</v>
      </c>
      <c r="F348" s="73" t="s">
        <v>178</v>
      </c>
      <c r="G348" s="2">
        <f t="shared" si="75"/>
        <v>0.92656761521027453</v>
      </c>
      <c r="H348">
        <f t="shared" si="76"/>
        <v>0</v>
      </c>
      <c r="I348">
        <f t="shared" si="77"/>
        <v>0</v>
      </c>
      <c r="J348" s="79">
        <v>19855</v>
      </c>
      <c r="K348" s="76">
        <v>19310</v>
      </c>
      <c r="L348" s="76">
        <v>18397</v>
      </c>
      <c r="M348" s="73">
        <v>146</v>
      </c>
      <c r="N348" s="73">
        <v>13</v>
      </c>
      <c r="O348" s="73">
        <v>533</v>
      </c>
      <c r="P348" s="73">
        <v>221</v>
      </c>
      <c r="Q348" s="73">
        <v>76</v>
      </c>
      <c r="R348" s="73">
        <v>155</v>
      </c>
      <c r="S348" s="73">
        <v>46</v>
      </c>
      <c r="T348" s="73">
        <v>3</v>
      </c>
      <c r="U348" s="73">
        <v>69</v>
      </c>
      <c r="V348" s="73">
        <v>46</v>
      </c>
      <c r="W348" s="73">
        <v>66</v>
      </c>
      <c r="X348" s="73">
        <v>8</v>
      </c>
      <c r="Y348" s="73">
        <v>12</v>
      </c>
      <c r="Z348" s="73">
        <v>3</v>
      </c>
      <c r="AA348" s="73">
        <v>30</v>
      </c>
      <c r="AB348" s="73">
        <v>31</v>
      </c>
      <c r="AC348" s="77"/>
      <c r="AD348">
        <f t="shared" si="78"/>
        <v>1458</v>
      </c>
      <c r="AE348">
        <v>162</v>
      </c>
      <c r="AF348" s="20">
        <f t="shared" si="79"/>
        <v>533</v>
      </c>
      <c r="AG348">
        <f t="shared" si="80"/>
        <v>3</v>
      </c>
      <c r="AH348" t="str">
        <f t="shared" si="81"/>
        <v>White Polish</v>
      </c>
      <c r="AI348" s="2">
        <f t="shared" si="82"/>
        <v>2.6844623520523799E-2</v>
      </c>
      <c r="AJ348" s="2">
        <f t="shared" si="83"/>
        <v>0.3655692729766804</v>
      </c>
      <c r="AK348" s="20">
        <f t="shared" si="84"/>
        <v>221</v>
      </c>
      <c r="AL348">
        <f t="shared" si="85"/>
        <v>4</v>
      </c>
      <c r="AM348" t="str">
        <f t="shared" si="86"/>
        <v xml:space="preserve">White Other </v>
      </c>
      <c r="AN348" s="2">
        <f t="shared" si="87"/>
        <v>1.1130697557290355E-2</v>
      </c>
      <c r="AO348" s="2">
        <f t="shared" si="88"/>
        <v>0.15157750342935528</v>
      </c>
      <c r="AP348">
        <f t="shared" si="89"/>
        <v>0</v>
      </c>
      <c r="AQ348">
        <v>90</v>
      </c>
      <c r="AR348">
        <v>125</v>
      </c>
      <c r="AS348">
        <v>23</v>
      </c>
      <c r="AT348">
        <v>12</v>
      </c>
      <c r="AU348">
        <v>-12</v>
      </c>
      <c r="AV348" s="2"/>
      <c r="BT348" s="84"/>
      <c r="BU348" s="84"/>
      <c r="BV348" s="84"/>
    </row>
    <row r="349" spans="1:74" x14ac:dyDescent="0.25">
      <c r="A349" s="73" t="s">
        <v>1221</v>
      </c>
      <c r="B349" s="73">
        <v>4</v>
      </c>
      <c r="C349" s="73" t="s">
        <v>866</v>
      </c>
      <c r="D349" s="78" t="s">
        <v>865</v>
      </c>
      <c r="E349" s="78" t="s">
        <v>177</v>
      </c>
      <c r="F349" s="73" t="s">
        <v>178</v>
      </c>
      <c r="G349" s="2">
        <f t="shared" si="75"/>
        <v>0.92692399904099732</v>
      </c>
      <c r="H349">
        <f t="shared" si="76"/>
        <v>0</v>
      </c>
      <c r="I349">
        <f t="shared" si="77"/>
        <v>0</v>
      </c>
      <c r="J349" s="79">
        <v>20855</v>
      </c>
      <c r="K349" s="76">
        <v>20467</v>
      </c>
      <c r="L349" s="76">
        <v>19331</v>
      </c>
      <c r="M349" s="73">
        <v>159</v>
      </c>
      <c r="N349" s="73">
        <v>10</v>
      </c>
      <c r="O349" s="73">
        <v>595</v>
      </c>
      <c r="P349" s="73">
        <v>372</v>
      </c>
      <c r="Q349" s="73">
        <v>50</v>
      </c>
      <c r="R349" s="73">
        <v>111</v>
      </c>
      <c r="S349" s="73">
        <v>44</v>
      </c>
      <c r="T349" s="73">
        <v>1</v>
      </c>
      <c r="U349" s="73">
        <v>45</v>
      </c>
      <c r="V349" s="73">
        <v>41</v>
      </c>
      <c r="W349" s="73">
        <v>51</v>
      </c>
      <c r="X349" s="73">
        <v>5</v>
      </c>
      <c r="Y349" s="73">
        <v>8</v>
      </c>
      <c r="Z349" s="73">
        <v>5</v>
      </c>
      <c r="AA349" s="73">
        <v>16</v>
      </c>
      <c r="AB349" s="73">
        <v>11</v>
      </c>
      <c r="AC349" s="77"/>
      <c r="AD349">
        <f t="shared" si="78"/>
        <v>1524</v>
      </c>
      <c r="AE349">
        <v>131</v>
      </c>
      <c r="AF349" s="20">
        <f t="shared" si="79"/>
        <v>595</v>
      </c>
      <c r="AG349">
        <f t="shared" si="80"/>
        <v>3</v>
      </c>
      <c r="AH349" t="str">
        <f t="shared" si="81"/>
        <v>White Polish</v>
      </c>
      <c r="AI349" s="2">
        <f t="shared" si="82"/>
        <v>2.853032845840326E-2</v>
      </c>
      <c r="AJ349" s="2">
        <f t="shared" si="83"/>
        <v>0.39041994750656167</v>
      </c>
      <c r="AK349" s="20">
        <f t="shared" si="84"/>
        <v>372</v>
      </c>
      <c r="AL349">
        <f t="shared" si="85"/>
        <v>4</v>
      </c>
      <c r="AM349" t="str">
        <f t="shared" si="86"/>
        <v xml:space="preserve">White Other </v>
      </c>
      <c r="AN349" s="2">
        <f t="shared" si="87"/>
        <v>1.7837449052984896E-2</v>
      </c>
      <c r="AO349" s="2">
        <f t="shared" si="88"/>
        <v>0.24409448818897639</v>
      </c>
      <c r="AP349">
        <f t="shared" si="89"/>
        <v>0</v>
      </c>
      <c r="AQ349">
        <v>43</v>
      </c>
      <c r="AR349">
        <v>130</v>
      </c>
      <c r="AS349">
        <v>13</v>
      </c>
      <c r="AT349">
        <v>473</v>
      </c>
      <c r="AU349">
        <v>-11</v>
      </c>
      <c r="AV349" s="2"/>
      <c r="BT349" s="84"/>
      <c r="BU349" s="84"/>
      <c r="BV349" s="84"/>
    </row>
    <row r="350" spans="1:74" x14ac:dyDescent="0.25">
      <c r="A350" s="73" t="s">
        <v>1222</v>
      </c>
      <c r="B350" s="73">
        <v>5</v>
      </c>
      <c r="C350" s="73" t="s">
        <v>860</v>
      </c>
      <c r="D350" s="78" t="s">
        <v>859</v>
      </c>
      <c r="E350" s="78" t="s">
        <v>177</v>
      </c>
      <c r="F350" s="73" t="s">
        <v>178</v>
      </c>
      <c r="G350" s="2">
        <f t="shared" si="75"/>
        <v>0.93906093906093902</v>
      </c>
      <c r="H350">
        <f t="shared" si="76"/>
        <v>0</v>
      </c>
      <c r="I350">
        <f t="shared" si="77"/>
        <v>0</v>
      </c>
      <c r="J350" s="79">
        <v>20020</v>
      </c>
      <c r="K350" s="76">
        <v>19684</v>
      </c>
      <c r="L350" s="76">
        <v>18800</v>
      </c>
      <c r="M350" s="73">
        <v>123</v>
      </c>
      <c r="N350" s="73">
        <v>10</v>
      </c>
      <c r="O350" s="73">
        <v>533</v>
      </c>
      <c r="P350" s="73">
        <v>218</v>
      </c>
      <c r="Q350" s="73">
        <v>55</v>
      </c>
      <c r="R350" s="73">
        <v>89</v>
      </c>
      <c r="S350" s="73">
        <v>42</v>
      </c>
      <c r="T350" s="73">
        <v>2</v>
      </c>
      <c r="U350" s="73">
        <v>39</v>
      </c>
      <c r="V350" s="73">
        <v>36</v>
      </c>
      <c r="W350" s="73">
        <v>43</v>
      </c>
      <c r="X350" s="73">
        <v>5</v>
      </c>
      <c r="Y350" s="73">
        <v>4</v>
      </c>
      <c r="Z350" s="73">
        <v>1</v>
      </c>
      <c r="AA350" s="73">
        <v>9</v>
      </c>
      <c r="AB350" s="73">
        <v>11</v>
      </c>
      <c r="AC350" s="77"/>
      <c r="AD350">
        <f t="shared" si="78"/>
        <v>1220</v>
      </c>
      <c r="AE350">
        <v>89</v>
      </c>
      <c r="AF350" s="20">
        <f t="shared" si="79"/>
        <v>533</v>
      </c>
      <c r="AG350">
        <f t="shared" si="80"/>
        <v>3</v>
      </c>
      <c r="AH350" t="str">
        <f t="shared" si="81"/>
        <v>White Polish</v>
      </c>
      <c r="AI350" s="2">
        <f t="shared" si="82"/>
        <v>2.6623376623376622E-2</v>
      </c>
      <c r="AJ350" s="2">
        <f t="shared" si="83"/>
        <v>0.43688524590163935</v>
      </c>
      <c r="AK350" s="20">
        <f t="shared" si="84"/>
        <v>218</v>
      </c>
      <c r="AL350">
        <f t="shared" si="85"/>
        <v>4</v>
      </c>
      <c r="AM350" t="str">
        <f t="shared" si="86"/>
        <v xml:space="preserve">White Other </v>
      </c>
      <c r="AN350" s="2">
        <f t="shared" si="87"/>
        <v>1.088911088911089E-2</v>
      </c>
      <c r="AO350" s="2">
        <f t="shared" si="88"/>
        <v>0.17868852459016393</v>
      </c>
      <c r="AP350">
        <f t="shared" si="89"/>
        <v>0</v>
      </c>
      <c r="AQ350">
        <v>29</v>
      </c>
      <c r="AR350">
        <v>123</v>
      </c>
      <c r="AS350">
        <v>17</v>
      </c>
      <c r="AT350">
        <v>5</v>
      </c>
      <c r="AU350">
        <v>-20</v>
      </c>
      <c r="AV350" s="2"/>
      <c r="BT350" s="84"/>
      <c r="BU350" s="84"/>
      <c r="BV350" s="84"/>
    </row>
    <row r="351" spans="1:74" x14ac:dyDescent="0.25">
      <c r="A351" s="73" t="s">
        <v>1223</v>
      </c>
      <c r="B351" s="73">
        <v>6</v>
      </c>
      <c r="C351" s="73" t="s">
        <v>852</v>
      </c>
      <c r="D351" s="78" t="s">
        <v>851</v>
      </c>
      <c r="E351" s="78" t="s">
        <v>177</v>
      </c>
      <c r="F351" s="73" t="s">
        <v>178</v>
      </c>
      <c r="G351" s="2">
        <f t="shared" si="75"/>
        <v>0.95120844942655347</v>
      </c>
      <c r="H351">
        <f t="shared" si="76"/>
        <v>0</v>
      </c>
      <c r="I351">
        <f t="shared" si="77"/>
        <v>0</v>
      </c>
      <c r="J351" s="79">
        <v>15433</v>
      </c>
      <c r="K351" s="76">
        <v>15211</v>
      </c>
      <c r="L351" s="76">
        <v>14680</v>
      </c>
      <c r="M351" s="73">
        <v>147</v>
      </c>
      <c r="N351" s="73">
        <v>6</v>
      </c>
      <c r="O351" s="73">
        <v>100</v>
      </c>
      <c r="P351" s="73">
        <v>278</v>
      </c>
      <c r="Q351" s="73">
        <v>64</v>
      </c>
      <c r="R351" s="73">
        <v>39</v>
      </c>
      <c r="S351" s="73">
        <v>34</v>
      </c>
      <c r="T351" s="73">
        <v>0</v>
      </c>
      <c r="U351" s="73">
        <v>20</v>
      </c>
      <c r="V351" s="73">
        <v>27</v>
      </c>
      <c r="W351" s="73">
        <v>15</v>
      </c>
      <c r="X351" s="73">
        <v>4</v>
      </c>
      <c r="Y351" s="73">
        <v>3</v>
      </c>
      <c r="Z351" s="73">
        <v>0</v>
      </c>
      <c r="AA351" s="73">
        <v>9</v>
      </c>
      <c r="AB351" s="73">
        <v>7</v>
      </c>
      <c r="AC351" s="77"/>
      <c r="AD351">
        <f t="shared" si="78"/>
        <v>753</v>
      </c>
      <c r="AE351">
        <v>59</v>
      </c>
      <c r="AF351" s="20">
        <f t="shared" si="79"/>
        <v>278</v>
      </c>
      <c r="AG351">
        <f t="shared" si="80"/>
        <v>4</v>
      </c>
      <c r="AH351" t="str">
        <f t="shared" si="81"/>
        <v xml:space="preserve">White Other </v>
      </c>
      <c r="AI351" s="2">
        <f t="shared" si="82"/>
        <v>1.8013348020475606E-2</v>
      </c>
      <c r="AJ351" s="2">
        <f t="shared" si="83"/>
        <v>0.36918990703851262</v>
      </c>
      <c r="AK351" s="20">
        <f t="shared" si="84"/>
        <v>147</v>
      </c>
      <c r="AL351">
        <f t="shared" si="85"/>
        <v>1</v>
      </c>
      <c r="AM351" t="str">
        <f t="shared" si="86"/>
        <v>White Irish</v>
      </c>
      <c r="AN351" s="2">
        <f t="shared" si="87"/>
        <v>9.5250437374457333E-3</v>
      </c>
      <c r="AO351" s="2">
        <f t="shared" si="88"/>
        <v>0.19521912350597609</v>
      </c>
      <c r="AP351">
        <f t="shared" si="89"/>
        <v>0</v>
      </c>
      <c r="AQ351">
        <v>26</v>
      </c>
      <c r="AR351">
        <v>107</v>
      </c>
      <c r="AS351">
        <v>2</v>
      </c>
      <c r="AT351">
        <v>-106</v>
      </c>
      <c r="AU351">
        <v>1</v>
      </c>
      <c r="AV351" s="2"/>
      <c r="BT351" s="84"/>
      <c r="BU351" s="84"/>
      <c r="BV351" s="84"/>
    </row>
    <row r="352" spans="1:74" x14ac:dyDescent="0.25">
      <c r="A352" s="73" t="s">
        <v>1224</v>
      </c>
      <c r="B352" s="73">
        <v>7</v>
      </c>
      <c r="C352" s="73" t="s">
        <v>864</v>
      </c>
      <c r="D352" s="78" t="s">
        <v>863</v>
      </c>
      <c r="E352" s="78" t="s">
        <v>177</v>
      </c>
      <c r="F352" s="73" t="s">
        <v>178</v>
      </c>
      <c r="G352" s="2">
        <f t="shared" si="75"/>
        <v>0.9615365377882259</v>
      </c>
      <c r="H352">
        <f t="shared" si="76"/>
        <v>0</v>
      </c>
      <c r="I352">
        <f t="shared" si="77"/>
        <v>0</v>
      </c>
      <c r="J352" s="79">
        <v>19993</v>
      </c>
      <c r="K352" s="76">
        <v>19731</v>
      </c>
      <c r="L352" s="76">
        <v>19224</v>
      </c>
      <c r="M352" s="73">
        <v>120</v>
      </c>
      <c r="N352" s="73">
        <v>14</v>
      </c>
      <c r="O352" s="73">
        <v>243</v>
      </c>
      <c r="P352" s="73">
        <v>130</v>
      </c>
      <c r="Q352" s="73">
        <v>25</v>
      </c>
      <c r="R352" s="73">
        <v>102</v>
      </c>
      <c r="S352" s="73">
        <v>31</v>
      </c>
      <c r="T352" s="73">
        <v>1</v>
      </c>
      <c r="U352" s="73">
        <v>23</v>
      </c>
      <c r="V352" s="73">
        <v>28</v>
      </c>
      <c r="W352" s="73">
        <v>28</v>
      </c>
      <c r="X352" s="73">
        <v>3</v>
      </c>
      <c r="Y352" s="73">
        <v>0</v>
      </c>
      <c r="Z352" s="73">
        <v>3</v>
      </c>
      <c r="AA352" s="73">
        <v>9</v>
      </c>
      <c r="AB352" s="73">
        <v>9</v>
      </c>
      <c r="AC352" s="77"/>
      <c r="AD352">
        <f t="shared" si="78"/>
        <v>769</v>
      </c>
      <c r="AE352">
        <v>66</v>
      </c>
      <c r="AF352" s="20">
        <f t="shared" si="79"/>
        <v>243</v>
      </c>
      <c r="AG352">
        <f t="shared" si="80"/>
        <v>3</v>
      </c>
      <c r="AH352" t="str">
        <f t="shared" si="81"/>
        <v>White Polish</v>
      </c>
      <c r="AI352" s="2">
        <f t="shared" si="82"/>
        <v>1.2154253988896113E-2</v>
      </c>
      <c r="AJ352" s="2">
        <f t="shared" si="83"/>
        <v>0.31599479843953188</v>
      </c>
      <c r="AK352" s="20">
        <f t="shared" si="84"/>
        <v>130</v>
      </c>
      <c r="AL352">
        <f t="shared" si="85"/>
        <v>4</v>
      </c>
      <c r="AM352" t="str">
        <f t="shared" si="86"/>
        <v xml:space="preserve">White Other </v>
      </c>
      <c r="AN352" s="2">
        <f t="shared" si="87"/>
        <v>6.5022757965287848E-3</v>
      </c>
      <c r="AO352" s="2">
        <f t="shared" si="88"/>
        <v>0.16905071521456436</v>
      </c>
      <c r="AP352">
        <f t="shared" si="89"/>
        <v>0</v>
      </c>
      <c r="AQ352">
        <v>32</v>
      </c>
      <c r="AR352">
        <v>43</v>
      </c>
      <c r="AS352">
        <v>4</v>
      </c>
      <c r="AT352">
        <v>-127</v>
      </c>
      <c r="AU352">
        <v>-12</v>
      </c>
      <c r="AV352" s="2"/>
      <c r="BT352" s="84"/>
      <c r="BU352" s="84"/>
      <c r="BV352" s="84"/>
    </row>
    <row r="353" spans="1:74" x14ac:dyDescent="0.25">
      <c r="A353" s="73" t="s">
        <v>1225</v>
      </c>
      <c r="B353" s="73">
        <v>8</v>
      </c>
      <c r="C353" s="73" t="s">
        <v>868</v>
      </c>
      <c r="D353" s="78" t="s">
        <v>867</v>
      </c>
      <c r="E353" s="78" t="s">
        <v>177</v>
      </c>
      <c r="F353" s="73" t="s">
        <v>178</v>
      </c>
      <c r="G353" s="2">
        <f t="shared" si="75"/>
        <v>0.96254851228978011</v>
      </c>
      <c r="H353">
        <f t="shared" si="76"/>
        <v>0</v>
      </c>
      <c r="I353">
        <f t="shared" si="77"/>
        <v>0</v>
      </c>
      <c r="J353" s="79">
        <v>15460</v>
      </c>
      <c r="K353" s="76">
        <v>15254</v>
      </c>
      <c r="L353" s="76">
        <v>14881</v>
      </c>
      <c r="M353" s="73">
        <v>81</v>
      </c>
      <c r="N353" s="73">
        <v>2</v>
      </c>
      <c r="O353" s="73">
        <v>162</v>
      </c>
      <c r="P353" s="73">
        <v>128</v>
      </c>
      <c r="Q353" s="73">
        <v>46</v>
      </c>
      <c r="R353" s="73">
        <v>56</v>
      </c>
      <c r="S353" s="73">
        <v>15</v>
      </c>
      <c r="T353" s="73">
        <v>0</v>
      </c>
      <c r="U353" s="73">
        <v>27</v>
      </c>
      <c r="V353" s="73">
        <v>22</v>
      </c>
      <c r="W353" s="73">
        <v>27</v>
      </c>
      <c r="X353" s="73">
        <v>1</v>
      </c>
      <c r="Y353" s="73">
        <v>2</v>
      </c>
      <c r="Z353" s="73">
        <v>1</v>
      </c>
      <c r="AA353" s="73">
        <v>5</v>
      </c>
      <c r="AB353" s="73">
        <v>4</v>
      </c>
      <c r="AC353" s="77"/>
      <c r="AD353">
        <f t="shared" si="78"/>
        <v>579</v>
      </c>
      <c r="AE353">
        <v>64</v>
      </c>
      <c r="AF353" s="20">
        <f t="shared" si="79"/>
        <v>162</v>
      </c>
      <c r="AG353">
        <f t="shared" si="80"/>
        <v>3</v>
      </c>
      <c r="AH353" t="str">
        <f t="shared" si="81"/>
        <v>White Polish</v>
      </c>
      <c r="AI353" s="2">
        <f t="shared" si="82"/>
        <v>1.0478654592496766E-2</v>
      </c>
      <c r="AJ353" s="2">
        <f t="shared" si="83"/>
        <v>0.27979274611398963</v>
      </c>
      <c r="AK353" s="20">
        <f t="shared" si="84"/>
        <v>128</v>
      </c>
      <c r="AL353">
        <f t="shared" si="85"/>
        <v>4</v>
      </c>
      <c r="AM353" t="str">
        <f t="shared" si="86"/>
        <v xml:space="preserve">White Other </v>
      </c>
      <c r="AN353" s="2">
        <f t="shared" si="87"/>
        <v>8.2794307891332474E-3</v>
      </c>
      <c r="AO353" s="2">
        <f t="shared" si="88"/>
        <v>0.22107081174438686</v>
      </c>
      <c r="AP353">
        <f t="shared" si="89"/>
        <v>0</v>
      </c>
      <c r="AQ353">
        <v>44</v>
      </c>
      <c r="AR353">
        <v>51</v>
      </c>
      <c r="AS353">
        <v>0</v>
      </c>
      <c r="AT353">
        <v>-96</v>
      </c>
      <c r="AU353">
        <v>15</v>
      </c>
      <c r="AV353" s="2"/>
      <c r="BT353" s="84"/>
      <c r="BU353" s="84"/>
      <c r="BV353" s="84"/>
    </row>
    <row r="354" spans="1:74" x14ac:dyDescent="0.25">
      <c r="A354" s="73" t="s">
        <v>1226</v>
      </c>
      <c r="B354" s="73">
        <v>9</v>
      </c>
      <c r="C354" s="73" t="s">
        <v>862</v>
      </c>
      <c r="D354" s="78" t="s">
        <v>861</v>
      </c>
      <c r="E354" s="78" t="s">
        <v>177</v>
      </c>
      <c r="F354" s="73" t="s">
        <v>178</v>
      </c>
      <c r="G354" s="2">
        <f t="shared" si="75"/>
        <v>0.96464460784313721</v>
      </c>
      <c r="H354">
        <f t="shared" si="76"/>
        <v>0</v>
      </c>
      <c r="I354">
        <f t="shared" si="77"/>
        <v>0</v>
      </c>
      <c r="J354" s="79">
        <v>16320</v>
      </c>
      <c r="K354" s="76">
        <v>16111</v>
      </c>
      <c r="L354" s="76">
        <v>15743</v>
      </c>
      <c r="M354" s="73">
        <v>99</v>
      </c>
      <c r="N354" s="73">
        <v>19</v>
      </c>
      <c r="O354" s="73">
        <v>153</v>
      </c>
      <c r="P354" s="73">
        <v>97</v>
      </c>
      <c r="Q354" s="73">
        <v>26</v>
      </c>
      <c r="R354" s="73">
        <v>79</v>
      </c>
      <c r="S354" s="73">
        <v>28</v>
      </c>
      <c r="T354" s="73">
        <v>1</v>
      </c>
      <c r="U354" s="73">
        <v>32</v>
      </c>
      <c r="V354" s="73">
        <v>10</v>
      </c>
      <c r="W354" s="73">
        <v>20</v>
      </c>
      <c r="X354" s="73">
        <v>1</v>
      </c>
      <c r="Y354" s="73">
        <v>3</v>
      </c>
      <c r="Z354" s="73">
        <v>1</v>
      </c>
      <c r="AA354" s="73">
        <v>4</v>
      </c>
      <c r="AB354" s="73">
        <v>4</v>
      </c>
      <c r="AC354" s="77"/>
      <c r="AD354">
        <f t="shared" si="78"/>
        <v>577</v>
      </c>
      <c r="AE354">
        <v>69</v>
      </c>
      <c r="AF354" s="20">
        <f t="shared" si="79"/>
        <v>153</v>
      </c>
      <c r="AG354">
        <f t="shared" si="80"/>
        <v>3</v>
      </c>
      <c r="AH354" t="str">
        <f t="shared" si="81"/>
        <v>White Polish</v>
      </c>
      <c r="AI354" s="2">
        <f t="shared" si="82"/>
        <v>9.3749999999999997E-3</v>
      </c>
      <c r="AJ354" s="2">
        <f t="shared" si="83"/>
        <v>0.26516464471403811</v>
      </c>
      <c r="AK354" s="20">
        <f t="shared" si="84"/>
        <v>99</v>
      </c>
      <c r="AL354">
        <f t="shared" si="85"/>
        <v>1</v>
      </c>
      <c r="AM354" t="str">
        <f t="shared" si="86"/>
        <v>White Irish</v>
      </c>
      <c r="AN354" s="2">
        <f t="shared" si="87"/>
        <v>6.0661764705882354E-3</v>
      </c>
      <c r="AO354" s="2">
        <f t="shared" si="88"/>
        <v>0.17157712305025996</v>
      </c>
      <c r="AP354">
        <f t="shared" si="89"/>
        <v>0</v>
      </c>
      <c r="AQ354">
        <v>30</v>
      </c>
      <c r="AR354">
        <v>36</v>
      </c>
      <c r="AS354">
        <v>0</v>
      </c>
      <c r="AT354">
        <v>-46</v>
      </c>
      <c r="AU354">
        <v>9</v>
      </c>
      <c r="AV354" s="2"/>
      <c r="BT354" s="84"/>
      <c r="BU354" s="84"/>
      <c r="BV354" s="84"/>
    </row>
    <row r="355" spans="1:74" x14ac:dyDescent="0.25">
      <c r="G355" s="2"/>
      <c r="AF355" s="20"/>
      <c r="AI355" s="2"/>
      <c r="AJ355" s="2"/>
      <c r="AK355" s="20"/>
      <c r="AN355" s="2"/>
      <c r="AO355" s="2"/>
    </row>
    <row r="356" spans="1:74" x14ac:dyDescent="0.25">
      <c r="G356" s="2"/>
      <c r="AF356" s="20"/>
      <c r="AI356" s="2"/>
      <c r="AJ356" s="2"/>
      <c r="AK356" s="20"/>
      <c r="AN356" s="2"/>
      <c r="AO356" s="2"/>
    </row>
    <row r="357" spans="1:74" x14ac:dyDescent="0.25">
      <c r="G357" s="2"/>
      <c r="AF357" s="20"/>
      <c r="AI357" s="2"/>
      <c r="AJ357" s="2"/>
      <c r="AK357" s="20"/>
      <c r="AN357" s="2"/>
      <c r="AO357" s="2"/>
    </row>
    <row r="358" spans="1:74" x14ac:dyDescent="0.25">
      <c r="G358" s="2"/>
      <c r="AF358" s="20"/>
      <c r="AI358" s="2"/>
      <c r="AJ358" s="2"/>
      <c r="AK358" s="20"/>
      <c r="AN358" s="2"/>
      <c r="AO358" s="2"/>
    </row>
    <row r="359" spans="1:74" x14ac:dyDescent="0.25">
      <c r="G359" s="2"/>
      <c r="AF359" s="20"/>
      <c r="AI359" s="2"/>
      <c r="AJ359" s="2"/>
      <c r="AK359" s="20"/>
      <c r="AN359" s="2"/>
      <c r="AO359" s="2"/>
    </row>
    <row r="360" spans="1:74" x14ac:dyDescent="0.25">
      <c r="G360" s="2"/>
      <c r="AF360" s="20"/>
      <c r="AI360" s="2"/>
      <c r="AJ360" s="2"/>
      <c r="AK360" s="20"/>
      <c r="AN360" s="2"/>
      <c r="AO360" s="2"/>
    </row>
    <row r="361" spans="1:74" x14ac:dyDescent="0.25">
      <c r="G361" s="2"/>
      <c r="AF361" s="20"/>
      <c r="AI361" s="2"/>
      <c r="AJ361" s="2"/>
      <c r="AK361" s="20"/>
      <c r="AN361" s="2"/>
      <c r="AO361" s="2"/>
    </row>
    <row r="362" spans="1:74" x14ac:dyDescent="0.25">
      <c r="G362" s="2"/>
      <c r="AF362" s="20"/>
      <c r="AI362" s="2"/>
      <c r="AJ362" s="2"/>
      <c r="AK362" s="20"/>
      <c r="AN362" s="2"/>
      <c r="AO362" s="2"/>
    </row>
    <row r="363" spans="1:74" x14ac:dyDescent="0.25">
      <c r="G363" s="2"/>
      <c r="AF363" s="20"/>
      <c r="AI363" s="2"/>
      <c r="AJ363" s="2"/>
      <c r="AK363" s="20"/>
      <c r="AN363" s="2"/>
      <c r="AO363" s="2"/>
    </row>
    <row r="364" spans="1:74" x14ac:dyDescent="0.25">
      <c r="G364" s="2"/>
      <c r="AF364" s="20"/>
      <c r="AI364" s="2"/>
      <c r="AJ364" s="2"/>
      <c r="AK364" s="20"/>
      <c r="AN364" s="2"/>
      <c r="AO364" s="2"/>
    </row>
    <row r="365" spans="1:74" x14ac:dyDescent="0.25">
      <c r="G365" s="2"/>
      <c r="AF365" s="20"/>
      <c r="AI365" s="2"/>
      <c r="AJ365" s="2"/>
      <c r="AK365" s="20"/>
      <c r="AN365" s="2"/>
      <c r="AO365" s="2"/>
    </row>
    <row r="366" spans="1:74" x14ac:dyDescent="0.25">
      <c r="G366" s="2"/>
      <c r="AF366" s="20"/>
      <c r="AI366" s="2"/>
      <c r="AJ366" s="2"/>
      <c r="AK366" s="20"/>
      <c r="AN366" s="2"/>
      <c r="AO366" s="2"/>
    </row>
    <row r="367" spans="1:74" x14ac:dyDescent="0.25">
      <c r="G367" s="2"/>
      <c r="AF367" s="20"/>
      <c r="AI367" s="2"/>
      <c r="AJ367" s="2"/>
      <c r="AK367" s="20"/>
      <c r="AN367" s="2"/>
      <c r="AO367" s="2"/>
    </row>
    <row r="368" spans="1:74" x14ac:dyDescent="0.25">
      <c r="G368" s="2"/>
      <c r="AF368" s="20"/>
      <c r="AI368" s="2"/>
      <c r="AJ368" s="2"/>
      <c r="AK368" s="20"/>
      <c r="AN368" s="2"/>
      <c r="AO368" s="2"/>
    </row>
    <row r="369" spans="7:41" x14ac:dyDescent="0.25">
      <c r="G369" s="2"/>
      <c r="AF369" s="20"/>
      <c r="AI369" s="2"/>
      <c r="AJ369" s="2"/>
      <c r="AK369" s="20"/>
      <c r="AN369" s="2"/>
      <c r="AO369" s="2"/>
    </row>
    <row r="370" spans="7:41" x14ac:dyDescent="0.25">
      <c r="G370" s="2"/>
      <c r="AF370" s="20"/>
      <c r="AI370" s="2"/>
      <c r="AJ370" s="2"/>
      <c r="AK370" s="20"/>
      <c r="AN370" s="2"/>
      <c r="AO370" s="2"/>
    </row>
    <row r="371" spans="7:41" x14ac:dyDescent="0.25">
      <c r="G371" s="2"/>
      <c r="AF371" s="20"/>
      <c r="AI371" s="2"/>
      <c r="AJ371" s="2"/>
      <c r="AK371" s="20"/>
      <c r="AN371" s="2"/>
      <c r="AO371" s="2"/>
    </row>
    <row r="372" spans="7:41" x14ac:dyDescent="0.25">
      <c r="G372" s="2"/>
      <c r="AF372" s="20"/>
      <c r="AI372" s="2"/>
      <c r="AJ372" s="2"/>
      <c r="AK372" s="20"/>
      <c r="AN372" s="2"/>
      <c r="AO372" s="2"/>
    </row>
    <row r="373" spans="7:41" x14ac:dyDescent="0.25">
      <c r="G373" s="2"/>
      <c r="AF373" s="20"/>
      <c r="AI373" s="2"/>
      <c r="AJ373" s="2"/>
      <c r="AK373" s="20"/>
      <c r="AN373" s="2"/>
      <c r="AO373" s="2"/>
    </row>
    <row r="374" spans="7:41" x14ac:dyDescent="0.25">
      <c r="G374" s="2"/>
      <c r="AF374" s="20"/>
      <c r="AI374" s="2"/>
      <c r="AJ374" s="2"/>
      <c r="AK374" s="20"/>
      <c r="AN374" s="2"/>
      <c r="AO374" s="2"/>
    </row>
    <row r="375" spans="7:41" x14ac:dyDescent="0.25">
      <c r="G375" s="2"/>
      <c r="AF375" s="20"/>
      <c r="AI375" s="2"/>
      <c r="AJ375" s="2"/>
      <c r="AK375" s="20"/>
      <c r="AN375" s="2"/>
      <c r="AO375" s="2"/>
    </row>
    <row r="376" spans="7:41" x14ac:dyDescent="0.25">
      <c r="G376" s="2"/>
      <c r="AF376" s="20"/>
      <c r="AI376" s="2"/>
      <c r="AJ376" s="2"/>
      <c r="AK376" s="20"/>
      <c r="AN376" s="2"/>
      <c r="AO376" s="2"/>
    </row>
    <row r="377" spans="7:41" x14ac:dyDescent="0.25">
      <c r="G377" s="2"/>
      <c r="AF377" s="20"/>
      <c r="AI377" s="2"/>
      <c r="AJ377" s="2"/>
      <c r="AK377" s="20"/>
      <c r="AN377" s="2"/>
      <c r="AO377" s="2"/>
    </row>
    <row r="378" spans="7:41" x14ac:dyDescent="0.25">
      <c r="G378" s="2"/>
      <c r="AF378" s="20"/>
      <c r="AI378" s="2"/>
      <c r="AJ378" s="2"/>
      <c r="AK378" s="20"/>
      <c r="AN378" s="2"/>
      <c r="AO378" s="2"/>
    </row>
    <row r="379" spans="7:41" x14ac:dyDescent="0.25">
      <c r="G379" s="2"/>
      <c r="AF379" s="20"/>
      <c r="AI379" s="2"/>
      <c r="AJ379" s="2"/>
      <c r="AK379" s="20"/>
      <c r="AN379" s="2"/>
      <c r="AO379" s="2"/>
    </row>
    <row r="380" spans="7:41" x14ac:dyDescent="0.25">
      <c r="G380" s="2"/>
      <c r="AF380" s="20"/>
      <c r="AI380" s="2"/>
      <c r="AJ380" s="2"/>
      <c r="AK380" s="20"/>
      <c r="AN380" s="2"/>
      <c r="AO380" s="2"/>
    </row>
    <row r="381" spans="7:41" x14ac:dyDescent="0.25">
      <c r="G381" s="2"/>
      <c r="AF381" s="20"/>
      <c r="AI381" s="2"/>
      <c r="AJ381" s="2"/>
      <c r="AK381" s="20"/>
      <c r="AN381" s="2"/>
      <c r="AO381" s="2"/>
    </row>
    <row r="382" spans="7:41" x14ac:dyDescent="0.25">
      <c r="G382" s="2"/>
      <c r="AF382" s="20"/>
      <c r="AI382" s="2"/>
      <c r="AJ382" s="2"/>
      <c r="AK382" s="20"/>
      <c r="AN382" s="2"/>
      <c r="AO382" s="2"/>
    </row>
    <row r="383" spans="7:41" x14ac:dyDescent="0.25">
      <c r="G383" s="2"/>
      <c r="AF383" s="20"/>
      <c r="AI383" s="2"/>
      <c r="AJ383" s="2"/>
      <c r="AK383" s="20"/>
      <c r="AN383" s="2"/>
      <c r="AO383" s="2"/>
    </row>
    <row r="384" spans="7:41" x14ac:dyDescent="0.25">
      <c r="G384" s="2"/>
      <c r="AF384" s="20"/>
      <c r="AI384" s="2"/>
      <c r="AJ384" s="2"/>
      <c r="AK384" s="20"/>
      <c r="AN384" s="2"/>
      <c r="AO384" s="2"/>
    </row>
    <row r="385" spans="7:41" x14ac:dyDescent="0.25">
      <c r="G385" s="2"/>
      <c r="AF385" s="20"/>
      <c r="AI385" s="2"/>
      <c r="AJ385" s="2"/>
      <c r="AK385" s="20"/>
      <c r="AN385" s="2"/>
      <c r="AO385" s="2"/>
    </row>
    <row r="386" spans="7:41" x14ac:dyDescent="0.25">
      <c r="G386" s="2"/>
      <c r="AF386" s="20"/>
      <c r="AI386" s="2"/>
      <c r="AJ386" s="2"/>
      <c r="AK386" s="20"/>
      <c r="AN386" s="2"/>
      <c r="AO386" s="2"/>
    </row>
    <row r="387" spans="7:41" x14ac:dyDescent="0.25">
      <c r="G387" s="2"/>
      <c r="AF387" s="20"/>
      <c r="AI387" s="2"/>
      <c r="AJ387" s="2"/>
      <c r="AK387" s="20"/>
      <c r="AN387" s="2"/>
      <c r="AO387" s="2"/>
    </row>
    <row r="388" spans="7:41" x14ac:dyDescent="0.25">
      <c r="G388" s="2"/>
      <c r="AF388" s="20"/>
      <c r="AI388" s="2"/>
      <c r="AJ388" s="2"/>
      <c r="AK388" s="20"/>
      <c r="AN388" s="2"/>
      <c r="AO388" s="2"/>
    </row>
    <row r="389" spans="7:41" x14ac:dyDescent="0.25">
      <c r="G389" s="2"/>
      <c r="AF389" s="20"/>
      <c r="AI389" s="2"/>
      <c r="AJ389" s="2"/>
      <c r="AK389" s="20"/>
      <c r="AN389" s="2"/>
      <c r="AO389" s="2"/>
    </row>
    <row r="390" spans="7:41" x14ac:dyDescent="0.25">
      <c r="G390" s="2"/>
      <c r="AF390" s="20"/>
      <c r="AI390" s="2"/>
      <c r="AJ390" s="2"/>
      <c r="AK390" s="20"/>
      <c r="AN390" s="2"/>
      <c r="AO390" s="2"/>
    </row>
    <row r="391" spans="7:41" x14ac:dyDescent="0.25">
      <c r="G391" s="2"/>
      <c r="AF391" s="20"/>
      <c r="AI391" s="2"/>
      <c r="AJ391" s="2"/>
      <c r="AK391" s="20"/>
      <c r="AN391" s="2"/>
      <c r="AO391" s="2"/>
    </row>
    <row r="392" spans="7:41" x14ac:dyDescent="0.25">
      <c r="G392" s="2"/>
      <c r="AF392" s="20"/>
      <c r="AI392" s="2"/>
      <c r="AJ392" s="2"/>
      <c r="AK392" s="20"/>
      <c r="AN392" s="2"/>
      <c r="AO392" s="2"/>
    </row>
    <row r="393" spans="7:41" x14ac:dyDescent="0.25">
      <c r="G393" s="2"/>
      <c r="AF393" s="20"/>
      <c r="AI393" s="2"/>
      <c r="AJ393" s="2"/>
      <c r="AK393" s="20"/>
      <c r="AN393" s="2"/>
      <c r="AO393" s="2"/>
    </row>
    <row r="394" spans="7:41" x14ac:dyDescent="0.25">
      <c r="G394" s="2"/>
      <c r="AF394" s="20"/>
      <c r="AI394" s="2"/>
      <c r="AJ394" s="2"/>
      <c r="AK394" s="20"/>
      <c r="AN394" s="2"/>
      <c r="AO394" s="2"/>
    </row>
    <row r="395" spans="7:41" x14ac:dyDescent="0.25">
      <c r="G395" s="2"/>
      <c r="AF395" s="20"/>
      <c r="AI395" s="2"/>
      <c r="AJ395" s="2"/>
      <c r="AK395" s="20"/>
      <c r="AN395" s="2"/>
      <c r="AO395" s="2"/>
    </row>
    <row r="396" spans="7:41" x14ac:dyDescent="0.25">
      <c r="G396" s="2"/>
      <c r="AF396" s="20"/>
      <c r="AI396" s="2"/>
      <c r="AJ396" s="2"/>
      <c r="AK396" s="20"/>
      <c r="AN396" s="2"/>
      <c r="AO396" s="2"/>
    </row>
    <row r="397" spans="7:41" x14ac:dyDescent="0.25">
      <c r="G397" s="2"/>
      <c r="AF397" s="20"/>
      <c r="AI397" s="2"/>
      <c r="AJ397" s="2"/>
      <c r="AK397" s="20"/>
      <c r="AN397" s="2"/>
      <c r="AO397" s="2"/>
    </row>
    <row r="398" spans="7:41" x14ac:dyDescent="0.25">
      <c r="G398" s="2"/>
      <c r="AF398" s="20"/>
      <c r="AI398" s="2"/>
      <c r="AJ398" s="2"/>
      <c r="AK398" s="20"/>
      <c r="AN398" s="2"/>
      <c r="AO398" s="2"/>
    </row>
    <row r="399" spans="7:41" x14ac:dyDescent="0.25">
      <c r="G399" s="2"/>
      <c r="AF399" s="20"/>
      <c r="AI399" s="2"/>
      <c r="AJ399" s="2"/>
      <c r="AK399" s="20"/>
      <c r="AN399" s="2"/>
      <c r="AO399" s="2"/>
    </row>
    <row r="400" spans="7:41" x14ac:dyDescent="0.25">
      <c r="G400" s="2"/>
      <c r="AF400" s="20"/>
      <c r="AI400" s="2"/>
      <c r="AJ400" s="2"/>
      <c r="AK400" s="20"/>
      <c r="AN400" s="2"/>
      <c r="AO400" s="2"/>
    </row>
    <row r="401" spans="7:41" x14ac:dyDescent="0.25">
      <c r="G401" s="2"/>
      <c r="AF401" s="20"/>
      <c r="AI401" s="2"/>
      <c r="AJ401" s="2"/>
      <c r="AK401" s="20"/>
      <c r="AN401" s="2"/>
      <c r="AO401" s="2"/>
    </row>
    <row r="402" spans="7:41" x14ac:dyDescent="0.25">
      <c r="G402" s="2"/>
      <c r="AF402" s="20"/>
      <c r="AI402" s="2"/>
      <c r="AJ402" s="2"/>
      <c r="AK402" s="20"/>
      <c r="AN402" s="2"/>
      <c r="AO402" s="2"/>
    </row>
    <row r="403" spans="7:41" x14ac:dyDescent="0.25">
      <c r="G403" s="2"/>
      <c r="AF403" s="20"/>
      <c r="AI403" s="2"/>
      <c r="AJ403" s="2"/>
      <c r="AK403" s="20"/>
      <c r="AN403" s="2"/>
      <c r="AO403" s="2"/>
    </row>
    <row r="404" spans="7:41" x14ac:dyDescent="0.25">
      <c r="G404" s="2"/>
      <c r="AF404" s="20"/>
      <c r="AI404" s="2"/>
      <c r="AJ404" s="2"/>
      <c r="AK404" s="20"/>
      <c r="AN404" s="2"/>
      <c r="AO404" s="2"/>
    </row>
    <row r="405" spans="7:41" x14ac:dyDescent="0.25">
      <c r="G405" s="2"/>
      <c r="AF405" s="20"/>
      <c r="AI405" s="2"/>
      <c r="AJ405" s="2"/>
      <c r="AK405" s="20"/>
      <c r="AN405" s="2"/>
      <c r="AO405" s="2"/>
    </row>
    <row r="406" spans="7:41" x14ac:dyDescent="0.25">
      <c r="G406" s="2"/>
      <c r="AF406" s="20"/>
      <c r="AI406" s="2"/>
      <c r="AJ406" s="2"/>
      <c r="AK406" s="20"/>
      <c r="AN406" s="2"/>
      <c r="AO406" s="2"/>
    </row>
    <row r="407" spans="7:41" x14ac:dyDescent="0.25">
      <c r="G407" s="2"/>
      <c r="AF407" s="20"/>
      <c r="AI407" s="2"/>
      <c r="AJ407" s="2"/>
      <c r="AK407" s="20"/>
      <c r="AN407" s="2"/>
      <c r="AO407" s="2"/>
    </row>
    <row r="408" spans="7:41" x14ac:dyDescent="0.25">
      <c r="G408" s="2"/>
      <c r="AF408" s="20"/>
      <c r="AI408" s="2"/>
      <c r="AJ408" s="2"/>
      <c r="AK408" s="20"/>
      <c r="AN408" s="2"/>
      <c r="AO408" s="2"/>
    </row>
    <row r="409" spans="7:41" x14ac:dyDescent="0.25">
      <c r="G409" s="2"/>
      <c r="AF409" s="20"/>
      <c r="AI409" s="2"/>
      <c r="AJ409" s="2"/>
      <c r="AK409" s="20"/>
      <c r="AN409" s="2"/>
      <c r="AO409" s="2"/>
    </row>
    <row r="410" spans="7:41" x14ac:dyDescent="0.25">
      <c r="G410" s="2"/>
      <c r="AF410" s="20"/>
      <c r="AI410" s="2"/>
      <c r="AJ410" s="2"/>
      <c r="AK410" s="20"/>
      <c r="AN410" s="2"/>
      <c r="AO410" s="2"/>
    </row>
    <row r="411" spans="7:41" x14ac:dyDescent="0.25">
      <c r="G411" s="2"/>
      <c r="AF411" s="20"/>
      <c r="AI411" s="2"/>
      <c r="AJ411" s="2"/>
      <c r="AK411" s="20"/>
      <c r="AN411" s="2"/>
      <c r="AO411" s="2"/>
    </row>
    <row r="412" spans="7:41" x14ac:dyDescent="0.25">
      <c r="G412" s="2"/>
      <c r="AF412" s="20"/>
      <c r="AI412" s="2"/>
      <c r="AJ412" s="2"/>
      <c r="AK412" s="20"/>
      <c r="AN412" s="2"/>
      <c r="AO412" s="2"/>
    </row>
    <row r="413" spans="7:41" x14ac:dyDescent="0.25">
      <c r="G413" s="2"/>
      <c r="AF413" s="20"/>
      <c r="AI413" s="2"/>
      <c r="AJ413" s="2"/>
      <c r="AK413" s="20"/>
      <c r="AN413" s="2"/>
      <c r="AO413" s="2"/>
    </row>
    <row r="414" spans="7:41" x14ac:dyDescent="0.25">
      <c r="G414" s="2"/>
      <c r="AF414" s="20"/>
      <c r="AI414" s="2"/>
      <c r="AJ414" s="2"/>
      <c r="AK414" s="20"/>
      <c r="AN414" s="2"/>
      <c r="AO414" s="2"/>
    </row>
    <row r="415" spans="7:41" x14ac:dyDescent="0.25">
      <c r="G415" s="2"/>
      <c r="AF415" s="20"/>
      <c r="AI415" s="2"/>
      <c r="AJ415" s="2"/>
      <c r="AK415" s="20"/>
      <c r="AN415" s="2"/>
      <c r="AO415" s="2"/>
    </row>
    <row r="416" spans="7:41" x14ac:dyDescent="0.25">
      <c r="G416" s="2"/>
      <c r="AF416" s="20"/>
      <c r="AI416" s="2"/>
      <c r="AJ416" s="2"/>
      <c r="AK416" s="20"/>
      <c r="AN416" s="2"/>
      <c r="AO416" s="2"/>
    </row>
    <row r="417" spans="7:41" x14ac:dyDescent="0.25">
      <c r="G417" s="2"/>
      <c r="AF417" s="20"/>
      <c r="AI417" s="2"/>
      <c r="AJ417" s="2"/>
      <c r="AK417" s="20"/>
      <c r="AN417" s="2"/>
      <c r="AO417" s="2"/>
    </row>
    <row r="418" spans="7:41" x14ac:dyDescent="0.25">
      <c r="G418" s="2"/>
      <c r="AF418" s="20"/>
      <c r="AI418" s="2"/>
      <c r="AJ418" s="2"/>
      <c r="AK418" s="20"/>
      <c r="AN418" s="2"/>
      <c r="AO418" s="2"/>
    </row>
    <row r="419" spans="7:41" x14ac:dyDescent="0.25">
      <c r="G419" s="2"/>
      <c r="AF419" s="20"/>
      <c r="AI419" s="2"/>
      <c r="AJ419" s="2"/>
      <c r="AK419" s="20"/>
      <c r="AN419" s="2"/>
      <c r="AO419" s="2"/>
    </row>
    <row r="420" spans="7:41" x14ac:dyDescent="0.25">
      <c r="G420" s="2"/>
      <c r="AF420" s="20"/>
      <c r="AI420" s="2"/>
      <c r="AJ420" s="2"/>
      <c r="AK420" s="20"/>
      <c r="AN420" s="2"/>
      <c r="AO420" s="2"/>
    </row>
    <row r="421" spans="7:41" x14ac:dyDescent="0.25">
      <c r="G421" s="2"/>
      <c r="AF421" s="20"/>
      <c r="AI421" s="2"/>
      <c r="AJ421" s="2"/>
      <c r="AK421" s="20"/>
      <c r="AN421" s="2"/>
      <c r="AO421" s="2"/>
    </row>
    <row r="422" spans="7:41" x14ac:dyDescent="0.25">
      <c r="G422" s="2"/>
      <c r="AF422" s="20"/>
      <c r="AI422" s="2"/>
      <c r="AJ422" s="2"/>
      <c r="AK422" s="20"/>
      <c r="AN422" s="2"/>
      <c r="AO422" s="2"/>
    </row>
    <row r="423" spans="7:41" x14ac:dyDescent="0.25">
      <c r="G423" s="2"/>
      <c r="AF423" s="20"/>
      <c r="AI423" s="2"/>
      <c r="AJ423" s="2"/>
      <c r="AK423" s="20"/>
      <c r="AN423" s="2"/>
      <c r="AO423" s="2"/>
    </row>
    <row r="424" spans="7:41" x14ac:dyDescent="0.25">
      <c r="G424" s="2"/>
      <c r="AF424" s="20"/>
      <c r="AI424" s="2"/>
      <c r="AJ424" s="2"/>
      <c r="AK424" s="20"/>
      <c r="AN424" s="2"/>
      <c r="AO424" s="2"/>
    </row>
    <row r="425" spans="7:41" x14ac:dyDescent="0.25">
      <c r="G425" s="2"/>
      <c r="AF425" s="20"/>
      <c r="AI425" s="2"/>
      <c r="AJ425" s="2"/>
      <c r="AK425" s="20"/>
      <c r="AN425" s="2"/>
      <c r="AO425" s="2"/>
    </row>
    <row r="426" spans="7:41" x14ac:dyDescent="0.25">
      <c r="G426" s="2"/>
      <c r="AF426" s="20"/>
      <c r="AI426" s="2"/>
      <c r="AJ426" s="2"/>
      <c r="AK426" s="20"/>
      <c r="AN426" s="2"/>
      <c r="AO426" s="2"/>
    </row>
    <row r="427" spans="7:41" x14ac:dyDescent="0.25">
      <c r="G427" s="2"/>
      <c r="AF427" s="20"/>
      <c r="AI427" s="2"/>
      <c r="AJ427" s="2"/>
      <c r="AK427" s="20"/>
      <c r="AN427" s="2"/>
      <c r="AO427" s="2"/>
    </row>
    <row r="428" spans="7:41" x14ac:dyDescent="0.25">
      <c r="G428" s="2"/>
      <c r="AF428" s="20"/>
      <c r="AI428" s="2"/>
      <c r="AJ428" s="2"/>
      <c r="AK428" s="20"/>
      <c r="AN428" s="2"/>
      <c r="AO428" s="2"/>
    </row>
    <row r="429" spans="7:41" x14ac:dyDescent="0.25">
      <c r="G429" s="2"/>
      <c r="AF429" s="20"/>
      <c r="AI429" s="2"/>
      <c r="AJ429" s="2"/>
      <c r="AK429" s="20"/>
      <c r="AN429" s="2"/>
      <c r="AO429" s="2"/>
    </row>
    <row r="430" spans="7:41" x14ac:dyDescent="0.25">
      <c r="G430" s="2"/>
      <c r="AF430" s="20"/>
      <c r="AI430" s="2"/>
      <c r="AJ430" s="2"/>
      <c r="AK430" s="20"/>
      <c r="AN430" s="2"/>
      <c r="AO430" s="2"/>
    </row>
    <row r="431" spans="7:41" x14ac:dyDescent="0.25">
      <c r="G431" s="2"/>
      <c r="AF431" s="20"/>
      <c r="AI431" s="2"/>
      <c r="AJ431" s="2"/>
      <c r="AK431" s="20"/>
      <c r="AN431" s="2"/>
      <c r="AO431" s="2"/>
    </row>
    <row r="432" spans="7:41" x14ac:dyDescent="0.25">
      <c r="G432" s="2"/>
      <c r="AF432" s="20"/>
      <c r="AI432" s="2"/>
      <c r="AJ432" s="2"/>
      <c r="AK432" s="20"/>
      <c r="AN432" s="2"/>
      <c r="AO432" s="2"/>
    </row>
    <row r="433" spans="7:41" x14ac:dyDescent="0.25">
      <c r="G433" s="2"/>
      <c r="AF433" s="20"/>
      <c r="AI433" s="2"/>
      <c r="AJ433" s="2"/>
      <c r="AK433" s="20"/>
      <c r="AN433" s="2"/>
      <c r="AO433" s="2"/>
    </row>
    <row r="434" spans="7:41" x14ac:dyDescent="0.25">
      <c r="G434" s="2"/>
      <c r="AF434" s="20"/>
      <c r="AI434" s="2"/>
      <c r="AJ434" s="2"/>
      <c r="AK434" s="20"/>
      <c r="AN434" s="2"/>
      <c r="AO434" s="2"/>
    </row>
    <row r="435" spans="7:41" x14ac:dyDescent="0.25">
      <c r="G435" s="2"/>
      <c r="AF435" s="20"/>
      <c r="AI435" s="2"/>
      <c r="AJ435" s="2"/>
      <c r="AK435" s="20"/>
      <c r="AN435" s="2"/>
      <c r="AO435" s="2"/>
    </row>
    <row r="436" spans="7:41" x14ac:dyDescent="0.25">
      <c r="G436" s="2"/>
      <c r="AF436" s="20"/>
      <c r="AI436" s="2"/>
      <c r="AJ436" s="2"/>
      <c r="AK436" s="20"/>
      <c r="AN436" s="2"/>
      <c r="AO436" s="2"/>
    </row>
    <row r="437" spans="7:41" x14ac:dyDescent="0.25">
      <c r="G437" s="2"/>
      <c r="AF437" s="20"/>
      <c r="AI437" s="2"/>
      <c r="AJ437" s="2"/>
      <c r="AK437" s="20"/>
      <c r="AN437" s="2"/>
      <c r="AO437" s="2"/>
    </row>
    <row r="438" spans="7:41" x14ac:dyDescent="0.25">
      <c r="G438" s="2"/>
      <c r="AF438" s="20"/>
      <c r="AI438" s="2"/>
      <c r="AJ438" s="2"/>
      <c r="AK438" s="20"/>
      <c r="AN438" s="2"/>
      <c r="AO438" s="2"/>
    </row>
    <row r="439" spans="7:41" x14ac:dyDescent="0.25">
      <c r="G439" s="2"/>
      <c r="AF439" s="20"/>
      <c r="AI439" s="2"/>
      <c r="AJ439" s="2"/>
      <c r="AK439" s="20"/>
      <c r="AN439" s="2"/>
      <c r="AO439" s="2"/>
    </row>
    <row r="440" spans="7:41" x14ac:dyDescent="0.25">
      <c r="G440" s="2"/>
      <c r="AF440" s="20"/>
      <c r="AI440" s="2"/>
      <c r="AJ440" s="2"/>
      <c r="AK440" s="20"/>
      <c r="AN440" s="2"/>
      <c r="AO440" s="2"/>
    </row>
    <row r="441" spans="7:41" x14ac:dyDescent="0.25">
      <c r="G441" s="2"/>
      <c r="AF441" s="20"/>
      <c r="AI441" s="2"/>
      <c r="AJ441" s="2"/>
      <c r="AK441" s="20"/>
      <c r="AN441" s="2"/>
      <c r="AO441" s="2"/>
    </row>
    <row r="442" spans="7:41" x14ac:dyDescent="0.25">
      <c r="G442" s="2"/>
      <c r="AF442" s="20"/>
      <c r="AI442" s="2"/>
      <c r="AJ442" s="2"/>
      <c r="AK442" s="20"/>
      <c r="AN442" s="2"/>
      <c r="AO442" s="2"/>
    </row>
    <row r="443" spans="7:41" x14ac:dyDescent="0.25">
      <c r="G443" s="2"/>
      <c r="AF443" s="20"/>
      <c r="AI443" s="2"/>
      <c r="AJ443" s="2"/>
      <c r="AK443" s="20"/>
      <c r="AN443" s="2"/>
      <c r="AO443" s="2"/>
    </row>
    <row r="444" spans="7:41" x14ac:dyDescent="0.25">
      <c r="G444" s="2"/>
      <c r="AF444" s="20"/>
      <c r="AI444" s="2"/>
      <c r="AJ444" s="2"/>
      <c r="AK444" s="20"/>
      <c r="AN444" s="2"/>
      <c r="AO444" s="2"/>
    </row>
    <row r="445" spans="7:41" x14ac:dyDescent="0.25">
      <c r="G445" s="2"/>
      <c r="AF445" s="20"/>
      <c r="AI445" s="2"/>
      <c r="AJ445" s="2"/>
      <c r="AK445" s="20"/>
      <c r="AN445" s="2"/>
      <c r="AO445" s="2"/>
    </row>
    <row r="446" spans="7:41" x14ac:dyDescent="0.25">
      <c r="G446" s="2"/>
      <c r="AF446" s="20"/>
      <c r="AI446" s="2"/>
      <c r="AJ446" s="2"/>
      <c r="AK446" s="20"/>
      <c r="AN446" s="2"/>
      <c r="AO446" s="2"/>
    </row>
    <row r="447" spans="7:41" x14ac:dyDescent="0.25">
      <c r="G447" s="2"/>
      <c r="AF447" s="20"/>
      <c r="AI447" s="2"/>
      <c r="AJ447" s="2"/>
      <c r="AK447" s="20"/>
      <c r="AN447" s="2"/>
      <c r="AO447" s="2"/>
    </row>
    <row r="448" spans="7:41" x14ac:dyDescent="0.25">
      <c r="G448" s="2"/>
      <c r="AF448" s="20"/>
      <c r="AI448" s="2"/>
      <c r="AJ448" s="2"/>
      <c r="AK448" s="20"/>
      <c r="AN448" s="2"/>
      <c r="AO448" s="2"/>
    </row>
    <row r="449" spans="7:41" x14ac:dyDescent="0.25">
      <c r="G449" s="2"/>
      <c r="AF449" s="20"/>
      <c r="AI449" s="2"/>
      <c r="AJ449" s="2"/>
      <c r="AK449" s="20"/>
      <c r="AN449" s="2"/>
      <c r="AO449" s="2"/>
    </row>
    <row r="450" spans="7:41" x14ac:dyDescent="0.25">
      <c r="G450" s="2"/>
      <c r="AF450" s="20"/>
      <c r="AI450" s="2"/>
      <c r="AJ450" s="2"/>
      <c r="AK450" s="20"/>
      <c r="AN450" s="2"/>
      <c r="AO450" s="2"/>
    </row>
    <row r="451" spans="7:41" x14ac:dyDescent="0.25">
      <c r="G451" s="2"/>
      <c r="AF451" s="20"/>
      <c r="AI451" s="2"/>
      <c r="AJ451" s="2"/>
      <c r="AK451" s="20"/>
      <c r="AN451" s="2"/>
      <c r="AO451" s="2"/>
    </row>
    <row r="452" spans="7:41" x14ac:dyDescent="0.25">
      <c r="G452" s="2"/>
      <c r="AF452" s="20"/>
      <c r="AI452" s="2"/>
      <c r="AJ452" s="2"/>
      <c r="AK452" s="20"/>
      <c r="AN452" s="2"/>
      <c r="AO452" s="2"/>
    </row>
    <row r="453" spans="7:41" x14ac:dyDescent="0.25">
      <c r="G453" s="2"/>
      <c r="AF453" s="20"/>
      <c r="AI453" s="2"/>
      <c r="AJ453" s="2"/>
      <c r="AK453" s="20"/>
      <c r="AN453" s="2"/>
      <c r="AO453" s="2"/>
    </row>
    <row r="454" spans="7:41" x14ac:dyDescent="0.25">
      <c r="G454" s="2"/>
      <c r="AF454" s="20"/>
      <c r="AI454" s="2"/>
      <c r="AJ454" s="2"/>
      <c r="AK454" s="20"/>
      <c r="AN454" s="2"/>
      <c r="AO454" s="2"/>
    </row>
    <row r="455" spans="7:41" x14ac:dyDescent="0.25">
      <c r="G455" s="2"/>
      <c r="AF455" s="20"/>
      <c r="AI455" s="2"/>
      <c r="AJ455" s="2"/>
      <c r="AK455" s="20"/>
      <c r="AN455" s="2"/>
      <c r="AO455" s="2"/>
    </row>
    <row r="456" spans="7:41" x14ac:dyDescent="0.25">
      <c r="G456" s="2"/>
      <c r="AF456" s="20"/>
      <c r="AI456" s="2"/>
      <c r="AJ456" s="2"/>
      <c r="AK456" s="20"/>
      <c r="AN456" s="2"/>
      <c r="AO456" s="2"/>
    </row>
    <row r="457" spans="7:41" x14ac:dyDescent="0.25">
      <c r="G457" s="2"/>
      <c r="AF457" s="20"/>
      <c r="AI457" s="2"/>
      <c r="AJ457" s="2"/>
      <c r="AK457" s="20"/>
      <c r="AN457" s="2"/>
      <c r="AO457" s="2"/>
    </row>
    <row r="458" spans="7:41" x14ac:dyDescent="0.25">
      <c r="G458" s="2"/>
      <c r="AF458" s="20"/>
      <c r="AI458" s="2"/>
      <c r="AJ458" s="2"/>
      <c r="AK458" s="20"/>
      <c r="AN458" s="2"/>
      <c r="AO458" s="2"/>
    </row>
    <row r="459" spans="7:41" x14ac:dyDescent="0.25">
      <c r="G459" s="2"/>
      <c r="AF459" s="20"/>
      <c r="AI459" s="2"/>
      <c r="AJ459" s="2"/>
      <c r="AK459" s="20"/>
      <c r="AN459" s="2"/>
      <c r="AO459" s="2"/>
    </row>
    <row r="460" spans="7:41" x14ac:dyDescent="0.25">
      <c r="G460" s="2"/>
      <c r="AF460" s="20"/>
      <c r="AI460" s="2"/>
      <c r="AJ460" s="2"/>
      <c r="AK460" s="20"/>
      <c r="AN460" s="2"/>
      <c r="AO460" s="2"/>
    </row>
    <row r="461" spans="7:41" x14ac:dyDescent="0.25">
      <c r="G461" s="2"/>
      <c r="AF461" s="20"/>
      <c r="AI461" s="2"/>
      <c r="AJ461" s="2"/>
      <c r="AK461" s="20"/>
      <c r="AN461" s="2"/>
      <c r="AO461" s="2"/>
    </row>
    <row r="462" spans="7:41" x14ac:dyDescent="0.25">
      <c r="G462" s="2"/>
      <c r="AF462" s="20"/>
      <c r="AI462" s="2"/>
      <c r="AJ462" s="2"/>
      <c r="AK462" s="20"/>
      <c r="AN462" s="2"/>
      <c r="AO462" s="2"/>
    </row>
    <row r="463" spans="7:41" x14ac:dyDescent="0.25">
      <c r="G463" s="2"/>
      <c r="AF463" s="20"/>
      <c r="AI463" s="2"/>
      <c r="AJ463" s="2"/>
      <c r="AK463" s="20"/>
      <c r="AN463" s="2"/>
      <c r="AO463" s="2"/>
    </row>
    <row r="464" spans="7:41" x14ac:dyDescent="0.25">
      <c r="G464" s="2"/>
      <c r="AF464" s="20"/>
      <c r="AI464" s="2"/>
      <c r="AJ464" s="2"/>
      <c r="AK464" s="20"/>
      <c r="AN464" s="2"/>
      <c r="AO464" s="2"/>
    </row>
    <row r="465" spans="7:41" x14ac:dyDescent="0.25">
      <c r="G465" s="2"/>
      <c r="AF465" s="20"/>
      <c r="AI465" s="2"/>
      <c r="AJ465" s="2"/>
      <c r="AK465" s="20"/>
      <c r="AN465" s="2"/>
      <c r="AO465" s="2"/>
    </row>
    <row r="466" spans="7:41" x14ac:dyDescent="0.25">
      <c r="G466" s="2"/>
      <c r="AF466" s="20"/>
      <c r="AI466" s="2"/>
      <c r="AJ466" s="2"/>
      <c r="AK466" s="20"/>
      <c r="AN466" s="2"/>
      <c r="AO466" s="2"/>
    </row>
    <row r="467" spans="7:41" x14ac:dyDescent="0.25">
      <c r="G467" s="2"/>
      <c r="AF467" s="20"/>
      <c r="AI467" s="2"/>
      <c r="AJ467" s="2"/>
      <c r="AK467" s="20"/>
      <c r="AN467" s="2"/>
      <c r="AO467" s="2"/>
    </row>
    <row r="468" spans="7:41" x14ac:dyDescent="0.25">
      <c r="G468" s="2"/>
      <c r="AF468" s="20"/>
      <c r="AI468" s="2"/>
      <c r="AJ468" s="2"/>
      <c r="AK468" s="20"/>
      <c r="AN468" s="2"/>
      <c r="AO468" s="2"/>
    </row>
    <row r="469" spans="7:41" x14ac:dyDescent="0.25">
      <c r="G469" s="2"/>
      <c r="AF469" s="20"/>
      <c r="AI469" s="2"/>
      <c r="AJ469" s="2"/>
      <c r="AK469" s="20"/>
      <c r="AN469" s="2"/>
      <c r="AO469" s="2"/>
    </row>
    <row r="470" spans="7:41" x14ac:dyDescent="0.25">
      <c r="G470" s="2"/>
      <c r="AF470" s="20"/>
      <c r="AI470" s="2"/>
      <c r="AJ470" s="2"/>
      <c r="AK470" s="20"/>
      <c r="AN470" s="2"/>
      <c r="AO470" s="2"/>
    </row>
    <row r="471" spans="7:41" x14ac:dyDescent="0.25">
      <c r="G471" s="2"/>
      <c r="AF471" s="20"/>
      <c r="AI471" s="2"/>
      <c r="AJ471" s="2"/>
      <c r="AK471" s="20"/>
      <c r="AN471" s="2"/>
      <c r="AO471" s="2"/>
    </row>
    <row r="472" spans="7:41" x14ac:dyDescent="0.25">
      <c r="G472" s="2"/>
      <c r="AF472" s="20"/>
      <c r="AI472" s="2"/>
      <c r="AJ472" s="2"/>
      <c r="AK472" s="20"/>
      <c r="AN472" s="2"/>
      <c r="AO472" s="2"/>
    </row>
    <row r="473" spans="7:41" x14ac:dyDescent="0.25">
      <c r="G473" s="2"/>
      <c r="AF473" s="20"/>
      <c r="AI473" s="2"/>
      <c r="AJ473" s="2"/>
      <c r="AK473" s="20"/>
      <c r="AN473" s="2"/>
      <c r="AO473" s="2"/>
    </row>
    <row r="474" spans="7:41" x14ac:dyDescent="0.25">
      <c r="G474" s="2"/>
      <c r="AF474" s="20"/>
      <c r="AI474" s="2"/>
      <c r="AJ474" s="2"/>
      <c r="AK474" s="20"/>
      <c r="AN474" s="2"/>
      <c r="AO474" s="2"/>
    </row>
    <row r="475" spans="7:41" x14ac:dyDescent="0.25">
      <c r="G475" s="2"/>
      <c r="AF475" s="20"/>
      <c r="AI475" s="2"/>
      <c r="AJ475" s="2"/>
      <c r="AK475" s="20"/>
      <c r="AN475" s="2"/>
      <c r="AO475" s="2"/>
    </row>
    <row r="476" spans="7:41" x14ac:dyDescent="0.25">
      <c r="G476" s="2"/>
      <c r="AF476" s="20"/>
      <c r="AI476" s="2"/>
      <c r="AJ476" s="2"/>
      <c r="AK476" s="20"/>
      <c r="AN476" s="2"/>
      <c r="AO476" s="2"/>
    </row>
    <row r="477" spans="7:41" x14ac:dyDescent="0.25">
      <c r="G477" s="2"/>
      <c r="AF477" s="20"/>
      <c r="AI477" s="2"/>
      <c r="AJ477" s="2"/>
      <c r="AK477" s="20"/>
      <c r="AN477" s="2"/>
      <c r="AO477" s="2"/>
    </row>
    <row r="478" spans="7:41" x14ac:dyDescent="0.25">
      <c r="G478" s="2"/>
      <c r="AF478" s="20"/>
      <c r="AI478" s="2"/>
      <c r="AJ478" s="2"/>
      <c r="AK478" s="20"/>
      <c r="AN478" s="2"/>
      <c r="AO478" s="2"/>
    </row>
    <row r="479" spans="7:41" x14ac:dyDescent="0.25">
      <c r="G479" s="2"/>
      <c r="AF479" s="20"/>
      <c r="AI479" s="2"/>
      <c r="AJ479" s="2"/>
      <c r="AK479" s="20"/>
      <c r="AN479" s="2"/>
      <c r="AO479" s="2"/>
    </row>
    <row r="480" spans="7:41" x14ac:dyDescent="0.25">
      <c r="G480" s="2"/>
      <c r="AF480" s="20"/>
      <c r="AI480" s="2"/>
      <c r="AJ480" s="2"/>
      <c r="AK480" s="20"/>
      <c r="AN480" s="2"/>
      <c r="AO480" s="2"/>
    </row>
    <row r="481" spans="7:41" x14ac:dyDescent="0.25">
      <c r="G481" s="2"/>
      <c r="AF481" s="20"/>
      <c r="AI481" s="2"/>
      <c r="AJ481" s="2"/>
      <c r="AK481" s="20"/>
      <c r="AN481" s="2"/>
      <c r="AO481" s="2"/>
    </row>
    <row r="482" spans="7:41" x14ac:dyDescent="0.25">
      <c r="G482" s="2"/>
      <c r="AF482" s="20"/>
      <c r="AI482" s="2"/>
      <c r="AJ482" s="2"/>
      <c r="AK482" s="20"/>
      <c r="AN482" s="2"/>
      <c r="AO482" s="2"/>
    </row>
    <row r="483" spans="7:41" x14ac:dyDescent="0.25">
      <c r="G483" s="2"/>
      <c r="AF483" s="20"/>
      <c r="AI483" s="2"/>
      <c r="AJ483" s="2"/>
      <c r="AK483" s="20"/>
      <c r="AN483" s="2"/>
      <c r="AO483" s="2"/>
    </row>
    <row r="484" spans="7:41" x14ac:dyDescent="0.25">
      <c r="G484" s="2"/>
      <c r="AF484" s="20"/>
      <c r="AI484" s="2"/>
      <c r="AJ484" s="2"/>
      <c r="AK484" s="20"/>
      <c r="AN484" s="2"/>
      <c r="AO484" s="2"/>
    </row>
    <row r="485" spans="7:41" x14ac:dyDescent="0.25">
      <c r="G485" s="2"/>
      <c r="AF485" s="20"/>
      <c r="AI485" s="2"/>
      <c r="AJ485" s="2"/>
      <c r="AK485" s="20"/>
      <c r="AN485" s="2"/>
      <c r="AO485" s="2"/>
    </row>
    <row r="486" spans="7:41" x14ac:dyDescent="0.25">
      <c r="G486" s="2"/>
      <c r="AF486" s="20"/>
      <c r="AI486" s="2"/>
      <c r="AJ486" s="2"/>
      <c r="AK486" s="20"/>
      <c r="AN486" s="2"/>
      <c r="AO486" s="2"/>
    </row>
    <row r="487" spans="7:41" x14ac:dyDescent="0.25">
      <c r="G487" s="2"/>
      <c r="AF487" s="20"/>
      <c r="AI487" s="2"/>
      <c r="AJ487" s="2"/>
      <c r="AK487" s="20"/>
      <c r="AN487" s="2"/>
      <c r="AO487" s="2"/>
    </row>
    <row r="488" spans="7:41" x14ac:dyDescent="0.25">
      <c r="G488" s="2"/>
      <c r="AF488" s="20"/>
      <c r="AI488" s="2"/>
      <c r="AJ488" s="2"/>
      <c r="AK488" s="20"/>
      <c r="AN488" s="2"/>
      <c r="AO488" s="2"/>
    </row>
    <row r="489" spans="7:41" x14ac:dyDescent="0.25">
      <c r="G489" s="2"/>
      <c r="AF489" s="20"/>
      <c r="AI489" s="2"/>
      <c r="AJ489" s="2"/>
      <c r="AK489" s="20"/>
      <c r="AN489" s="2"/>
      <c r="AO489" s="2"/>
    </row>
    <row r="490" spans="7:41" x14ac:dyDescent="0.25">
      <c r="G490" s="2"/>
      <c r="AF490" s="20"/>
      <c r="AI490" s="2"/>
      <c r="AJ490" s="2"/>
      <c r="AK490" s="20"/>
      <c r="AN490" s="2"/>
      <c r="AO490" s="2"/>
    </row>
    <row r="491" spans="7:41" x14ac:dyDescent="0.25">
      <c r="G491" s="2"/>
      <c r="AF491" s="20"/>
      <c r="AI491" s="2"/>
      <c r="AJ491" s="2"/>
      <c r="AK491" s="20"/>
      <c r="AN491" s="2"/>
      <c r="AO491" s="2"/>
    </row>
    <row r="492" spans="7:41" x14ac:dyDescent="0.25">
      <c r="G492" s="2"/>
      <c r="AF492" s="20"/>
      <c r="AI492" s="2"/>
      <c r="AJ492" s="2"/>
      <c r="AK492" s="20"/>
      <c r="AN492" s="2"/>
      <c r="AO492" s="2"/>
    </row>
    <row r="493" spans="7:41" x14ac:dyDescent="0.25">
      <c r="G493" s="2"/>
      <c r="AF493" s="20"/>
      <c r="AI493" s="2"/>
      <c r="AJ493" s="2"/>
      <c r="AK493" s="20"/>
      <c r="AN493" s="2"/>
      <c r="AO493" s="2"/>
    </row>
    <row r="494" spans="7:41" x14ac:dyDescent="0.25">
      <c r="G494" s="2"/>
      <c r="AF494" s="20"/>
      <c r="AI494" s="2"/>
      <c r="AJ494" s="2"/>
      <c r="AK494" s="20"/>
      <c r="AN494" s="2"/>
      <c r="AO494" s="2"/>
    </row>
    <row r="495" spans="7:41" x14ac:dyDescent="0.25">
      <c r="G495" s="2"/>
      <c r="AF495" s="20"/>
      <c r="AI495" s="2"/>
      <c r="AJ495" s="2"/>
      <c r="AK495" s="20"/>
      <c r="AN495" s="2"/>
      <c r="AO495" s="2"/>
    </row>
    <row r="496" spans="7:41" x14ac:dyDescent="0.25">
      <c r="G496" s="2"/>
      <c r="AF496" s="20"/>
      <c r="AI496" s="2"/>
      <c r="AJ496" s="2"/>
      <c r="AK496" s="20"/>
      <c r="AN496" s="2"/>
      <c r="AO496" s="2"/>
    </row>
    <row r="497" spans="7:41" x14ac:dyDescent="0.25">
      <c r="G497" s="2"/>
      <c r="AF497" s="20"/>
      <c r="AI497" s="2"/>
      <c r="AJ497" s="2"/>
      <c r="AK497" s="20"/>
      <c r="AN497" s="2"/>
      <c r="AO497" s="2"/>
    </row>
    <row r="498" spans="7:41" x14ac:dyDescent="0.25">
      <c r="G498" s="2"/>
      <c r="AF498" s="20"/>
      <c r="AI498" s="2"/>
      <c r="AJ498" s="2"/>
      <c r="AK498" s="20"/>
      <c r="AN498" s="2"/>
      <c r="AO498" s="2"/>
    </row>
    <row r="499" spans="7:41" x14ac:dyDescent="0.25">
      <c r="G499" s="2"/>
      <c r="AF499" s="20"/>
      <c r="AI499" s="2"/>
      <c r="AJ499" s="2"/>
      <c r="AK499" s="20"/>
      <c r="AN499" s="2"/>
      <c r="AO499" s="2"/>
    </row>
    <row r="500" spans="7:41" x14ac:dyDescent="0.25">
      <c r="G500" s="2"/>
      <c r="AF500" s="20"/>
      <c r="AI500" s="2"/>
      <c r="AJ500" s="2"/>
      <c r="AK500" s="20"/>
      <c r="AN500" s="2"/>
      <c r="AO500" s="2"/>
    </row>
    <row r="501" spans="7:41" x14ac:dyDescent="0.25">
      <c r="G501" s="2"/>
      <c r="AF501" s="20"/>
      <c r="AI501" s="2"/>
      <c r="AJ501" s="2"/>
      <c r="AK501" s="20"/>
      <c r="AN501" s="2"/>
      <c r="AO501" s="2"/>
    </row>
    <row r="502" spans="7:41" x14ac:dyDescent="0.25">
      <c r="G502" s="2"/>
      <c r="AF502" s="20"/>
      <c r="AI502" s="2"/>
      <c r="AJ502" s="2"/>
      <c r="AK502" s="20"/>
      <c r="AN502" s="2"/>
      <c r="AO502" s="2"/>
    </row>
    <row r="503" spans="7:41" x14ac:dyDescent="0.25">
      <c r="G503" s="2"/>
      <c r="AF503" s="20"/>
      <c r="AI503" s="2"/>
      <c r="AJ503" s="2"/>
      <c r="AK503" s="20"/>
      <c r="AN503" s="2"/>
      <c r="AO503" s="2"/>
    </row>
    <row r="504" spans="7:41" x14ac:dyDescent="0.25">
      <c r="G504" s="2"/>
      <c r="AF504" s="20"/>
      <c r="AI504" s="2"/>
      <c r="AJ504" s="2"/>
      <c r="AK504" s="20"/>
      <c r="AN504" s="2"/>
      <c r="AO504" s="2"/>
    </row>
    <row r="505" spans="7:41" x14ac:dyDescent="0.25">
      <c r="G505" s="2"/>
      <c r="AF505" s="20"/>
      <c r="AI505" s="2"/>
      <c r="AJ505" s="2"/>
      <c r="AK505" s="20"/>
      <c r="AN505" s="2"/>
      <c r="AO505" s="2"/>
    </row>
    <row r="506" spans="7:41" x14ac:dyDescent="0.25">
      <c r="G506" s="2"/>
      <c r="AF506" s="20"/>
      <c r="AI506" s="2"/>
      <c r="AJ506" s="2"/>
      <c r="AK506" s="20"/>
      <c r="AN506" s="2"/>
      <c r="AO506" s="2"/>
    </row>
    <row r="507" spans="7:41" x14ac:dyDescent="0.25">
      <c r="G507" s="2"/>
      <c r="AF507" s="20"/>
      <c r="AI507" s="2"/>
      <c r="AJ507" s="2"/>
      <c r="AK507" s="20"/>
      <c r="AN507" s="2"/>
      <c r="AO507" s="2"/>
    </row>
    <row r="508" spans="7:41" x14ac:dyDescent="0.25">
      <c r="G508" s="2"/>
      <c r="AF508" s="20"/>
      <c r="AI508" s="2"/>
      <c r="AJ508" s="2"/>
      <c r="AK508" s="20"/>
      <c r="AN508" s="2"/>
      <c r="AO508" s="2"/>
    </row>
    <row r="509" spans="7:41" x14ac:dyDescent="0.25">
      <c r="G509" s="2"/>
      <c r="AF509" s="20"/>
      <c r="AI509" s="2"/>
      <c r="AJ509" s="2"/>
      <c r="AK509" s="20"/>
      <c r="AN509" s="2"/>
      <c r="AO509" s="2"/>
    </row>
    <row r="510" spans="7:41" x14ac:dyDescent="0.25">
      <c r="G510" s="2"/>
      <c r="AF510" s="20"/>
      <c r="AI510" s="2"/>
      <c r="AJ510" s="2"/>
      <c r="AK510" s="20"/>
      <c r="AN510" s="2"/>
      <c r="AO510" s="2"/>
    </row>
    <row r="511" spans="7:41" x14ac:dyDescent="0.25">
      <c r="G511" s="2"/>
      <c r="AF511" s="20"/>
      <c r="AI511" s="2"/>
      <c r="AJ511" s="2"/>
      <c r="AK511" s="20"/>
      <c r="AN511" s="2"/>
      <c r="AO511" s="2"/>
    </row>
    <row r="512" spans="7:41" x14ac:dyDescent="0.25">
      <c r="G512" s="2"/>
      <c r="AF512" s="20"/>
      <c r="AI512" s="2"/>
      <c r="AJ512" s="2"/>
      <c r="AK512" s="20"/>
      <c r="AN512" s="2"/>
      <c r="AO512" s="2"/>
    </row>
    <row r="513" spans="7:41" x14ac:dyDescent="0.25">
      <c r="G513" s="2"/>
      <c r="AF513" s="20"/>
      <c r="AI513" s="2"/>
      <c r="AJ513" s="2"/>
      <c r="AK513" s="20"/>
      <c r="AN513" s="2"/>
      <c r="AO513" s="2"/>
    </row>
    <row r="514" spans="7:41" x14ac:dyDescent="0.25">
      <c r="G514" s="2"/>
      <c r="AF514" s="20"/>
      <c r="AI514" s="2"/>
      <c r="AJ514" s="2"/>
      <c r="AK514" s="20"/>
      <c r="AN514" s="2"/>
      <c r="AO514" s="2"/>
    </row>
    <row r="515" spans="7:41" x14ac:dyDescent="0.25">
      <c r="G515" s="2"/>
      <c r="AF515" s="20"/>
      <c r="AI515" s="2"/>
      <c r="AJ515" s="2"/>
      <c r="AK515" s="20"/>
      <c r="AN515" s="2"/>
      <c r="AO515" s="2"/>
    </row>
    <row r="516" spans="7:41" x14ac:dyDescent="0.25">
      <c r="G516" s="2"/>
      <c r="AF516" s="20"/>
      <c r="AI516" s="2"/>
      <c r="AJ516" s="2"/>
      <c r="AK516" s="20"/>
      <c r="AN516" s="2"/>
      <c r="AO516" s="2"/>
    </row>
    <row r="517" spans="7:41" x14ac:dyDescent="0.25">
      <c r="G517" s="2"/>
      <c r="AF517" s="20"/>
      <c r="AI517" s="2"/>
      <c r="AJ517" s="2"/>
      <c r="AK517" s="20"/>
      <c r="AN517" s="2"/>
      <c r="AO517" s="2"/>
    </row>
    <row r="518" spans="7:41" x14ac:dyDescent="0.25">
      <c r="G518" s="2"/>
      <c r="AF518" s="20"/>
      <c r="AI518" s="2"/>
      <c r="AJ518" s="2"/>
      <c r="AK518" s="20"/>
      <c r="AN518" s="2"/>
      <c r="AO518" s="2"/>
    </row>
    <row r="519" spans="7:41" x14ac:dyDescent="0.25">
      <c r="G519" s="2"/>
      <c r="AF519" s="20"/>
      <c r="AI519" s="2"/>
      <c r="AJ519" s="2"/>
      <c r="AK519" s="20"/>
      <c r="AN519" s="2"/>
      <c r="AO519" s="2"/>
    </row>
    <row r="520" spans="7:41" x14ac:dyDescent="0.25">
      <c r="G520" s="2"/>
      <c r="AF520" s="20"/>
      <c r="AI520" s="2"/>
      <c r="AJ520" s="2"/>
      <c r="AK520" s="20"/>
      <c r="AN520" s="2"/>
      <c r="AO520" s="2"/>
    </row>
    <row r="521" spans="7:41" x14ac:dyDescent="0.25">
      <c r="G521" s="2"/>
      <c r="AF521" s="20"/>
      <c r="AI521" s="2"/>
      <c r="AJ521" s="2"/>
      <c r="AK521" s="20"/>
      <c r="AN521" s="2"/>
      <c r="AO521" s="2"/>
    </row>
    <row r="522" spans="7:41" x14ac:dyDescent="0.25">
      <c r="G522" s="2"/>
      <c r="AF522" s="20"/>
      <c r="AI522" s="2"/>
      <c r="AJ522" s="2"/>
      <c r="AK522" s="20"/>
      <c r="AN522" s="2"/>
      <c r="AO522" s="2"/>
    </row>
    <row r="523" spans="7:41" x14ac:dyDescent="0.25">
      <c r="G523" s="2"/>
      <c r="AF523" s="20"/>
      <c r="AI523" s="2"/>
      <c r="AJ523" s="2"/>
      <c r="AK523" s="20"/>
      <c r="AN523" s="2"/>
      <c r="AO523" s="2"/>
    </row>
    <row r="524" spans="7:41" x14ac:dyDescent="0.25">
      <c r="G524" s="2"/>
      <c r="AF524" s="20"/>
      <c r="AI524" s="2"/>
      <c r="AJ524" s="2"/>
      <c r="AK524" s="20"/>
      <c r="AN524" s="2"/>
      <c r="AO524" s="2"/>
    </row>
    <row r="525" spans="7:41" x14ac:dyDescent="0.25">
      <c r="G525" s="2"/>
      <c r="AF525" s="20"/>
      <c r="AI525" s="2"/>
      <c r="AJ525" s="2"/>
      <c r="AK525" s="20"/>
      <c r="AN525" s="2"/>
      <c r="AO525" s="2"/>
    </row>
    <row r="526" spans="7:41" x14ac:dyDescent="0.25">
      <c r="G526" s="2"/>
      <c r="AF526" s="20"/>
      <c r="AI526" s="2"/>
      <c r="AJ526" s="2"/>
      <c r="AK526" s="20"/>
      <c r="AN526" s="2"/>
      <c r="AO526" s="2"/>
    </row>
    <row r="527" spans="7:41" x14ac:dyDescent="0.25">
      <c r="G527" s="2"/>
      <c r="AF527" s="20"/>
      <c r="AI527" s="2"/>
      <c r="AJ527" s="2"/>
      <c r="AK527" s="20"/>
      <c r="AN527" s="2"/>
      <c r="AO527" s="2"/>
    </row>
    <row r="528" spans="7:41" x14ac:dyDescent="0.25">
      <c r="G528" s="2"/>
      <c r="AF528" s="20"/>
      <c r="AI528" s="2"/>
      <c r="AJ528" s="2"/>
      <c r="AK528" s="20"/>
      <c r="AN528" s="2"/>
      <c r="AO528" s="2"/>
    </row>
    <row r="529" spans="7:41" x14ac:dyDescent="0.25">
      <c r="G529" s="2"/>
      <c r="AF529" s="20"/>
      <c r="AI529" s="2"/>
      <c r="AJ529" s="2"/>
      <c r="AK529" s="20"/>
      <c r="AN529" s="2"/>
      <c r="AO529" s="2"/>
    </row>
    <row r="530" spans="7:41" x14ac:dyDescent="0.25">
      <c r="G530" s="2"/>
      <c r="AF530" s="20"/>
      <c r="AI530" s="2"/>
      <c r="AJ530" s="2"/>
      <c r="AK530" s="20"/>
      <c r="AN530" s="2"/>
      <c r="AO530" s="2"/>
    </row>
    <row r="531" spans="7:41" x14ac:dyDescent="0.25">
      <c r="G531" s="2"/>
      <c r="AF531" s="20"/>
      <c r="AI531" s="2"/>
      <c r="AJ531" s="2"/>
      <c r="AK531" s="20"/>
      <c r="AN531" s="2"/>
      <c r="AO531" s="2"/>
    </row>
    <row r="532" spans="7:41" x14ac:dyDescent="0.25">
      <c r="G532" s="2"/>
      <c r="AF532" s="20"/>
      <c r="AI532" s="2"/>
      <c r="AJ532" s="2"/>
      <c r="AK532" s="20"/>
      <c r="AN532" s="2"/>
      <c r="AO532" s="2"/>
    </row>
    <row r="533" spans="7:41" x14ac:dyDescent="0.25">
      <c r="G533" s="2"/>
      <c r="AF533" s="20"/>
      <c r="AI533" s="2"/>
      <c r="AJ533" s="2"/>
      <c r="AK533" s="20"/>
      <c r="AN533" s="2"/>
      <c r="AO533" s="2"/>
    </row>
    <row r="534" spans="7:41" x14ac:dyDescent="0.25">
      <c r="G534" s="2"/>
      <c r="AF534" s="20"/>
      <c r="AI534" s="2"/>
      <c r="AJ534" s="2"/>
      <c r="AK534" s="20"/>
      <c r="AN534" s="2"/>
      <c r="AO534" s="2"/>
    </row>
    <row r="535" spans="7:41" x14ac:dyDescent="0.25">
      <c r="G535" s="2"/>
      <c r="AF535" s="20"/>
      <c r="AI535" s="2"/>
      <c r="AJ535" s="2"/>
      <c r="AK535" s="20"/>
      <c r="AN535" s="2"/>
      <c r="AO535" s="2"/>
    </row>
    <row r="536" spans="7:41" x14ac:dyDescent="0.25">
      <c r="G536" s="2"/>
      <c r="AF536" s="20"/>
      <c r="AI536" s="2"/>
      <c r="AJ536" s="2"/>
      <c r="AK536" s="20"/>
      <c r="AN536" s="2"/>
      <c r="AO536" s="2"/>
    </row>
    <row r="537" spans="7:41" x14ac:dyDescent="0.25">
      <c r="G537" s="2"/>
      <c r="AF537" s="20"/>
      <c r="AI537" s="2"/>
      <c r="AJ537" s="2"/>
      <c r="AK537" s="20"/>
      <c r="AN537" s="2"/>
      <c r="AO537" s="2"/>
    </row>
    <row r="538" spans="7:41" x14ac:dyDescent="0.25">
      <c r="G538" s="2"/>
      <c r="AF538" s="20"/>
      <c r="AI538" s="2"/>
      <c r="AJ538" s="2"/>
      <c r="AK538" s="20"/>
      <c r="AN538" s="2"/>
      <c r="AO538" s="2"/>
    </row>
    <row r="539" spans="7:41" x14ac:dyDescent="0.25">
      <c r="G539" s="2"/>
      <c r="AF539" s="20"/>
      <c r="AI539" s="2"/>
      <c r="AJ539" s="2"/>
      <c r="AK539" s="20"/>
      <c r="AN539" s="2"/>
      <c r="AO539" s="2"/>
    </row>
    <row r="540" spans="7:41" x14ac:dyDescent="0.25">
      <c r="G540" s="2"/>
      <c r="AF540" s="20"/>
      <c r="AI540" s="2"/>
      <c r="AJ540" s="2"/>
      <c r="AK540" s="20"/>
      <c r="AN540" s="2"/>
      <c r="AO540" s="2"/>
    </row>
    <row r="541" spans="7:41" x14ac:dyDescent="0.25">
      <c r="G541" s="2"/>
      <c r="AF541" s="20"/>
      <c r="AI541" s="2"/>
      <c r="AJ541" s="2"/>
      <c r="AK541" s="20"/>
      <c r="AN541" s="2"/>
      <c r="AO541" s="2"/>
    </row>
    <row r="542" spans="7:41" x14ac:dyDescent="0.25">
      <c r="G542" s="2"/>
      <c r="AF542" s="20"/>
      <c r="AI542" s="2"/>
      <c r="AJ542" s="2"/>
      <c r="AK542" s="20"/>
      <c r="AN542" s="2"/>
      <c r="AO542" s="2"/>
    </row>
    <row r="543" spans="7:41" x14ac:dyDescent="0.25">
      <c r="G543" s="2"/>
      <c r="AF543" s="20"/>
      <c r="AI543" s="2"/>
      <c r="AJ543" s="2"/>
      <c r="AK543" s="20"/>
      <c r="AN543" s="2"/>
      <c r="AO543" s="2"/>
    </row>
    <row r="544" spans="7:41" x14ac:dyDescent="0.25">
      <c r="G544" s="2"/>
      <c r="AF544" s="20"/>
      <c r="AI544" s="2"/>
      <c r="AJ544" s="2"/>
      <c r="AK544" s="20"/>
      <c r="AN544" s="2"/>
      <c r="AO544" s="2"/>
    </row>
    <row r="545" spans="7:41" x14ac:dyDescent="0.25">
      <c r="G545" s="2"/>
      <c r="AF545" s="20"/>
      <c r="AI545" s="2"/>
      <c r="AJ545" s="2"/>
      <c r="AK545" s="20"/>
      <c r="AN545" s="2"/>
      <c r="AO545" s="2"/>
    </row>
    <row r="546" spans="7:41" x14ac:dyDescent="0.25">
      <c r="G546" s="2"/>
      <c r="AF546" s="20"/>
      <c r="AI546" s="2"/>
      <c r="AJ546" s="2"/>
      <c r="AK546" s="20"/>
      <c r="AN546" s="2"/>
      <c r="AO546" s="2"/>
    </row>
    <row r="547" spans="7:41" x14ac:dyDescent="0.25">
      <c r="G547" s="2"/>
      <c r="AF547" s="20"/>
      <c r="AI547" s="2"/>
      <c r="AJ547" s="2"/>
      <c r="AK547" s="20"/>
      <c r="AN547" s="2"/>
      <c r="AO547" s="2"/>
    </row>
    <row r="548" spans="7:41" x14ac:dyDescent="0.25">
      <c r="G548" s="2"/>
      <c r="AF548" s="20"/>
      <c r="AI548" s="2"/>
      <c r="AJ548" s="2"/>
      <c r="AK548" s="20"/>
      <c r="AN548" s="2"/>
      <c r="AO548" s="2"/>
    </row>
    <row r="549" spans="7:41" x14ac:dyDescent="0.25">
      <c r="G549" s="2"/>
      <c r="AF549" s="20"/>
      <c r="AI549" s="2"/>
      <c r="AJ549" s="2"/>
      <c r="AK549" s="20"/>
      <c r="AN549" s="2"/>
      <c r="AO549" s="2"/>
    </row>
    <row r="550" spans="7:41" x14ac:dyDescent="0.25">
      <c r="G550" s="2"/>
      <c r="AF550" s="20"/>
      <c r="AI550" s="2"/>
      <c r="AJ550" s="2"/>
      <c r="AK550" s="20"/>
      <c r="AN550" s="2"/>
      <c r="AO550" s="2"/>
    </row>
    <row r="551" spans="7:41" x14ac:dyDescent="0.25">
      <c r="G551" s="2"/>
      <c r="AF551" s="20"/>
      <c r="AI551" s="2"/>
      <c r="AJ551" s="2"/>
      <c r="AK551" s="20"/>
      <c r="AN551" s="2"/>
      <c r="AO551" s="2"/>
    </row>
    <row r="552" spans="7:41" x14ac:dyDescent="0.25">
      <c r="G552" s="2"/>
      <c r="AF552" s="20"/>
      <c r="AI552" s="2"/>
      <c r="AJ552" s="2"/>
      <c r="AK552" s="20"/>
      <c r="AN552" s="2"/>
      <c r="AO552" s="2"/>
    </row>
    <row r="553" spans="7:41" x14ac:dyDescent="0.25">
      <c r="G553" s="2"/>
      <c r="AF553" s="20"/>
      <c r="AI553" s="2"/>
      <c r="AJ553" s="2"/>
      <c r="AK553" s="20"/>
      <c r="AN553" s="2"/>
      <c r="AO553" s="2"/>
    </row>
    <row r="554" spans="7:41" x14ac:dyDescent="0.25">
      <c r="G554" s="2"/>
      <c r="AF554" s="20"/>
      <c r="AI554" s="2"/>
      <c r="AJ554" s="2"/>
      <c r="AK554" s="20"/>
      <c r="AN554" s="2"/>
      <c r="AO554" s="2"/>
    </row>
    <row r="555" spans="7:41" x14ac:dyDescent="0.25">
      <c r="G555" s="2"/>
      <c r="AF555" s="20"/>
      <c r="AI555" s="2"/>
      <c r="AJ555" s="2"/>
      <c r="AK555" s="20"/>
      <c r="AN555" s="2"/>
      <c r="AO555" s="2"/>
    </row>
    <row r="556" spans="7:41" x14ac:dyDescent="0.25">
      <c r="G556" s="2"/>
      <c r="AF556" s="20"/>
      <c r="AI556" s="2"/>
      <c r="AJ556" s="2"/>
      <c r="AK556" s="20"/>
      <c r="AN556" s="2"/>
      <c r="AO556" s="2"/>
    </row>
    <row r="557" spans="7:41" x14ac:dyDescent="0.25">
      <c r="G557" s="2"/>
      <c r="AF557" s="20"/>
      <c r="AI557" s="2"/>
      <c r="AJ557" s="2"/>
      <c r="AK557" s="20"/>
      <c r="AN557" s="2"/>
      <c r="AO557" s="2"/>
    </row>
    <row r="558" spans="7:41" x14ac:dyDescent="0.25">
      <c r="G558" s="2"/>
      <c r="AF558" s="20"/>
      <c r="AI558" s="2"/>
      <c r="AJ558" s="2"/>
      <c r="AK558" s="20"/>
      <c r="AN558" s="2"/>
      <c r="AO558" s="2"/>
    </row>
    <row r="559" spans="7:41" x14ac:dyDescent="0.25">
      <c r="G559" s="2"/>
      <c r="AF559" s="20"/>
      <c r="AI559" s="2"/>
      <c r="AJ559" s="2"/>
      <c r="AK559" s="20"/>
      <c r="AN559" s="2"/>
      <c r="AO559" s="2"/>
    </row>
    <row r="560" spans="7:41" x14ac:dyDescent="0.25">
      <c r="G560" s="2"/>
      <c r="AF560" s="20"/>
      <c r="AI560" s="2"/>
      <c r="AJ560" s="2"/>
      <c r="AK560" s="20"/>
      <c r="AN560" s="2"/>
      <c r="AO560" s="2"/>
    </row>
    <row r="561" spans="7:41" x14ac:dyDescent="0.25">
      <c r="G561" s="2"/>
      <c r="AF561" s="20"/>
      <c r="AI561" s="2"/>
      <c r="AJ561" s="2"/>
      <c r="AK561" s="20"/>
      <c r="AN561" s="2"/>
      <c r="AO561" s="2"/>
    </row>
    <row r="562" spans="7:41" x14ac:dyDescent="0.25">
      <c r="G562" s="2"/>
      <c r="AF562" s="20"/>
      <c r="AI562" s="2"/>
      <c r="AJ562" s="2"/>
      <c r="AK562" s="20"/>
      <c r="AN562" s="2"/>
      <c r="AO562" s="2"/>
    </row>
    <row r="563" spans="7:41" x14ac:dyDescent="0.25">
      <c r="G563" s="2"/>
      <c r="AF563" s="20"/>
      <c r="AI563" s="2"/>
      <c r="AJ563" s="2"/>
      <c r="AK563" s="20"/>
      <c r="AN563" s="2"/>
      <c r="AO563" s="2"/>
    </row>
    <row r="564" spans="7:41" x14ac:dyDescent="0.25">
      <c r="G564" s="2"/>
      <c r="AF564" s="20"/>
      <c r="AI564" s="2"/>
      <c r="AJ564" s="2"/>
      <c r="AK564" s="20"/>
      <c r="AN564" s="2"/>
      <c r="AO564" s="2"/>
    </row>
    <row r="565" spans="7:41" x14ac:dyDescent="0.25">
      <c r="G565" s="2"/>
      <c r="AF565" s="20"/>
      <c r="AI565" s="2"/>
      <c r="AJ565" s="2"/>
      <c r="AK565" s="20"/>
      <c r="AN565" s="2"/>
      <c r="AO565" s="2"/>
    </row>
    <row r="566" spans="7:41" x14ac:dyDescent="0.25">
      <c r="G566" s="2"/>
      <c r="AF566" s="20"/>
      <c r="AI566" s="2"/>
      <c r="AJ566" s="2"/>
      <c r="AK566" s="20"/>
      <c r="AN566" s="2"/>
      <c r="AO566" s="2"/>
    </row>
    <row r="567" spans="7:41" x14ac:dyDescent="0.25">
      <c r="G567" s="2"/>
      <c r="AF567" s="20"/>
      <c r="AI567" s="2"/>
      <c r="AJ567" s="2"/>
      <c r="AK567" s="20"/>
      <c r="AN567" s="2"/>
      <c r="AO567" s="2"/>
    </row>
    <row r="568" spans="7:41" x14ac:dyDescent="0.25">
      <c r="G568" s="2"/>
      <c r="AF568" s="20"/>
      <c r="AI568" s="2"/>
      <c r="AJ568" s="2"/>
      <c r="AK568" s="20"/>
      <c r="AN568" s="2"/>
      <c r="AO568" s="2"/>
    </row>
    <row r="569" spans="7:41" x14ac:dyDescent="0.25">
      <c r="G569" s="2"/>
      <c r="AF569" s="20"/>
      <c r="AI569" s="2"/>
      <c r="AJ569" s="2"/>
      <c r="AK569" s="20"/>
      <c r="AN569" s="2"/>
      <c r="AO569" s="2"/>
    </row>
    <row r="570" spans="7:41" x14ac:dyDescent="0.25">
      <c r="G570" s="2"/>
      <c r="AF570" s="20"/>
      <c r="AI570" s="2"/>
      <c r="AJ570" s="2"/>
      <c r="AK570" s="20"/>
      <c r="AN570" s="2"/>
      <c r="AO570" s="2"/>
    </row>
    <row r="571" spans="7:41" x14ac:dyDescent="0.25">
      <c r="G571" s="2"/>
      <c r="AF571" s="20"/>
      <c r="AI571" s="2"/>
      <c r="AJ571" s="2"/>
      <c r="AK571" s="20"/>
      <c r="AN571" s="2"/>
      <c r="AO571" s="2"/>
    </row>
    <row r="572" spans="7:41" x14ac:dyDescent="0.25">
      <c r="G572" s="2"/>
      <c r="AF572" s="20"/>
      <c r="AI572" s="2"/>
      <c r="AJ572" s="2"/>
      <c r="AK572" s="20"/>
      <c r="AN572" s="2"/>
      <c r="AO572" s="2"/>
    </row>
    <row r="573" spans="7:41" x14ac:dyDescent="0.25">
      <c r="G573" s="2"/>
      <c r="AF573" s="20"/>
      <c r="AI573" s="2"/>
      <c r="AJ573" s="2"/>
      <c r="AK573" s="20"/>
      <c r="AN573" s="2"/>
      <c r="AO573" s="2"/>
    </row>
    <row r="574" spans="7:41" x14ac:dyDescent="0.25">
      <c r="G574" s="2"/>
      <c r="AF574" s="20"/>
      <c r="AI574" s="2"/>
      <c r="AJ574" s="2"/>
      <c r="AK574" s="20"/>
      <c r="AN574" s="2"/>
      <c r="AO574" s="2"/>
    </row>
    <row r="575" spans="7:41" x14ac:dyDescent="0.25">
      <c r="G575" s="2"/>
      <c r="AF575" s="20"/>
      <c r="AI575" s="2"/>
      <c r="AJ575" s="2"/>
      <c r="AK575" s="20"/>
      <c r="AN575" s="2"/>
      <c r="AO575" s="2"/>
    </row>
    <row r="576" spans="7:41" x14ac:dyDescent="0.25">
      <c r="G576" s="2"/>
      <c r="AF576" s="20"/>
      <c r="AI576" s="2"/>
      <c r="AJ576" s="2"/>
      <c r="AK576" s="20"/>
      <c r="AN576" s="2"/>
      <c r="AO576" s="2"/>
    </row>
    <row r="577" spans="7:41" x14ac:dyDescent="0.25">
      <c r="G577" s="2"/>
      <c r="AF577" s="20"/>
      <c r="AI577" s="2"/>
      <c r="AJ577" s="2"/>
      <c r="AK577" s="20"/>
      <c r="AN577" s="2"/>
      <c r="AO577" s="2"/>
    </row>
    <row r="578" spans="7:41" x14ac:dyDescent="0.25">
      <c r="G578" s="2"/>
      <c r="AF578" s="20"/>
      <c r="AI578" s="2"/>
      <c r="AJ578" s="2"/>
      <c r="AK578" s="20"/>
      <c r="AN578" s="2"/>
      <c r="AO578" s="2"/>
    </row>
    <row r="579" spans="7:41" x14ac:dyDescent="0.25">
      <c r="G579" s="2"/>
      <c r="AF579" s="20"/>
      <c r="AI579" s="2"/>
      <c r="AJ579" s="2"/>
      <c r="AK579" s="20"/>
      <c r="AN579" s="2"/>
      <c r="AO579" s="2"/>
    </row>
    <row r="580" spans="7:41" x14ac:dyDescent="0.25">
      <c r="G580" s="2"/>
      <c r="AF580" s="20"/>
      <c r="AI580" s="2"/>
      <c r="AJ580" s="2"/>
      <c r="AK580" s="20"/>
      <c r="AN580" s="2"/>
      <c r="AO580" s="2"/>
    </row>
    <row r="581" spans="7:41" x14ac:dyDescent="0.25">
      <c r="G581" s="2"/>
      <c r="AF581" s="20"/>
      <c r="AI581" s="2"/>
      <c r="AJ581" s="2"/>
      <c r="AK581" s="20"/>
      <c r="AN581" s="2"/>
      <c r="AO581" s="2"/>
    </row>
    <row r="582" spans="7:41" x14ac:dyDescent="0.25">
      <c r="G582" s="2"/>
      <c r="AF582" s="20"/>
      <c r="AI582" s="2"/>
      <c r="AJ582" s="2"/>
      <c r="AK582" s="20"/>
      <c r="AN582" s="2"/>
      <c r="AO582" s="2"/>
    </row>
    <row r="583" spans="7:41" x14ac:dyDescent="0.25">
      <c r="G583" s="2"/>
      <c r="AF583" s="20"/>
      <c r="AI583" s="2"/>
      <c r="AJ583" s="2"/>
      <c r="AK583" s="20"/>
      <c r="AN583" s="2"/>
      <c r="AO583" s="2"/>
    </row>
    <row r="584" spans="7:41" x14ac:dyDescent="0.25">
      <c r="G584" s="2"/>
      <c r="AF584" s="20"/>
      <c r="AI584" s="2"/>
      <c r="AJ584" s="2"/>
      <c r="AK584" s="20"/>
      <c r="AN584" s="2"/>
      <c r="AO584" s="2"/>
    </row>
    <row r="585" spans="7:41" x14ac:dyDescent="0.25">
      <c r="G585" s="2"/>
      <c r="AF585" s="20"/>
      <c r="AI585" s="2"/>
      <c r="AJ585" s="2"/>
      <c r="AK585" s="20"/>
      <c r="AN585" s="2"/>
      <c r="AO585" s="2"/>
    </row>
    <row r="586" spans="7:41" x14ac:dyDescent="0.25">
      <c r="G586" s="2"/>
      <c r="AF586" s="20"/>
      <c r="AI586" s="2"/>
      <c r="AJ586" s="2"/>
      <c r="AK586" s="20"/>
      <c r="AN586" s="2"/>
      <c r="AO586" s="2"/>
    </row>
    <row r="587" spans="7:41" x14ac:dyDescent="0.25">
      <c r="G587" s="2"/>
      <c r="AF587" s="20"/>
      <c r="AI587" s="2"/>
      <c r="AJ587" s="2"/>
      <c r="AK587" s="20"/>
      <c r="AN587" s="2"/>
      <c r="AO587" s="2"/>
    </row>
    <row r="588" spans="7:41" x14ac:dyDescent="0.25">
      <c r="G588" s="2"/>
      <c r="AF588" s="20"/>
      <c r="AI588" s="2"/>
      <c r="AJ588" s="2"/>
      <c r="AK588" s="20"/>
      <c r="AN588" s="2"/>
      <c r="AO588" s="2"/>
    </row>
    <row r="589" spans="7:41" x14ac:dyDescent="0.25">
      <c r="G589" s="2"/>
      <c r="AF589" s="20"/>
      <c r="AI589" s="2"/>
      <c r="AJ589" s="2"/>
      <c r="AK589" s="20"/>
      <c r="AN589" s="2"/>
      <c r="AO589" s="2"/>
    </row>
    <row r="590" spans="7:41" x14ac:dyDescent="0.25">
      <c r="G590" s="2"/>
      <c r="AF590" s="20"/>
      <c r="AI590" s="2"/>
      <c r="AJ590" s="2"/>
      <c r="AK590" s="20"/>
      <c r="AN590" s="2"/>
      <c r="AO590" s="2"/>
    </row>
    <row r="591" spans="7:41" x14ac:dyDescent="0.25">
      <c r="G591" s="2"/>
      <c r="AF591" s="20"/>
      <c r="AI591" s="2"/>
      <c r="AJ591" s="2"/>
      <c r="AK591" s="20"/>
      <c r="AN591" s="2"/>
      <c r="AO591" s="2"/>
    </row>
    <row r="592" spans="7:41" x14ac:dyDescent="0.25">
      <c r="G592" s="2"/>
      <c r="AF592" s="20"/>
      <c r="AI592" s="2"/>
      <c r="AJ592" s="2"/>
      <c r="AK592" s="20"/>
      <c r="AN592" s="2"/>
      <c r="AO592" s="2"/>
    </row>
    <row r="593" spans="7:41" x14ac:dyDescent="0.25">
      <c r="G593" s="2"/>
      <c r="AF593" s="20"/>
      <c r="AI593" s="2"/>
      <c r="AJ593" s="2"/>
      <c r="AK593" s="20"/>
      <c r="AN593" s="2"/>
      <c r="AO593" s="2"/>
    </row>
    <row r="594" spans="7:41" x14ac:dyDescent="0.25">
      <c r="G594" s="2"/>
      <c r="AF594" s="20"/>
      <c r="AI594" s="2"/>
      <c r="AJ594" s="2"/>
      <c r="AK594" s="20"/>
      <c r="AN594" s="2"/>
      <c r="AO594" s="2"/>
    </row>
    <row r="595" spans="7:41" x14ac:dyDescent="0.25">
      <c r="G595" s="2"/>
      <c r="AF595" s="20"/>
      <c r="AI595" s="2"/>
      <c r="AJ595" s="2"/>
      <c r="AK595" s="20"/>
      <c r="AN595" s="2"/>
      <c r="AO595" s="2"/>
    </row>
    <row r="596" spans="7:41" x14ac:dyDescent="0.25">
      <c r="G596" s="2"/>
      <c r="AF596" s="20"/>
      <c r="AI596" s="2"/>
      <c r="AJ596" s="2"/>
      <c r="AK596" s="20"/>
      <c r="AN596" s="2"/>
      <c r="AO596" s="2"/>
    </row>
    <row r="597" spans="7:41" x14ac:dyDescent="0.25">
      <c r="G597" s="2"/>
      <c r="AF597" s="20"/>
      <c r="AI597" s="2"/>
      <c r="AJ597" s="2"/>
      <c r="AK597" s="20"/>
      <c r="AN597" s="2"/>
      <c r="AO597" s="2"/>
    </row>
    <row r="598" spans="7:41" x14ac:dyDescent="0.25">
      <c r="G598" s="2"/>
      <c r="AF598" s="20"/>
      <c r="AI598" s="2"/>
      <c r="AJ598" s="2"/>
      <c r="AK598" s="20"/>
      <c r="AN598" s="2"/>
      <c r="AO598" s="2"/>
    </row>
    <row r="599" spans="7:41" x14ac:dyDescent="0.25">
      <c r="G599" s="2"/>
      <c r="AF599" s="20"/>
      <c r="AI599" s="2"/>
      <c r="AJ599" s="2"/>
      <c r="AK599" s="20"/>
      <c r="AN599" s="2"/>
      <c r="AO599" s="2"/>
    </row>
    <row r="600" spans="7:41" x14ac:dyDescent="0.25">
      <c r="G600" s="2"/>
      <c r="AF600" s="20"/>
      <c r="AI600" s="2"/>
      <c r="AJ600" s="2"/>
      <c r="AK600" s="20"/>
      <c r="AN600" s="2"/>
      <c r="AO600" s="2"/>
    </row>
    <row r="601" spans="7:41" x14ac:dyDescent="0.25">
      <c r="G601" s="2"/>
      <c r="AF601" s="20"/>
      <c r="AI601" s="2"/>
      <c r="AJ601" s="2"/>
      <c r="AK601" s="20"/>
      <c r="AN601" s="2"/>
      <c r="AO601" s="2"/>
    </row>
    <row r="602" spans="7:41" x14ac:dyDescent="0.25">
      <c r="G602" s="2"/>
      <c r="AF602" s="20"/>
      <c r="AI602" s="2"/>
      <c r="AJ602" s="2"/>
      <c r="AK602" s="20"/>
      <c r="AN602" s="2"/>
      <c r="AO602" s="2"/>
    </row>
    <row r="603" spans="7:41" x14ac:dyDescent="0.25">
      <c r="G603" s="2"/>
      <c r="AF603" s="20"/>
      <c r="AI603" s="2"/>
      <c r="AJ603" s="2"/>
      <c r="AK603" s="20"/>
      <c r="AN603" s="2"/>
      <c r="AO603" s="2"/>
    </row>
    <row r="604" spans="7:41" x14ac:dyDescent="0.25">
      <c r="G604" s="2"/>
      <c r="AF604" s="20"/>
      <c r="AI604" s="2"/>
      <c r="AJ604" s="2"/>
      <c r="AK604" s="20"/>
      <c r="AN604" s="2"/>
      <c r="AO604" s="2"/>
    </row>
    <row r="605" spans="7:41" x14ac:dyDescent="0.25">
      <c r="G605" s="2"/>
      <c r="AF605" s="20"/>
      <c r="AI605" s="2"/>
      <c r="AJ605" s="2"/>
      <c r="AK605" s="20"/>
      <c r="AN605" s="2"/>
      <c r="AO605" s="2"/>
    </row>
    <row r="606" spans="7:41" x14ac:dyDescent="0.25">
      <c r="G606" s="2"/>
      <c r="AF606" s="20"/>
      <c r="AI606" s="2"/>
      <c r="AJ606" s="2"/>
      <c r="AK606" s="20"/>
      <c r="AN606" s="2"/>
      <c r="AO606" s="2"/>
    </row>
    <row r="607" spans="7:41" x14ac:dyDescent="0.25">
      <c r="G607" s="2"/>
      <c r="AF607" s="20"/>
      <c r="AI607" s="2"/>
      <c r="AJ607" s="2"/>
      <c r="AK607" s="20"/>
      <c r="AN607" s="2"/>
      <c r="AO607" s="2"/>
    </row>
    <row r="608" spans="7:41" x14ac:dyDescent="0.25">
      <c r="G608" s="2"/>
      <c r="AF608" s="20"/>
      <c r="AI608" s="2"/>
      <c r="AJ608" s="2"/>
      <c r="AK608" s="20"/>
      <c r="AN608" s="2"/>
      <c r="AO608" s="2"/>
    </row>
    <row r="609" spans="7:41" x14ac:dyDescent="0.25">
      <c r="G609" s="2"/>
      <c r="AF609" s="20"/>
      <c r="AI609" s="2"/>
      <c r="AJ609" s="2"/>
      <c r="AK609" s="20"/>
      <c r="AN609" s="2"/>
      <c r="AO609" s="2"/>
    </row>
    <row r="610" spans="7:41" x14ac:dyDescent="0.25">
      <c r="G610" s="2"/>
      <c r="AF610" s="20"/>
      <c r="AI610" s="2"/>
      <c r="AJ610" s="2"/>
      <c r="AK610" s="20"/>
      <c r="AN610" s="2"/>
      <c r="AO610" s="2"/>
    </row>
    <row r="611" spans="7:41" x14ac:dyDescent="0.25">
      <c r="G611" s="2"/>
      <c r="AF611" s="20"/>
      <c r="AI611" s="2"/>
      <c r="AJ611" s="2"/>
      <c r="AK611" s="20"/>
      <c r="AN611" s="2"/>
      <c r="AO611" s="2"/>
    </row>
    <row r="612" spans="7:41" x14ac:dyDescent="0.25">
      <c r="G612" s="2"/>
      <c r="AF612" s="20"/>
      <c r="AI612" s="2"/>
      <c r="AJ612" s="2"/>
      <c r="AK612" s="20"/>
      <c r="AN612" s="2"/>
      <c r="AO612" s="2"/>
    </row>
    <row r="613" spans="7:41" x14ac:dyDescent="0.25">
      <c r="G613" s="2"/>
      <c r="AF613" s="20"/>
      <c r="AI613" s="2"/>
      <c r="AJ613" s="2"/>
      <c r="AK613" s="20"/>
      <c r="AN613" s="2"/>
      <c r="AO613" s="2"/>
    </row>
    <row r="614" spans="7:41" x14ac:dyDescent="0.25">
      <c r="G614" s="2"/>
      <c r="AF614" s="20"/>
      <c r="AI614" s="2"/>
      <c r="AJ614" s="2"/>
      <c r="AK614" s="20"/>
      <c r="AN614" s="2"/>
      <c r="AO614" s="2"/>
    </row>
    <row r="615" spans="7:41" x14ac:dyDescent="0.25">
      <c r="G615" s="2"/>
      <c r="AF615" s="20"/>
      <c r="AI615" s="2"/>
      <c r="AJ615" s="2"/>
      <c r="AK615" s="20"/>
      <c r="AN615" s="2"/>
      <c r="AO615" s="2"/>
    </row>
    <row r="616" spans="7:41" x14ac:dyDescent="0.25">
      <c r="G616" s="2"/>
      <c r="AF616" s="20"/>
      <c r="AI616" s="2"/>
      <c r="AJ616" s="2"/>
      <c r="AK616" s="20"/>
      <c r="AN616" s="2"/>
      <c r="AO616" s="2"/>
    </row>
    <row r="617" spans="7:41" x14ac:dyDescent="0.25">
      <c r="G617" s="2"/>
      <c r="AF617" s="20"/>
      <c r="AI617" s="2"/>
      <c r="AJ617" s="2"/>
      <c r="AK617" s="20"/>
      <c r="AN617" s="2"/>
      <c r="AO617" s="2"/>
    </row>
    <row r="618" spans="7:41" x14ac:dyDescent="0.25">
      <c r="G618" s="2"/>
      <c r="AF618" s="20"/>
      <c r="AI618" s="2"/>
      <c r="AJ618" s="2"/>
      <c r="AK618" s="20"/>
      <c r="AN618" s="2"/>
      <c r="AO618" s="2"/>
    </row>
    <row r="619" spans="7:41" x14ac:dyDescent="0.25">
      <c r="G619" s="2"/>
      <c r="AF619" s="20"/>
      <c r="AI619" s="2"/>
      <c r="AJ619" s="2"/>
      <c r="AK619" s="20"/>
      <c r="AN619" s="2"/>
      <c r="AO619" s="2"/>
    </row>
    <row r="620" spans="7:41" x14ac:dyDescent="0.25">
      <c r="G620" s="2"/>
      <c r="AF620" s="20"/>
      <c r="AI620" s="2"/>
      <c r="AJ620" s="2"/>
      <c r="AK620" s="20"/>
      <c r="AN620" s="2"/>
      <c r="AO620" s="2"/>
    </row>
    <row r="621" spans="7:41" x14ac:dyDescent="0.25">
      <c r="G621" s="2"/>
      <c r="AF621" s="20"/>
      <c r="AI621" s="2"/>
      <c r="AJ621" s="2"/>
      <c r="AK621" s="20"/>
      <c r="AN621" s="2"/>
      <c r="AO621" s="2"/>
    </row>
    <row r="622" spans="7:41" x14ac:dyDescent="0.25">
      <c r="G622" s="2"/>
      <c r="AF622" s="20"/>
      <c r="AI622" s="2"/>
      <c r="AJ622" s="2"/>
      <c r="AK622" s="20"/>
      <c r="AN622" s="2"/>
      <c r="AO622" s="2"/>
    </row>
    <row r="623" spans="7:41" x14ac:dyDescent="0.25">
      <c r="G623" s="2"/>
      <c r="AF623" s="20"/>
      <c r="AI623" s="2"/>
      <c r="AJ623" s="2"/>
      <c r="AK623" s="20"/>
      <c r="AN623" s="2"/>
      <c r="AO623" s="2"/>
    </row>
    <row r="624" spans="7:41" x14ac:dyDescent="0.25">
      <c r="G624" s="2"/>
      <c r="AF624" s="20"/>
      <c r="AI624" s="2"/>
      <c r="AJ624" s="2"/>
      <c r="AK624" s="20"/>
      <c r="AN624" s="2"/>
      <c r="AO624" s="2"/>
    </row>
    <row r="625" spans="7:41" x14ac:dyDescent="0.25">
      <c r="G625" s="2"/>
      <c r="AF625" s="20"/>
      <c r="AI625" s="2"/>
      <c r="AJ625" s="2"/>
      <c r="AK625" s="20"/>
      <c r="AN625" s="2"/>
      <c r="AO625" s="2"/>
    </row>
    <row r="626" spans="7:41" x14ac:dyDescent="0.25">
      <c r="G626" s="2"/>
      <c r="AF626" s="20"/>
      <c r="AI626" s="2"/>
      <c r="AJ626" s="2"/>
      <c r="AK626" s="20"/>
      <c r="AN626" s="2"/>
      <c r="AO626" s="2"/>
    </row>
    <row r="627" spans="7:41" x14ac:dyDescent="0.25">
      <c r="G627" s="2"/>
      <c r="AF627" s="20"/>
      <c r="AI627" s="2"/>
      <c r="AJ627" s="2"/>
      <c r="AK627" s="20"/>
      <c r="AN627" s="2"/>
      <c r="AO627" s="2"/>
    </row>
    <row r="628" spans="7:41" x14ac:dyDescent="0.25">
      <c r="G628" s="2"/>
      <c r="AF628" s="20"/>
      <c r="AI628" s="2"/>
      <c r="AJ628" s="2"/>
      <c r="AK628" s="20"/>
      <c r="AN628" s="2"/>
      <c r="AO628" s="2"/>
    </row>
    <row r="629" spans="7:41" x14ac:dyDescent="0.25">
      <c r="G629" s="2"/>
      <c r="AF629" s="20"/>
      <c r="AI629" s="2"/>
      <c r="AJ629" s="2"/>
      <c r="AK629" s="20"/>
      <c r="AN629" s="2"/>
      <c r="AO629" s="2"/>
    </row>
    <row r="630" spans="7:41" x14ac:dyDescent="0.25">
      <c r="G630" s="2"/>
      <c r="AF630" s="20"/>
      <c r="AI630" s="2"/>
      <c r="AJ630" s="2"/>
      <c r="AK630" s="20"/>
      <c r="AN630" s="2"/>
      <c r="AO630" s="2"/>
    </row>
    <row r="631" spans="7:41" x14ac:dyDescent="0.25">
      <c r="G631" s="2"/>
      <c r="AF631" s="20"/>
      <c r="AI631" s="2"/>
      <c r="AJ631" s="2"/>
      <c r="AK631" s="20"/>
      <c r="AN631" s="2"/>
      <c r="AO631" s="2"/>
    </row>
    <row r="632" spans="7:41" x14ac:dyDescent="0.25">
      <c r="G632" s="2"/>
      <c r="AF632" s="20"/>
      <c r="AI632" s="2"/>
      <c r="AJ632" s="2"/>
      <c r="AK632" s="20"/>
      <c r="AN632" s="2"/>
      <c r="AO632" s="2"/>
    </row>
    <row r="633" spans="7:41" x14ac:dyDescent="0.25">
      <c r="G633" s="2"/>
      <c r="AF633" s="20"/>
      <c r="AI633" s="2"/>
      <c r="AJ633" s="2"/>
      <c r="AK633" s="20"/>
      <c r="AN633" s="2"/>
      <c r="AO633" s="2"/>
    </row>
    <row r="634" spans="7:41" x14ac:dyDescent="0.25">
      <c r="G634" s="2"/>
      <c r="AF634" s="20"/>
      <c r="AI634" s="2"/>
      <c r="AJ634" s="2"/>
      <c r="AK634" s="20"/>
      <c r="AN634" s="2"/>
      <c r="AO634" s="2"/>
    </row>
    <row r="635" spans="7:41" x14ac:dyDescent="0.25">
      <c r="G635" s="2"/>
      <c r="AF635" s="20"/>
      <c r="AI635" s="2"/>
      <c r="AJ635" s="2"/>
      <c r="AK635" s="20"/>
      <c r="AN635" s="2"/>
      <c r="AO635" s="2"/>
    </row>
    <row r="636" spans="7:41" x14ac:dyDescent="0.25">
      <c r="G636" s="2"/>
      <c r="AF636" s="20"/>
      <c r="AI636" s="2"/>
      <c r="AJ636" s="2"/>
      <c r="AK636" s="20"/>
      <c r="AN636" s="2"/>
      <c r="AO636" s="2"/>
    </row>
    <row r="637" spans="7:41" x14ac:dyDescent="0.25">
      <c r="G637" s="2"/>
      <c r="AF637" s="20"/>
      <c r="AI637" s="2"/>
      <c r="AJ637" s="2"/>
      <c r="AK637" s="20"/>
      <c r="AN637" s="2"/>
      <c r="AO637" s="2"/>
    </row>
    <row r="638" spans="7:41" x14ac:dyDescent="0.25">
      <c r="G638" s="2"/>
      <c r="AF638" s="20"/>
      <c r="AI638" s="2"/>
      <c r="AJ638" s="2"/>
      <c r="AK638" s="20"/>
      <c r="AN638" s="2"/>
      <c r="AO638" s="2"/>
    </row>
    <row r="639" spans="7:41" x14ac:dyDescent="0.25">
      <c r="G639" s="2"/>
      <c r="AF639" s="20"/>
      <c r="AI639" s="2"/>
      <c r="AJ639" s="2"/>
      <c r="AK639" s="20"/>
      <c r="AN639" s="2"/>
      <c r="AO639" s="2"/>
    </row>
    <row r="640" spans="7:41" x14ac:dyDescent="0.25">
      <c r="G640" s="2"/>
      <c r="AF640" s="20"/>
      <c r="AI640" s="2"/>
      <c r="AJ640" s="2"/>
      <c r="AK640" s="20"/>
      <c r="AN640" s="2"/>
      <c r="AO640" s="2"/>
    </row>
    <row r="641" spans="7:41" x14ac:dyDescent="0.25">
      <c r="G641" s="2"/>
      <c r="AF641" s="20"/>
      <c r="AI641" s="2"/>
      <c r="AJ641" s="2"/>
      <c r="AK641" s="20"/>
      <c r="AN641" s="2"/>
      <c r="AO641" s="2"/>
    </row>
    <row r="642" spans="7:41" x14ac:dyDescent="0.25">
      <c r="G642" s="2"/>
      <c r="AF642" s="20"/>
      <c r="AI642" s="2"/>
      <c r="AJ642" s="2"/>
      <c r="AK642" s="20"/>
      <c r="AN642" s="2"/>
      <c r="AO642" s="2"/>
    </row>
    <row r="643" spans="7:41" x14ac:dyDescent="0.25">
      <c r="G643" s="2"/>
      <c r="AF643" s="20"/>
      <c r="AI643" s="2"/>
      <c r="AJ643" s="2"/>
      <c r="AK643" s="20"/>
      <c r="AN643" s="2"/>
      <c r="AO643" s="2"/>
    </row>
    <row r="644" spans="7:41" x14ac:dyDescent="0.25">
      <c r="G644" s="2"/>
      <c r="AF644" s="20"/>
      <c r="AI644" s="2"/>
      <c r="AJ644" s="2"/>
      <c r="AK644" s="20"/>
      <c r="AN644" s="2"/>
      <c r="AO644" s="2"/>
    </row>
    <row r="645" spans="7:41" x14ac:dyDescent="0.25">
      <c r="G645" s="2"/>
      <c r="AF645" s="20"/>
      <c r="AI645" s="2"/>
      <c r="AJ645" s="2"/>
      <c r="AK645" s="20"/>
      <c r="AN645" s="2"/>
      <c r="AO645" s="2"/>
    </row>
    <row r="646" spans="7:41" x14ac:dyDescent="0.25">
      <c r="G646" s="2"/>
      <c r="AF646" s="20"/>
      <c r="AI646" s="2"/>
      <c r="AJ646" s="2"/>
      <c r="AK646" s="20"/>
      <c r="AN646" s="2"/>
      <c r="AO646" s="2"/>
    </row>
    <row r="647" spans="7:41" x14ac:dyDescent="0.25">
      <c r="G647" s="2"/>
      <c r="AF647" s="20"/>
      <c r="AI647" s="2"/>
      <c r="AJ647" s="2"/>
      <c r="AK647" s="20"/>
      <c r="AN647" s="2"/>
      <c r="AO647" s="2"/>
    </row>
    <row r="648" spans="7:41" x14ac:dyDescent="0.25">
      <c r="G648" s="2"/>
      <c r="AF648" s="20"/>
      <c r="AI648" s="2"/>
      <c r="AJ648" s="2"/>
      <c r="AK648" s="20"/>
      <c r="AN648" s="2"/>
      <c r="AO648" s="2"/>
    </row>
    <row r="649" spans="7:41" x14ac:dyDescent="0.25">
      <c r="G649" s="2"/>
      <c r="AF649" s="20"/>
      <c r="AI649" s="2"/>
      <c r="AJ649" s="2"/>
      <c r="AK649" s="20"/>
      <c r="AN649" s="2"/>
      <c r="AO649" s="2"/>
    </row>
    <row r="650" spans="7:41" x14ac:dyDescent="0.25">
      <c r="G650" s="2"/>
      <c r="AF650" s="20"/>
      <c r="AI650" s="2"/>
      <c r="AJ650" s="2"/>
      <c r="AK650" s="20"/>
      <c r="AN650" s="2"/>
      <c r="AO650" s="2"/>
    </row>
    <row r="651" spans="7:41" x14ac:dyDescent="0.25">
      <c r="G651" s="2"/>
      <c r="AF651" s="20"/>
      <c r="AI651" s="2"/>
      <c r="AJ651" s="2"/>
      <c r="AK651" s="20"/>
      <c r="AN651" s="2"/>
      <c r="AO651" s="2"/>
    </row>
    <row r="652" spans="7:41" x14ac:dyDescent="0.25">
      <c r="G652" s="2"/>
      <c r="AF652" s="20"/>
      <c r="AI652" s="2"/>
      <c r="AJ652" s="2"/>
      <c r="AK652" s="20"/>
      <c r="AN652" s="2"/>
      <c r="AO652" s="2"/>
    </row>
    <row r="653" spans="7:41" x14ac:dyDescent="0.25">
      <c r="G653" s="2"/>
      <c r="AF653" s="20"/>
      <c r="AI653" s="2"/>
      <c r="AJ653" s="2"/>
      <c r="AK653" s="20"/>
      <c r="AN653" s="2"/>
      <c r="AO653" s="2"/>
    </row>
    <row r="654" spans="7:41" x14ac:dyDescent="0.25">
      <c r="G654" s="2"/>
      <c r="AF654" s="20"/>
      <c r="AI654" s="2"/>
      <c r="AJ654" s="2"/>
      <c r="AK654" s="20"/>
      <c r="AN654" s="2"/>
      <c r="AO654" s="2"/>
    </row>
    <row r="655" spans="7:41" x14ac:dyDescent="0.25">
      <c r="G655" s="2"/>
      <c r="AF655" s="20"/>
      <c r="AI655" s="2"/>
      <c r="AJ655" s="2"/>
      <c r="AK655" s="20"/>
      <c r="AN655" s="2"/>
      <c r="AO655" s="2"/>
    </row>
    <row r="656" spans="7:41" x14ac:dyDescent="0.25">
      <c r="G656" s="2"/>
      <c r="AF656" s="20"/>
      <c r="AI656" s="2"/>
      <c r="AJ656" s="2"/>
      <c r="AK656" s="20"/>
      <c r="AN656" s="2"/>
      <c r="AO656" s="2"/>
    </row>
    <row r="657" spans="7:41" x14ac:dyDescent="0.25">
      <c r="G657" s="2"/>
      <c r="AF657" s="20"/>
      <c r="AI657" s="2"/>
      <c r="AJ657" s="2"/>
      <c r="AK657" s="20"/>
      <c r="AN657" s="2"/>
      <c r="AO657" s="2"/>
    </row>
    <row r="658" spans="7:41" x14ac:dyDescent="0.25">
      <c r="G658" s="2"/>
      <c r="AF658" s="20"/>
      <c r="AI658" s="2"/>
      <c r="AJ658" s="2"/>
      <c r="AK658" s="20"/>
      <c r="AN658" s="2"/>
      <c r="AO658" s="2"/>
    </row>
    <row r="659" spans="7:41" x14ac:dyDescent="0.25">
      <c r="G659" s="2"/>
      <c r="AF659" s="20"/>
      <c r="AI659" s="2"/>
      <c r="AJ659" s="2"/>
      <c r="AK659" s="20"/>
      <c r="AN659" s="2"/>
      <c r="AO659" s="2"/>
    </row>
    <row r="660" spans="7:41" x14ac:dyDescent="0.25">
      <c r="G660" s="2"/>
      <c r="AF660" s="20"/>
      <c r="AI660" s="2"/>
      <c r="AJ660" s="2"/>
      <c r="AK660" s="20"/>
      <c r="AN660" s="2"/>
      <c r="AO660" s="2"/>
    </row>
    <row r="661" spans="7:41" x14ac:dyDescent="0.25">
      <c r="G661" s="2"/>
      <c r="AF661" s="20"/>
      <c r="AI661" s="2"/>
      <c r="AJ661" s="2"/>
      <c r="AK661" s="20"/>
      <c r="AN661" s="2"/>
      <c r="AO661" s="2"/>
    </row>
    <row r="662" spans="7:41" x14ac:dyDescent="0.25">
      <c r="G662" s="2"/>
      <c r="AF662" s="20"/>
      <c r="AI662" s="2"/>
      <c r="AJ662" s="2"/>
      <c r="AK662" s="20"/>
      <c r="AN662" s="2"/>
      <c r="AO662" s="2"/>
    </row>
    <row r="663" spans="7:41" x14ac:dyDescent="0.25">
      <c r="G663" s="2"/>
      <c r="AF663" s="20"/>
      <c r="AI663" s="2"/>
      <c r="AJ663" s="2"/>
      <c r="AK663" s="20"/>
      <c r="AN663" s="2"/>
      <c r="AO663" s="2"/>
    </row>
    <row r="664" spans="7:41" x14ac:dyDescent="0.25">
      <c r="G664" s="2"/>
      <c r="AF664" s="20"/>
      <c r="AI664" s="2"/>
      <c r="AJ664" s="2"/>
      <c r="AK664" s="20"/>
      <c r="AN664" s="2"/>
      <c r="AO664" s="2"/>
    </row>
    <row r="665" spans="7:41" x14ac:dyDescent="0.25">
      <c r="G665" s="2"/>
      <c r="AF665" s="20"/>
      <c r="AI665" s="2"/>
      <c r="AJ665" s="2"/>
      <c r="AK665" s="20"/>
      <c r="AN665" s="2"/>
      <c r="AO665" s="2"/>
    </row>
    <row r="666" spans="7:41" x14ac:dyDescent="0.25">
      <c r="G666" s="2"/>
      <c r="AF666" s="20"/>
      <c r="AI666" s="2"/>
      <c r="AJ666" s="2"/>
      <c r="AK666" s="20"/>
      <c r="AN666" s="2"/>
      <c r="AO666" s="2"/>
    </row>
    <row r="667" spans="7:41" x14ac:dyDescent="0.25">
      <c r="G667" s="2"/>
      <c r="AF667" s="20"/>
      <c r="AI667" s="2"/>
      <c r="AJ667" s="2"/>
      <c r="AK667" s="20"/>
      <c r="AN667" s="2"/>
      <c r="AO667" s="2"/>
    </row>
    <row r="668" spans="7:41" x14ac:dyDescent="0.25">
      <c r="G668" s="2"/>
      <c r="AF668" s="20"/>
      <c r="AI668" s="2"/>
      <c r="AJ668" s="2"/>
      <c r="AK668" s="20"/>
      <c r="AN668" s="2"/>
      <c r="AO668" s="2"/>
    </row>
    <row r="669" spans="7:41" x14ac:dyDescent="0.25">
      <c r="G669" s="2"/>
      <c r="AF669" s="20"/>
      <c r="AI669" s="2"/>
      <c r="AJ669" s="2"/>
      <c r="AK669" s="20"/>
      <c r="AN669" s="2"/>
      <c r="AO669" s="2"/>
    </row>
    <row r="670" spans="7:41" x14ac:dyDescent="0.25">
      <c r="G670" s="2"/>
      <c r="AF670" s="20"/>
      <c r="AI670" s="2"/>
      <c r="AJ670" s="2"/>
      <c r="AK670" s="20"/>
      <c r="AN670" s="2"/>
      <c r="AO670" s="2"/>
    </row>
    <row r="671" spans="7:41" x14ac:dyDescent="0.25">
      <c r="G671" s="2"/>
      <c r="AF671" s="20"/>
      <c r="AI671" s="2"/>
      <c r="AJ671" s="2"/>
      <c r="AK671" s="20"/>
      <c r="AN671" s="2"/>
      <c r="AO671" s="2"/>
    </row>
    <row r="672" spans="7:41" x14ac:dyDescent="0.25">
      <c r="G672" s="2"/>
      <c r="AF672" s="20"/>
      <c r="AI672" s="2"/>
      <c r="AJ672" s="2"/>
      <c r="AK672" s="20"/>
      <c r="AN672" s="2"/>
      <c r="AO672" s="2"/>
    </row>
    <row r="673" spans="7:41" x14ac:dyDescent="0.25">
      <c r="G673" s="2"/>
      <c r="AF673" s="20"/>
      <c r="AI673" s="2"/>
      <c r="AJ673" s="2"/>
      <c r="AK673" s="20"/>
      <c r="AN673" s="2"/>
      <c r="AO673" s="2"/>
    </row>
    <row r="674" spans="7:41" x14ac:dyDescent="0.25">
      <c r="G674" s="2"/>
      <c r="AF674" s="20"/>
      <c r="AI674" s="2"/>
      <c r="AJ674" s="2"/>
      <c r="AK674" s="20"/>
      <c r="AN674" s="2"/>
      <c r="AO674" s="2"/>
    </row>
    <row r="675" spans="7:41" x14ac:dyDescent="0.25">
      <c r="G675" s="2"/>
      <c r="AF675" s="20"/>
      <c r="AI675" s="2"/>
      <c r="AJ675" s="2"/>
      <c r="AK675" s="20"/>
      <c r="AN675" s="2"/>
      <c r="AO675" s="2"/>
    </row>
    <row r="676" spans="7:41" x14ac:dyDescent="0.25">
      <c r="G676" s="2"/>
      <c r="AF676" s="20"/>
      <c r="AI676" s="2"/>
      <c r="AJ676" s="2"/>
      <c r="AK676" s="20"/>
      <c r="AN676" s="2"/>
      <c r="AO676" s="2"/>
    </row>
    <row r="677" spans="7:41" x14ac:dyDescent="0.25">
      <c r="G677" s="2"/>
      <c r="AF677" s="20"/>
      <c r="AI677" s="2"/>
      <c r="AJ677" s="2"/>
      <c r="AK677" s="20"/>
      <c r="AN677" s="2"/>
      <c r="AO677" s="2"/>
    </row>
    <row r="678" spans="7:41" x14ac:dyDescent="0.25">
      <c r="G678" s="2"/>
      <c r="AF678" s="20"/>
      <c r="AI678" s="2"/>
      <c r="AJ678" s="2"/>
      <c r="AK678" s="20"/>
      <c r="AN678" s="2"/>
      <c r="AO678" s="2"/>
    </row>
    <row r="679" spans="7:41" x14ac:dyDescent="0.25">
      <c r="G679" s="2"/>
      <c r="AF679" s="20"/>
      <c r="AI679" s="2"/>
      <c r="AJ679" s="2"/>
      <c r="AK679" s="20"/>
      <c r="AN679" s="2"/>
      <c r="AO679" s="2"/>
    </row>
    <row r="680" spans="7:41" x14ac:dyDescent="0.25">
      <c r="G680" s="2"/>
      <c r="AF680" s="20"/>
      <c r="AI680" s="2"/>
      <c r="AJ680" s="2"/>
      <c r="AK680" s="20"/>
      <c r="AN680" s="2"/>
      <c r="AO680" s="2"/>
    </row>
    <row r="681" spans="7:41" x14ac:dyDescent="0.25">
      <c r="G681" s="2"/>
      <c r="AF681" s="20"/>
      <c r="AI681" s="2"/>
      <c r="AJ681" s="2"/>
      <c r="AK681" s="20"/>
      <c r="AN681" s="2"/>
      <c r="AO681" s="2"/>
    </row>
    <row r="682" spans="7:41" x14ac:dyDescent="0.25">
      <c r="G682" s="2"/>
      <c r="AF682" s="20"/>
      <c r="AI682" s="2"/>
      <c r="AJ682" s="2"/>
      <c r="AK682" s="20"/>
      <c r="AN682" s="2"/>
      <c r="AO682" s="2"/>
    </row>
    <row r="683" spans="7:41" x14ac:dyDescent="0.25">
      <c r="G683" s="2"/>
      <c r="AF683" s="20"/>
      <c r="AI683" s="2"/>
      <c r="AJ683" s="2"/>
      <c r="AK683" s="20"/>
      <c r="AN683" s="2"/>
      <c r="AO683" s="2"/>
    </row>
    <row r="684" spans="7:41" x14ac:dyDescent="0.25">
      <c r="G684" s="2"/>
      <c r="AF684" s="20"/>
      <c r="AI684" s="2"/>
      <c r="AJ684" s="2"/>
      <c r="AK684" s="20"/>
      <c r="AN684" s="2"/>
      <c r="AO684" s="2"/>
    </row>
    <row r="685" spans="7:41" x14ac:dyDescent="0.25">
      <c r="G685" s="2"/>
      <c r="AF685" s="20"/>
      <c r="AI685" s="2"/>
      <c r="AJ685" s="2"/>
      <c r="AK685" s="20"/>
      <c r="AN685" s="2"/>
      <c r="AO685" s="2"/>
    </row>
    <row r="686" spans="7:41" x14ac:dyDescent="0.25">
      <c r="G686" s="2"/>
      <c r="AF686" s="20"/>
      <c r="AI686" s="2"/>
      <c r="AJ686" s="2"/>
      <c r="AK686" s="20"/>
      <c r="AN686" s="2"/>
      <c r="AO686" s="2"/>
    </row>
    <row r="687" spans="7:41" x14ac:dyDescent="0.25">
      <c r="G687" s="2"/>
      <c r="AF687" s="20"/>
      <c r="AI687" s="2"/>
      <c r="AJ687" s="2"/>
      <c r="AK687" s="20"/>
      <c r="AN687" s="2"/>
      <c r="AO687" s="2"/>
    </row>
    <row r="688" spans="7:41" x14ac:dyDescent="0.25">
      <c r="G688" s="2"/>
      <c r="AF688" s="20"/>
      <c r="AI688" s="2"/>
      <c r="AJ688" s="2"/>
      <c r="AK688" s="20"/>
      <c r="AN688" s="2"/>
      <c r="AO688" s="2"/>
    </row>
    <row r="689" spans="7:41" x14ac:dyDescent="0.25">
      <c r="G689" s="2"/>
      <c r="AF689" s="20"/>
      <c r="AI689" s="2"/>
      <c r="AJ689" s="2"/>
      <c r="AK689" s="20"/>
      <c r="AN689" s="2"/>
      <c r="AO689" s="2"/>
    </row>
    <row r="690" spans="7:41" x14ac:dyDescent="0.25">
      <c r="G690" s="2"/>
      <c r="AF690" s="20"/>
      <c r="AI690" s="2"/>
      <c r="AJ690" s="2"/>
      <c r="AK690" s="20"/>
      <c r="AN690" s="2"/>
      <c r="AO690" s="2"/>
    </row>
    <row r="691" spans="7:41" x14ac:dyDescent="0.25">
      <c r="G691" s="2"/>
      <c r="AF691" s="20"/>
      <c r="AI691" s="2"/>
      <c r="AJ691" s="2"/>
      <c r="AK691" s="20"/>
      <c r="AN691" s="2"/>
      <c r="AO691" s="2"/>
    </row>
    <row r="692" spans="7:41" x14ac:dyDescent="0.25">
      <c r="G692" s="2"/>
      <c r="AF692" s="20"/>
      <c r="AI692" s="2"/>
      <c r="AJ692" s="2"/>
      <c r="AK692" s="20"/>
      <c r="AN692" s="2"/>
      <c r="AO692" s="2"/>
    </row>
    <row r="693" spans="7:41" x14ac:dyDescent="0.25">
      <c r="G693" s="2"/>
      <c r="AF693" s="20"/>
      <c r="AI693" s="2"/>
      <c r="AJ693" s="2"/>
      <c r="AK693" s="20"/>
      <c r="AN693" s="2"/>
      <c r="AO693" s="2"/>
    </row>
    <row r="694" spans="7:41" x14ac:dyDescent="0.25">
      <c r="G694" s="2"/>
      <c r="AF694" s="20"/>
      <c r="AI694" s="2"/>
      <c r="AJ694" s="2"/>
      <c r="AK694" s="20"/>
      <c r="AN694" s="2"/>
      <c r="AO694" s="2"/>
    </row>
    <row r="695" spans="7:41" x14ac:dyDescent="0.25">
      <c r="G695" s="2"/>
      <c r="AF695" s="20"/>
      <c r="AI695" s="2"/>
      <c r="AJ695" s="2"/>
      <c r="AK695" s="20"/>
      <c r="AN695" s="2"/>
      <c r="AO695" s="2"/>
    </row>
    <row r="696" spans="7:41" x14ac:dyDescent="0.25">
      <c r="G696" s="2"/>
      <c r="AF696" s="20"/>
      <c r="AI696" s="2"/>
      <c r="AJ696" s="2"/>
      <c r="AK696" s="20"/>
      <c r="AN696" s="2"/>
      <c r="AO696" s="2"/>
    </row>
    <row r="697" spans="7:41" x14ac:dyDescent="0.25">
      <c r="G697" s="2"/>
      <c r="AF697" s="20"/>
      <c r="AI697" s="2"/>
      <c r="AJ697" s="2"/>
      <c r="AK697" s="20"/>
      <c r="AN697" s="2"/>
      <c r="AO697" s="2"/>
    </row>
    <row r="698" spans="7:41" x14ac:dyDescent="0.25">
      <c r="G698" s="2"/>
      <c r="AF698" s="20"/>
      <c r="AI698" s="2"/>
      <c r="AJ698" s="2"/>
      <c r="AK698" s="20"/>
      <c r="AN698" s="2"/>
      <c r="AO698" s="2"/>
    </row>
    <row r="699" spans="7:41" x14ac:dyDescent="0.25">
      <c r="G699" s="2"/>
      <c r="AF699" s="20"/>
      <c r="AI699" s="2"/>
      <c r="AJ699" s="2"/>
      <c r="AK699" s="20"/>
      <c r="AN699" s="2"/>
      <c r="AO699" s="2"/>
    </row>
    <row r="700" spans="7:41" x14ac:dyDescent="0.25">
      <c r="G700" s="2"/>
      <c r="AF700" s="20"/>
      <c r="AI700" s="2"/>
      <c r="AJ700" s="2"/>
      <c r="AK700" s="20"/>
      <c r="AN700" s="2"/>
      <c r="AO700" s="2"/>
    </row>
    <row r="701" spans="7:41" x14ac:dyDescent="0.25">
      <c r="G701" s="2"/>
      <c r="AF701" s="20"/>
      <c r="AI701" s="2"/>
      <c r="AJ701" s="2"/>
      <c r="AK701" s="20"/>
      <c r="AN701" s="2"/>
      <c r="AO701" s="2"/>
    </row>
    <row r="702" spans="7:41" x14ac:dyDescent="0.25">
      <c r="G702" s="2"/>
      <c r="AF702" s="20"/>
      <c r="AI702" s="2"/>
      <c r="AJ702" s="2"/>
      <c r="AK702" s="20"/>
      <c r="AN702" s="2"/>
      <c r="AO702" s="2"/>
    </row>
    <row r="703" spans="7:41" x14ac:dyDescent="0.25">
      <c r="G703" s="2"/>
      <c r="AF703" s="20"/>
      <c r="AI703" s="2"/>
      <c r="AJ703" s="2"/>
      <c r="AK703" s="20"/>
      <c r="AN703" s="2"/>
      <c r="AO703" s="2"/>
    </row>
    <row r="704" spans="7:41" x14ac:dyDescent="0.25">
      <c r="G704" s="2"/>
      <c r="AF704" s="20"/>
      <c r="AI704" s="2"/>
      <c r="AJ704" s="2"/>
      <c r="AK704" s="20"/>
      <c r="AN704" s="2"/>
      <c r="AO704" s="2"/>
    </row>
    <row r="705" spans="7:41" x14ac:dyDescent="0.25">
      <c r="G705" s="2"/>
      <c r="AF705" s="20"/>
      <c r="AI705" s="2"/>
      <c r="AJ705" s="2"/>
      <c r="AK705" s="20"/>
      <c r="AN705" s="2"/>
      <c r="AO705" s="2"/>
    </row>
    <row r="706" spans="7:41" x14ac:dyDescent="0.25">
      <c r="G706" s="2"/>
      <c r="AF706" s="20"/>
      <c r="AI706" s="2"/>
      <c r="AJ706" s="2"/>
      <c r="AK706" s="20"/>
      <c r="AN706" s="2"/>
      <c r="AO706" s="2"/>
    </row>
    <row r="707" spans="7:41" x14ac:dyDescent="0.25">
      <c r="G707" s="2"/>
      <c r="AF707" s="20"/>
      <c r="AI707" s="2"/>
      <c r="AJ707" s="2"/>
      <c r="AK707" s="20"/>
      <c r="AN707" s="2"/>
      <c r="AO707" s="2"/>
    </row>
    <row r="708" spans="7:41" x14ac:dyDescent="0.25">
      <c r="G708" s="2"/>
      <c r="AF708" s="20"/>
      <c r="AI708" s="2"/>
      <c r="AJ708" s="2"/>
      <c r="AK708" s="20"/>
      <c r="AN708" s="2"/>
      <c r="AO708" s="2"/>
    </row>
    <row r="709" spans="7:41" x14ac:dyDescent="0.25">
      <c r="G709" s="2"/>
      <c r="AF709" s="20"/>
      <c r="AI709" s="2"/>
      <c r="AJ709" s="2"/>
      <c r="AK709" s="20"/>
      <c r="AN709" s="2"/>
      <c r="AO709" s="2"/>
    </row>
    <row r="710" spans="7:41" x14ac:dyDescent="0.25">
      <c r="G710" s="2"/>
      <c r="AF710" s="20"/>
      <c r="AI710" s="2"/>
      <c r="AJ710" s="2"/>
      <c r="AK710" s="20"/>
      <c r="AN710" s="2"/>
      <c r="AO710" s="2"/>
    </row>
    <row r="711" spans="7:41" x14ac:dyDescent="0.25">
      <c r="G711" s="2"/>
      <c r="AF711" s="20"/>
      <c r="AI711" s="2"/>
      <c r="AJ711" s="2"/>
      <c r="AK711" s="20"/>
      <c r="AN711" s="2"/>
      <c r="AO711" s="2"/>
    </row>
    <row r="712" spans="7:41" x14ac:dyDescent="0.25">
      <c r="G712" s="2"/>
      <c r="AF712" s="20"/>
      <c r="AI712" s="2"/>
      <c r="AJ712" s="2"/>
      <c r="AK712" s="20"/>
      <c r="AN712" s="2"/>
      <c r="AO712" s="2"/>
    </row>
    <row r="713" spans="7:41" x14ac:dyDescent="0.25">
      <c r="G713" s="2"/>
      <c r="AF713" s="20"/>
      <c r="AI713" s="2"/>
      <c r="AJ713" s="2"/>
      <c r="AK713" s="20"/>
      <c r="AN713" s="2"/>
      <c r="AO713" s="2"/>
    </row>
    <row r="714" spans="7:41" x14ac:dyDescent="0.25">
      <c r="G714" s="2"/>
      <c r="AF714" s="20"/>
      <c r="AI714" s="2"/>
      <c r="AJ714" s="2"/>
      <c r="AK714" s="20"/>
      <c r="AN714" s="2"/>
      <c r="AO714" s="2"/>
    </row>
    <row r="715" spans="7:41" x14ac:dyDescent="0.25">
      <c r="G715" s="2"/>
      <c r="AF715" s="20"/>
      <c r="AI715" s="2"/>
      <c r="AJ715" s="2"/>
      <c r="AK715" s="20"/>
      <c r="AN715" s="2"/>
      <c r="AO715" s="2"/>
    </row>
    <row r="716" spans="7:41" x14ac:dyDescent="0.25">
      <c r="G716" s="2"/>
      <c r="AF716" s="20"/>
      <c r="AI716" s="2"/>
      <c r="AJ716" s="2"/>
      <c r="AK716" s="20"/>
      <c r="AN716" s="2"/>
      <c r="AO716" s="2"/>
    </row>
    <row r="717" spans="7:41" x14ac:dyDescent="0.25">
      <c r="G717" s="2"/>
      <c r="AF717" s="20"/>
      <c r="AI717" s="2"/>
      <c r="AJ717" s="2"/>
      <c r="AK717" s="20"/>
      <c r="AN717" s="2"/>
      <c r="AO717" s="2"/>
    </row>
    <row r="718" spans="7:41" x14ac:dyDescent="0.25">
      <c r="G718" s="2"/>
      <c r="AF718" s="20"/>
      <c r="AI718" s="2"/>
      <c r="AJ718" s="2"/>
      <c r="AK718" s="20"/>
      <c r="AN718" s="2"/>
      <c r="AO718" s="2"/>
    </row>
    <row r="719" spans="7:41" x14ac:dyDescent="0.25">
      <c r="G719" s="2"/>
      <c r="AF719" s="20"/>
      <c r="AI719" s="2"/>
      <c r="AJ719" s="2"/>
      <c r="AK719" s="20"/>
      <c r="AN719" s="2"/>
      <c r="AO719" s="2"/>
    </row>
    <row r="720" spans="7:41" x14ac:dyDescent="0.25">
      <c r="G720" s="2"/>
      <c r="AF720" s="20"/>
      <c r="AI720" s="2"/>
      <c r="AJ720" s="2"/>
      <c r="AK720" s="20"/>
      <c r="AN720" s="2"/>
      <c r="AO720" s="2"/>
    </row>
    <row r="721" spans="7:41" x14ac:dyDescent="0.25">
      <c r="G721" s="2"/>
      <c r="AF721" s="20"/>
      <c r="AI721" s="2"/>
      <c r="AJ721" s="2"/>
      <c r="AK721" s="20"/>
      <c r="AN721" s="2"/>
      <c r="AO721" s="2"/>
    </row>
    <row r="722" spans="7:41" x14ac:dyDescent="0.25">
      <c r="G722" s="2"/>
      <c r="AF722" s="20"/>
      <c r="AI722" s="2"/>
      <c r="AJ722" s="2"/>
      <c r="AK722" s="20"/>
      <c r="AN722" s="2"/>
      <c r="AO722" s="2"/>
    </row>
    <row r="723" spans="7:41" x14ac:dyDescent="0.25">
      <c r="G723" s="2"/>
      <c r="AF723" s="20"/>
      <c r="AI723" s="2"/>
      <c r="AJ723" s="2"/>
      <c r="AK723" s="20"/>
      <c r="AN723" s="2"/>
      <c r="AO723" s="2"/>
    </row>
    <row r="724" spans="7:41" x14ac:dyDescent="0.25">
      <c r="G724" s="2"/>
      <c r="AF724" s="20"/>
      <c r="AI724" s="2"/>
      <c r="AJ724" s="2"/>
      <c r="AK724" s="20"/>
      <c r="AN724" s="2"/>
      <c r="AO724" s="2"/>
    </row>
    <row r="725" spans="7:41" x14ac:dyDescent="0.25">
      <c r="G725" s="2"/>
      <c r="AF725" s="20"/>
      <c r="AI725" s="2"/>
      <c r="AJ725" s="2"/>
      <c r="AK725" s="20"/>
      <c r="AN725" s="2"/>
      <c r="AO725" s="2"/>
    </row>
    <row r="726" spans="7:41" x14ac:dyDescent="0.25">
      <c r="G726" s="2"/>
      <c r="AF726" s="20"/>
      <c r="AI726" s="2"/>
      <c r="AJ726" s="2"/>
      <c r="AK726" s="20"/>
      <c r="AN726" s="2"/>
      <c r="AO726" s="2"/>
    </row>
    <row r="727" spans="7:41" x14ac:dyDescent="0.25">
      <c r="G727" s="2"/>
      <c r="AF727" s="20"/>
      <c r="AI727" s="2"/>
      <c r="AJ727" s="2"/>
      <c r="AK727" s="20"/>
      <c r="AN727" s="2"/>
      <c r="AO727" s="2"/>
    </row>
    <row r="728" spans="7:41" x14ac:dyDescent="0.25">
      <c r="G728" s="2"/>
      <c r="AF728" s="20"/>
      <c r="AI728" s="2"/>
      <c r="AJ728" s="2"/>
      <c r="AK728" s="20"/>
      <c r="AN728" s="2"/>
      <c r="AO728" s="2"/>
    </row>
    <row r="729" spans="7:41" x14ac:dyDescent="0.25">
      <c r="G729" s="2"/>
      <c r="AF729" s="20"/>
      <c r="AI729" s="2"/>
      <c r="AJ729" s="2"/>
      <c r="AK729" s="20"/>
      <c r="AN729" s="2"/>
      <c r="AO729" s="2"/>
    </row>
    <row r="730" spans="7:41" x14ac:dyDescent="0.25">
      <c r="G730" s="2"/>
      <c r="AF730" s="20"/>
      <c r="AI730" s="2"/>
      <c r="AJ730" s="2"/>
      <c r="AK730" s="20"/>
      <c r="AN730" s="2"/>
      <c r="AO730" s="2"/>
    </row>
    <row r="731" spans="7:41" x14ac:dyDescent="0.25">
      <c r="G731" s="2"/>
      <c r="AF731" s="20"/>
      <c r="AI731" s="2"/>
      <c r="AJ731" s="2"/>
      <c r="AK731" s="20"/>
      <c r="AN731" s="2"/>
      <c r="AO731" s="2"/>
    </row>
    <row r="732" spans="7:41" x14ac:dyDescent="0.25">
      <c r="G732" s="2"/>
      <c r="AF732" s="20"/>
      <c r="AI732" s="2"/>
      <c r="AJ732" s="2"/>
      <c r="AK732" s="20"/>
      <c r="AN732" s="2"/>
      <c r="AO732" s="2"/>
    </row>
    <row r="733" spans="7:41" x14ac:dyDescent="0.25">
      <c r="G733" s="2"/>
      <c r="AF733" s="20"/>
      <c r="AI733" s="2"/>
      <c r="AJ733" s="2"/>
      <c r="AK733" s="20"/>
      <c r="AN733" s="2"/>
      <c r="AO733" s="2"/>
    </row>
    <row r="734" spans="7:41" x14ac:dyDescent="0.25">
      <c r="G734" s="2"/>
      <c r="AF734" s="20"/>
      <c r="AI734" s="2"/>
      <c r="AJ734" s="2"/>
      <c r="AK734" s="20"/>
      <c r="AN734" s="2"/>
      <c r="AO734" s="2"/>
    </row>
    <row r="735" spans="7:41" x14ac:dyDescent="0.25">
      <c r="G735" s="2"/>
      <c r="AF735" s="20"/>
      <c r="AI735" s="2"/>
      <c r="AJ735" s="2"/>
      <c r="AK735" s="20"/>
      <c r="AN735" s="2"/>
      <c r="AO735" s="2"/>
    </row>
    <row r="736" spans="7:41" x14ac:dyDescent="0.25">
      <c r="G736" s="2"/>
      <c r="AF736" s="20"/>
      <c r="AI736" s="2"/>
      <c r="AJ736" s="2"/>
      <c r="AK736" s="20"/>
      <c r="AN736" s="2"/>
      <c r="AO736" s="2"/>
    </row>
    <row r="737" spans="7:41" x14ac:dyDescent="0.25">
      <c r="G737" s="2"/>
      <c r="AF737" s="20"/>
      <c r="AI737" s="2"/>
      <c r="AJ737" s="2"/>
      <c r="AK737" s="20"/>
      <c r="AN737" s="2"/>
      <c r="AO737" s="2"/>
    </row>
    <row r="738" spans="7:41" x14ac:dyDescent="0.25">
      <c r="G738" s="2"/>
      <c r="AF738" s="20"/>
      <c r="AI738" s="2"/>
      <c r="AJ738" s="2"/>
      <c r="AK738" s="20"/>
      <c r="AN738" s="2"/>
      <c r="AO738" s="2"/>
    </row>
    <row r="739" spans="7:41" x14ac:dyDescent="0.25">
      <c r="G739" s="2"/>
      <c r="AF739" s="20"/>
      <c r="AI739" s="2"/>
      <c r="AJ739" s="2"/>
      <c r="AK739" s="20"/>
      <c r="AN739" s="2"/>
      <c r="AO739" s="2"/>
    </row>
    <row r="740" spans="7:41" x14ac:dyDescent="0.25">
      <c r="G740" s="2"/>
      <c r="AF740" s="20"/>
      <c r="AI740" s="2"/>
      <c r="AJ740" s="2"/>
      <c r="AK740" s="20"/>
      <c r="AN740" s="2"/>
      <c r="AO740" s="2"/>
    </row>
    <row r="741" spans="7:41" x14ac:dyDescent="0.25">
      <c r="G741" s="2"/>
      <c r="AF741" s="20"/>
      <c r="AI741" s="2"/>
      <c r="AJ741" s="2"/>
      <c r="AK741" s="20"/>
      <c r="AN741" s="2"/>
      <c r="AO741" s="2"/>
    </row>
    <row r="742" spans="7:41" x14ac:dyDescent="0.25">
      <c r="G742" s="2"/>
      <c r="AF742" s="20"/>
      <c r="AI742" s="2"/>
      <c r="AJ742" s="2"/>
      <c r="AK742" s="20"/>
      <c r="AN742" s="2"/>
      <c r="AO742" s="2"/>
    </row>
    <row r="743" spans="7:41" x14ac:dyDescent="0.25">
      <c r="G743" s="2"/>
      <c r="AF743" s="20"/>
      <c r="AI743" s="2"/>
      <c r="AJ743" s="2"/>
      <c r="AK743" s="20"/>
      <c r="AN743" s="2"/>
      <c r="AO743" s="2"/>
    </row>
    <row r="744" spans="7:41" x14ac:dyDescent="0.25">
      <c r="G744" s="2"/>
      <c r="AF744" s="20"/>
      <c r="AI744" s="2"/>
      <c r="AJ744" s="2"/>
      <c r="AK744" s="20"/>
      <c r="AN744" s="2"/>
      <c r="AO744" s="2"/>
    </row>
    <row r="745" spans="7:41" x14ac:dyDescent="0.25">
      <c r="G745" s="2"/>
      <c r="AF745" s="20"/>
      <c r="AI745" s="2"/>
      <c r="AJ745" s="2"/>
      <c r="AK745" s="20"/>
      <c r="AN745" s="2"/>
      <c r="AO745" s="2"/>
    </row>
    <row r="746" spans="7:41" x14ac:dyDescent="0.25">
      <c r="G746" s="2"/>
      <c r="AF746" s="20"/>
      <c r="AI746" s="2"/>
      <c r="AJ746" s="2"/>
      <c r="AK746" s="20"/>
      <c r="AN746" s="2"/>
      <c r="AO746" s="2"/>
    </row>
    <row r="747" spans="7:41" x14ac:dyDescent="0.25">
      <c r="G747" s="2"/>
      <c r="AF747" s="20"/>
      <c r="AI747" s="2"/>
      <c r="AJ747" s="2"/>
      <c r="AK747" s="20"/>
      <c r="AN747" s="2"/>
      <c r="AO747" s="2"/>
    </row>
    <row r="748" spans="7:41" x14ac:dyDescent="0.25">
      <c r="G748" s="2"/>
      <c r="AF748" s="20"/>
      <c r="AI748" s="2"/>
      <c r="AJ748" s="2"/>
      <c r="AK748" s="20"/>
      <c r="AN748" s="2"/>
      <c r="AO748" s="2"/>
    </row>
    <row r="749" spans="7:41" x14ac:dyDescent="0.25">
      <c r="G749" s="2"/>
      <c r="AF749" s="20"/>
      <c r="AI749" s="2"/>
      <c r="AJ749" s="2"/>
      <c r="AK749" s="20"/>
      <c r="AN749" s="2"/>
      <c r="AO749" s="2"/>
    </row>
    <row r="750" spans="7:41" x14ac:dyDescent="0.25">
      <c r="G750" s="2"/>
      <c r="AF750" s="20"/>
      <c r="AI750" s="2"/>
      <c r="AJ750" s="2"/>
      <c r="AK750" s="20"/>
      <c r="AN750" s="2"/>
      <c r="AO750" s="2"/>
    </row>
    <row r="751" spans="7:41" x14ac:dyDescent="0.25">
      <c r="G751" s="2"/>
      <c r="AF751" s="20"/>
      <c r="AI751" s="2"/>
      <c r="AJ751" s="2"/>
      <c r="AK751" s="20"/>
      <c r="AN751" s="2"/>
      <c r="AO751" s="2"/>
    </row>
    <row r="752" spans="7:41" x14ac:dyDescent="0.25">
      <c r="G752" s="2"/>
      <c r="AF752" s="20"/>
      <c r="AI752" s="2"/>
      <c r="AJ752" s="2"/>
      <c r="AK752" s="20"/>
      <c r="AN752" s="2"/>
      <c r="AO752" s="2"/>
    </row>
    <row r="753" spans="7:41" x14ac:dyDescent="0.25">
      <c r="G753" s="2"/>
      <c r="AF753" s="20"/>
      <c r="AI753" s="2"/>
      <c r="AJ753" s="2"/>
      <c r="AK753" s="20"/>
      <c r="AN753" s="2"/>
      <c r="AO753" s="2"/>
    </row>
    <row r="754" spans="7:41" x14ac:dyDescent="0.25">
      <c r="G754" s="2"/>
      <c r="AF754" s="20"/>
      <c r="AI754" s="2"/>
      <c r="AJ754" s="2"/>
      <c r="AK754" s="20"/>
      <c r="AN754" s="2"/>
      <c r="AO754" s="2"/>
    </row>
    <row r="755" spans="7:41" x14ac:dyDescent="0.25">
      <c r="G755" s="2"/>
      <c r="AF755" s="20"/>
      <c r="AI755" s="2"/>
      <c r="AJ755" s="2"/>
      <c r="AK755" s="20"/>
      <c r="AN755" s="2"/>
      <c r="AO755" s="2"/>
    </row>
    <row r="756" spans="7:41" x14ac:dyDescent="0.25">
      <c r="G756" s="2"/>
      <c r="AF756" s="20"/>
      <c r="AI756" s="2"/>
      <c r="AJ756" s="2"/>
      <c r="AK756" s="20"/>
      <c r="AN756" s="2"/>
      <c r="AO756" s="2"/>
    </row>
    <row r="757" spans="7:41" x14ac:dyDescent="0.25">
      <c r="G757" s="2"/>
      <c r="AF757" s="20"/>
      <c r="AI757" s="2"/>
      <c r="AJ757" s="2"/>
      <c r="AK757" s="20"/>
      <c r="AN757" s="2"/>
      <c r="AO757" s="2"/>
    </row>
    <row r="758" spans="7:41" x14ac:dyDescent="0.25">
      <c r="G758" s="2"/>
      <c r="AF758" s="20"/>
      <c r="AI758" s="2"/>
      <c r="AJ758" s="2"/>
      <c r="AK758" s="20"/>
      <c r="AN758" s="2"/>
      <c r="AO758" s="2"/>
    </row>
    <row r="759" spans="7:41" x14ac:dyDescent="0.25">
      <c r="G759" s="2"/>
      <c r="AF759" s="20"/>
      <c r="AI759" s="2"/>
      <c r="AJ759" s="2"/>
      <c r="AK759" s="20"/>
      <c r="AN759" s="2"/>
      <c r="AO759" s="2"/>
    </row>
    <row r="760" spans="7:41" x14ac:dyDescent="0.25">
      <c r="G760" s="2"/>
      <c r="AF760" s="20"/>
      <c r="AI760" s="2"/>
      <c r="AJ760" s="2"/>
      <c r="AK760" s="20"/>
      <c r="AN760" s="2"/>
      <c r="AO760" s="2"/>
    </row>
    <row r="761" spans="7:41" x14ac:dyDescent="0.25">
      <c r="G761" s="2"/>
      <c r="AF761" s="20"/>
      <c r="AI761" s="2"/>
      <c r="AJ761" s="2"/>
      <c r="AK761" s="20"/>
      <c r="AN761" s="2"/>
      <c r="AO761" s="2"/>
    </row>
    <row r="762" spans="7:41" x14ac:dyDescent="0.25">
      <c r="G762" s="2"/>
      <c r="AF762" s="20"/>
      <c r="AI762" s="2"/>
      <c r="AJ762" s="2"/>
      <c r="AK762" s="20"/>
      <c r="AN762" s="2"/>
      <c r="AO762" s="2"/>
    </row>
    <row r="763" spans="7:41" x14ac:dyDescent="0.25">
      <c r="G763" s="2"/>
      <c r="AF763" s="20"/>
      <c r="AI763" s="2"/>
      <c r="AJ763" s="2"/>
      <c r="AK763" s="20"/>
      <c r="AN763" s="2"/>
      <c r="AO763" s="2"/>
    </row>
    <row r="764" spans="7:41" x14ac:dyDescent="0.25">
      <c r="G764" s="2"/>
      <c r="AF764" s="20"/>
      <c r="AI764" s="2"/>
      <c r="AJ764" s="2"/>
      <c r="AK764" s="20"/>
      <c r="AN764" s="2"/>
      <c r="AO764" s="2"/>
    </row>
    <row r="765" spans="7:41" x14ac:dyDescent="0.25">
      <c r="G765" s="2"/>
      <c r="AF765" s="20"/>
      <c r="AI765" s="2"/>
      <c r="AJ765" s="2"/>
      <c r="AK765" s="20"/>
      <c r="AN765" s="2"/>
      <c r="AO765" s="2"/>
    </row>
    <row r="766" spans="7:41" x14ac:dyDescent="0.25">
      <c r="G766" s="2"/>
      <c r="AF766" s="20"/>
      <c r="AI766" s="2"/>
      <c r="AJ766" s="2"/>
      <c r="AK766" s="20"/>
      <c r="AN766" s="2"/>
      <c r="AO766" s="2"/>
    </row>
    <row r="767" spans="7:41" x14ac:dyDescent="0.25">
      <c r="G767" s="2"/>
      <c r="AF767" s="20"/>
      <c r="AI767" s="2"/>
      <c r="AJ767" s="2"/>
      <c r="AK767" s="20"/>
      <c r="AN767" s="2"/>
      <c r="AO767" s="2"/>
    </row>
    <row r="768" spans="7:41" x14ac:dyDescent="0.25">
      <c r="G768" s="2"/>
      <c r="AF768" s="20"/>
      <c r="AI768" s="2"/>
      <c r="AJ768" s="2"/>
      <c r="AK768" s="20"/>
      <c r="AN768" s="2"/>
      <c r="AO768" s="2"/>
    </row>
    <row r="769" spans="7:41" x14ac:dyDescent="0.25">
      <c r="G769" s="2"/>
      <c r="AF769" s="20"/>
      <c r="AI769" s="2"/>
      <c r="AJ769" s="2"/>
      <c r="AK769" s="20"/>
      <c r="AN769" s="2"/>
      <c r="AO769" s="2"/>
    </row>
    <row r="770" spans="7:41" x14ac:dyDescent="0.25">
      <c r="G770" s="2"/>
      <c r="AF770" s="20"/>
      <c r="AI770" s="2"/>
      <c r="AJ770" s="2"/>
      <c r="AK770" s="20"/>
      <c r="AN770" s="2"/>
      <c r="AO770" s="2"/>
    </row>
    <row r="771" spans="7:41" x14ac:dyDescent="0.25">
      <c r="G771" s="2"/>
      <c r="AF771" s="20"/>
      <c r="AI771" s="2"/>
      <c r="AJ771" s="2"/>
      <c r="AK771" s="20"/>
      <c r="AN771" s="2"/>
      <c r="AO771" s="2"/>
    </row>
    <row r="772" spans="7:41" x14ac:dyDescent="0.25">
      <c r="G772" s="2"/>
      <c r="AF772" s="20"/>
      <c r="AI772" s="2"/>
      <c r="AJ772" s="2"/>
      <c r="AK772" s="20"/>
      <c r="AN772" s="2"/>
      <c r="AO772" s="2"/>
    </row>
    <row r="773" spans="7:41" x14ac:dyDescent="0.25">
      <c r="G773" s="2"/>
      <c r="AF773" s="20"/>
      <c r="AI773" s="2"/>
      <c r="AJ773" s="2"/>
      <c r="AK773" s="20"/>
      <c r="AN773" s="2"/>
      <c r="AO773" s="2"/>
    </row>
    <row r="774" spans="7:41" x14ac:dyDescent="0.25">
      <c r="G774" s="2"/>
      <c r="AF774" s="20"/>
      <c r="AI774" s="2"/>
      <c r="AJ774" s="2"/>
      <c r="AK774" s="20"/>
      <c r="AN774" s="2"/>
      <c r="AO774" s="2"/>
    </row>
    <row r="775" spans="7:41" x14ac:dyDescent="0.25">
      <c r="G775" s="2"/>
      <c r="AF775" s="20"/>
      <c r="AI775" s="2"/>
      <c r="AJ775" s="2"/>
      <c r="AK775" s="20"/>
      <c r="AN775" s="2"/>
      <c r="AO775" s="2"/>
    </row>
    <row r="776" spans="7:41" x14ac:dyDescent="0.25">
      <c r="G776" s="2"/>
      <c r="AF776" s="20"/>
      <c r="AI776" s="2"/>
      <c r="AJ776" s="2"/>
      <c r="AK776" s="20"/>
      <c r="AN776" s="2"/>
      <c r="AO776" s="2"/>
    </row>
    <row r="777" spans="7:41" x14ac:dyDescent="0.25">
      <c r="G777" s="2"/>
      <c r="AF777" s="20"/>
      <c r="AI777" s="2"/>
      <c r="AJ777" s="2"/>
      <c r="AK777" s="20"/>
      <c r="AN777" s="2"/>
      <c r="AO777" s="2"/>
    </row>
    <row r="778" spans="7:41" x14ac:dyDescent="0.25">
      <c r="G778" s="2"/>
      <c r="AF778" s="20"/>
      <c r="AI778" s="2"/>
      <c r="AJ778" s="2"/>
      <c r="AK778" s="20"/>
      <c r="AN778" s="2"/>
      <c r="AO778" s="2"/>
    </row>
    <row r="779" spans="7:41" x14ac:dyDescent="0.25">
      <c r="G779" s="2"/>
      <c r="AF779" s="20"/>
      <c r="AI779" s="2"/>
      <c r="AJ779" s="2"/>
      <c r="AK779" s="20"/>
      <c r="AN779" s="2"/>
      <c r="AO779" s="2"/>
    </row>
    <row r="780" spans="7:41" x14ac:dyDescent="0.25">
      <c r="G780" s="2"/>
      <c r="AF780" s="20"/>
      <c r="AI780" s="2"/>
      <c r="AJ780" s="2"/>
      <c r="AK780" s="20"/>
      <c r="AN780" s="2"/>
      <c r="AO780" s="2"/>
    </row>
    <row r="781" spans="7:41" x14ac:dyDescent="0.25">
      <c r="G781" s="2"/>
      <c r="AF781" s="20"/>
      <c r="AI781" s="2"/>
      <c r="AJ781" s="2"/>
      <c r="AK781" s="20"/>
      <c r="AN781" s="2"/>
      <c r="AO781" s="2"/>
    </row>
    <row r="782" spans="7:41" x14ac:dyDescent="0.25">
      <c r="G782" s="2"/>
      <c r="AF782" s="20"/>
      <c r="AI782" s="2"/>
      <c r="AJ782" s="2"/>
      <c r="AK782" s="20"/>
      <c r="AN782" s="2"/>
      <c r="AO782" s="2"/>
    </row>
    <row r="783" spans="7:41" x14ac:dyDescent="0.25">
      <c r="G783" s="2"/>
      <c r="AF783" s="20"/>
      <c r="AI783" s="2"/>
      <c r="AJ783" s="2"/>
      <c r="AK783" s="20"/>
      <c r="AN783" s="2"/>
      <c r="AO783" s="2"/>
    </row>
    <row r="784" spans="7:41" x14ac:dyDescent="0.25">
      <c r="G784" s="2"/>
      <c r="AF784" s="20"/>
      <c r="AI784" s="2"/>
      <c r="AJ784" s="2"/>
      <c r="AK784" s="20"/>
      <c r="AN784" s="2"/>
      <c r="AO784" s="2"/>
    </row>
    <row r="785" spans="7:41" x14ac:dyDescent="0.25">
      <c r="G785" s="2"/>
      <c r="AF785" s="20"/>
      <c r="AI785" s="2"/>
      <c r="AJ785" s="2"/>
      <c r="AK785" s="20"/>
      <c r="AN785" s="2"/>
      <c r="AO785" s="2"/>
    </row>
    <row r="786" spans="7:41" x14ac:dyDescent="0.25">
      <c r="G786" s="2"/>
      <c r="AF786" s="20"/>
      <c r="AI786" s="2"/>
      <c r="AJ786" s="2"/>
      <c r="AK786" s="20"/>
      <c r="AN786" s="2"/>
      <c r="AO786" s="2"/>
    </row>
    <row r="787" spans="7:41" x14ac:dyDescent="0.25">
      <c r="G787" s="2"/>
      <c r="AF787" s="20"/>
      <c r="AI787" s="2"/>
      <c r="AJ787" s="2"/>
      <c r="AK787" s="20"/>
      <c r="AN787" s="2"/>
      <c r="AO787" s="2"/>
    </row>
    <row r="788" spans="7:41" x14ac:dyDescent="0.25">
      <c r="G788" s="2"/>
      <c r="AF788" s="20"/>
      <c r="AI788" s="2"/>
      <c r="AJ788" s="2"/>
      <c r="AK788" s="20"/>
      <c r="AN788" s="2"/>
      <c r="AO788" s="2"/>
    </row>
    <row r="789" spans="7:41" x14ac:dyDescent="0.25">
      <c r="G789" s="2"/>
      <c r="AF789" s="20"/>
      <c r="AI789" s="2"/>
      <c r="AJ789" s="2"/>
      <c r="AK789" s="20"/>
      <c r="AN789" s="2"/>
      <c r="AO789" s="2"/>
    </row>
    <row r="790" spans="7:41" x14ac:dyDescent="0.25">
      <c r="G790" s="2"/>
      <c r="AF790" s="20"/>
      <c r="AI790" s="2"/>
      <c r="AJ790" s="2"/>
      <c r="AK790" s="20"/>
      <c r="AN790" s="2"/>
      <c r="AO790" s="2"/>
    </row>
    <row r="791" spans="7:41" x14ac:dyDescent="0.25">
      <c r="G791" s="2"/>
      <c r="AF791" s="20"/>
      <c r="AI791" s="2"/>
      <c r="AJ791" s="2"/>
      <c r="AK791" s="20"/>
      <c r="AN791" s="2"/>
      <c r="AO791" s="2"/>
    </row>
    <row r="792" spans="7:41" x14ac:dyDescent="0.25">
      <c r="G792" s="2"/>
      <c r="AF792" s="20"/>
      <c r="AI792" s="2"/>
      <c r="AJ792" s="2"/>
      <c r="AK792" s="20"/>
      <c r="AN792" s="2"/>
      <c r="AO792" s="2"/>
    </row>
    <row r="793" spans="7:41" x14ac:dyDescent="0.25">
      <c r="G793" s="2"/>
      <c r="AF793" s="20"/>
      <c r="AI793" s="2"/>
      <c r="AJ793" s="2"/>
      <c r="AK793" s="20"/>
      <c r="AN793" s="2"/>
      <c r="AO793" s="2"/>
    </row>
    <row r="794" spans="7:41" x14ac:dyDescent="0.25">
      <c r="G794" s="2"/>
      <c r="AF794" s="20"/>
      <c r="AI794" s="2"/>
      <c r="AJ794" s="2"/>
      <c r="AK794" s="20"/>
      <c r="AN794" s="2"/>
      <c r="AO794" s="2"/>
    </row>
    <row r="795" spans="7:41" x14ac:dyDescent="0.25">
      <c r="G795" s="2"/>
      <c r="AF795" s="20"/>
      <c r="AI795" s="2"/>
      <c r="AJ795" s="2"/>
      <c r="AK795" s="20"/>
      <c r="AN795" s="2"/>
      <c r="AO795" s="2"/>
    </row>
    <row r="796" spans="7:41" x14ac:dyDescent="0.25">
      <c r="G796" s="2"/>
      <c r="AF796" s="20"/>
      <c r="AI796" s="2"/>
      <c r="AJ796" s="2"/>
      <c r="AK796" s="20"/>
      <c r="AN796" s="2"/>
      <c r="AO796" s="2"/>
    </row>
    <row r="797" spans="7:41" x14ac:dyDescent="0.25">
      <c r="G797" s="2"/>
      <c r="AF797" s="20"/>
      <c r="AI797" s="2"/>
      <c r="AJ797" s="2"/>
      <c r="AK797" s="20"/>
      <c r="AN797" s="2"/>
      <c r="AO797" s="2"/>
    </row>
    <row r="798" spans="7:41" x14ac:dyDescent="0.25">
      <c r="G798" s="2"/>
      <c r="AF798" s="20"/>
      <c r="AI798" s="2"/>
      <c r="AJ798" s="2"/>
      <c r="AK798" s="20"/>
      <c r="AN798" s="2"/>
      <c r="AO798" s="2"/>
    </row>
    <row r="799" spans="7:41" x14ac:dyDescent="0.25">
      <c r="G799" s="2"/>
      <c r="AF799" s="20"/>
      <c r="AI799" s="2"/>
      <c r="AJ799" s="2"/>
      <c r="AK799" s="20"/>
      <c r="AN799" s="2"/>
      <c r="AO799" s="2"/>
    </row>
    <row r="800" spans="7:41" x14ac:dyDescent="0.25">
      <c r="G800" s="2"/>
      <c r="AF800" s="20"/>
      <c r="AI800" s="2"/>
      <c r="AJ800" s="2"/>
      <c r="AK800" s="20"/>
      <c r="AN800" s="2"/>
      <c r="AO800" s="2"/>
    </row>
    <row r="801" spans="7:41" x14ac:dyDescent="0.25">
      <c r="G801" s="2"/>
      <c r="AF801" s="20"/>
      <c r="AI801" s="2"/>
      <c r="AJ801" s="2"/>
      <c r="AK801" s="20"/>
      <c r="AN801" s="2"/>
      <c r="AO801" s="2"/>
    </row>
    <row r="802" spans="7:41" x14ac:dyDescent="0.25">
      <c r="G802" s="2"/>
      <c r="AF802" s="20"/>
      <c r="AI802" s="2"/>
      <c r="AJ802" s="2"/>
      <c r="AK802" s="20"/>
      <c r="AN802" s="2"/>
      <c r="AO802" s="2"/>
    </row>
    <row r="803" spans="7:41" x14ac:dyDescent="0.25">
      <c r="G803" s="2"/>
      <c r="AF803" s="20"/>
      <c r="AI803" s="2"/>
      <c r="AJ803" s="2"/>
      <c r="AK803" s="20"/>
      <c r="AN803" s="2"/>
      <c r="AO803" s="2"/>
    </row>
    <row r="804" spans="7:41" x14ac:dyDescent="0.25">
      <c r="G804" s="2"/>
      <c r="AF804" s="20"/>
      <c r="AI804" s="2"/>
      <c r="AJ804" s="2"/>
      <c r="AK804" s="20"/>
      <c r="AN804" s="2"/>
      <c r="AO804" s="2"/>
    </row>
    <row r="805" spans="7:41" x14ac:dyDescent="0.25">
      <c r="G805" s="2"/>
      <c r="AF805" s="20"/>
      <c r="AI805" s="2"/>
      <c r="AJ805" s="2"/>
      <c r="AK805" s="20"/>
      <c r="AN805" s="2"/>
      <c r="AO805" s="2"/>
    </row>
    <row r="806" spans="7:41" x14ac:dyDescent="0.25">
      <c r="G806" s="2"/>
      <c r="AF806" s="20"/>
      <c r="AI806" s="2"/>
      <c r="AJ806" s="2"/>
      <c r="AK806" s="20"/>
      <c r="AN806" s="2"/>
      <c r="AO806" s="2"/>
    </row>
    <row r="807" spans="7:41" x14ac:dyDescent="0.25">
      <c r="G807" s="2"/>
      <c r="AF807" s="20"/>
      <c r="AI807" s="2"/>
      <c r="AJ807" s="2"/>
      <c r="AK807" s="20"/>
      <c r="AN807" s="2"/>
      <c r="AO807" s="2"/>
    </row>
    <row r="808" spans="7:41" x14ac:dyDescent="0.25">
      <c r="G808" s="2"/>
      <c r="AF808" s="20"/>
      <c r="AI808" s="2"/>
      <c r="AJ808" s="2"/>
      <c r="AK808" s="20"/>
      <c r="AN808" s="2"/>
      <c r="AO808" s="2"/>
    </row>
    <row r="809" spans="7:41" x14ac:dyDescent="0.25">
      <c r="G809" s="2"/>
      <c r="AF809" s="20"/>
      <c r="AI809" s="2"/>
      <c r="AJ809" s="2"/>
      <c r="AK809" s="20"/>
      <c r="AN809" s="2"/>
      <c r="AO809" s="2"/>
    </row>
    <row r="810" spans="7:41" x14ac:dyDescent="0.25">
      <c r="G810" s="2"/>
      <c r="AF810" s="20"/>
      <c r="AI810" s="2"/>
      <c r="AJ810" s="2"/>
      <c r="AK810" s="20"/>
      <c r="AN810" s="2"/>
      <c r="AO810" s="2"/>
    </row>
    <row r="811" spans="7:41" x14ac:dyDescent="0.25">
      <c r="G811" s="2"/>
      <c r="AF811" s="20"/>
      <c r="AI811" s="2"/>
      <c r="AJ811" s="2"/>
      <c r="AK811" s="20"/>
      <c r="AN811" s="2"/>
      <c r="AO811" s="2"/>
    </row>
    <row r="812" spans="7:41" x14ac:dyDescent="0.25">
      <c r="G812" s="2"/>
      <c r="AF812" s="20"/>
      <c r="AI812" s="2"/>
      <c r="AJ812" s="2"/>
      <c r="AK812" s="20"/>
      <c r="AN812" s="2"/>
      <c r="AO812" s="2"/>
    </row>
    <row r="813" spans="7:41" x14ac:dyDescent="0.25">
      <c r="G813" s="2"/>
      <c r="AF813" s="20"/>
      <c r="AI813" s="2"/>
      <c r="AJ813" s="2"/>
      <c r="AK813" s="20"/>
      <c r="AN813" s="2"/>
      <c r="AO813" s="2"/>
    </row>
    <row r="814" spans="7:41" x14ac:dyDescent="0.25">
      <c r="G814" s="2"/>
      <c r="AF814" s="20"/>
      <c r="AI814" s="2"/>
      <c r="AJ814" s="2"/>
      <c r="AK814" s="20"/>
      <c r="AN814" s="2"/>
      <c r="AO814" s="2"/>
    </row>
    <row r="815" spans="7:41" x14ac:dyDescent="0.25">
      <c r="G815" s="2"/>
      <c r="AF815" s="20"/>
      <c r="AI815" s="2"/>
      <c r="AJ815" s="2"/>
      <c r="AK815" s="20"/>
      <c r="AN815" s="2"/>
      <c r="AO815" s="2"/>
    </row>
    <row r="816" spans="7:41" x14ac:dyDescent="0.25">
      <c r="G816" s="2"/>
      <c r="AF816" s="20"/>
      <c r="AI816" s="2"/>
      <c r="AJ816" s="2"/>
      <c r="AK816" s="20"/>
      <c r="AN816" s="2"/>
      <c r="AO816" s="2"/>
    </row>
    <row r="817" spans="7:41" x14ac:dyDescent="0.25">
      <c r="G817" s="2"/>
      <c r="AF817" s="20"/>
      <c r="AI817" s="2"/>
      <c r="AJ817" s="2"/>
      <c r="AK817" s="20"/>
      <c r="AN817" s="2"/>
      <c r="AO817" s="2"/>
    </row>
    <row r="818" spans="7:41" x14ac:dyDescent="0.25">
      <c r="G818" s="2"/>
      <c r="AF818" s="20"/>
      <c r="AI818" s="2"/>
      <c r="AJ818" s="2"/>
      <c r="AK818" s="20"/>
      <c r="AN818" s="2"/>
      <c r="AO818" s="2"/>
    </row>
    <row r="819" spans="7:41" x14ac:dyDescent="0.25">
      <c r="G819" s="2"/>
      <c r="AF819" s="20"/>
      <c r="AI819" s="2"/>
      <c r="AJ819" s="2"/>
      <c r="AK819" s="20"/>
      <c r="AN819" s="2"/>
      <c r="AO819" s="2"/>
    </row>
    <row r="820" spans="7:41" x14ac:dyDescent="0.25">
      <c r="G820" s="2"/>
      <c r="AF820" s="20"/>
      <c r="AI820" s="2"/>
      <c r="AJ820" s="2"/>
      <c r="AK820" s="20"/>
      <c r="AN820" s="2"/>
      <c r="AO820" s="2"/>
    </row>
    <row r="821" spans="7:41" x14ac:dyDescent="0.25">
      <c r="G821" s="2"/>
      <c r="AF821" s="20"/>
      <c r="AI821" s="2"/>
      <c r="AJ821" s="2"/>
      <c r="AK821" s="20"/>
      <c r="AN821" s="2"/>
      <c r="AO821" s="2"/>
    </row>
    <row r="822" spans="7:41" x14ac:dyDescent="0.25">
      <c r="G822" s="2"/>
      <c r="AF822" s="20"/>
      <c r="AI822" s="2"/>
      <c r="AJ822" s="2"/>
      <c r="AK822" s="20"/>
      <c r="AN822" s="2"/>
      <c r="AO822" s="2"/>
    </row>
    <row r="823" spans="7:41" x14ac:dyDescent="0.25">
      <c r="G823" s="2"/>
      <c r="AF823" s="20"/>
      <c r="AI823" s="2"/>
      <c r="AJ823" s="2"/>
      <c r="AK823" s="20"/>
      <c r="AN823" s="2"/>
      <c r="AO823" s="2"/>
    </row>
    <row r="824" spans="7:41" x14ac:dyDescent="0.25">
      <c r="G824" s="2"/>
      <c r="AF824" s="20"/>
      <c r="AI824" s="2"/>
      <c r="AJ824" s="2"/>
      <c r="AK824" s="20"/>
      <c r="AN824" s="2"/>
      <c r="AO824" s="2"/>
    </row>
    <row r="825" spans="7:41" x14ac:dyDescent="0.25">
      <c r="G825" s="2"/>
      <c r="AF825" s="20"/>
      <c r="AI825" s="2"/>
      <c r="AJ825" s="2"/>
      <c r="AK825" s="20"/>
      <c r="AN825" s="2"/>
      <c r="AO825" s="2"/>
    </row>
    <row r="826" spans="7:41" x14ac:dyDescent="0.25">
      <c r="G826" s="2"/>
      <c r="AF826" s="20"/>
      <c r="AI826" s="2"/>
      <c r="AJ826" s="2"/>
      <c r="AK826" s="20"/>
      <c r="AN826" s="2"/>
      <c r="AO826" s="2"/>
    </row>
    <row r="827" spans="7:41" x14ac:dyDescent="0.25">
      <c r="G827" s="2"/>
      <c r="AF827" s="20"/>
      <c r="AI827" s="2"/>
      <c r="AJ827" s="2"/>
      <c r="AK827" s="20"/>
      <c r="AN827" s="2"/>
      <c r="AO827" s="2"/>
    </row>
    <row r="828" spans="7:41" x14ac:dyDescent="0.25">
      <c r="G828" s="2"/>
      <c r="AF828" s="20"/>
      <c r="AI828" s="2"/>
      <c r="AJ828" s="2"/>
      <c r="AK828" s="20"/>
      <c r="AN828" s="2"/>
      <c r="AO828" s="2"/>
    </row>
    <row r="829" spans="7:41" x14ac:dyDescent="0.25">
      <c r="G829" s="2"/>
      <c r="AF829" s="20"/>
      <c r="AI829" s="2"/>
      <c r="AJ829" s="2"/>
      <c r="AK829" s="20"/>
      <c r="AN829" s="2"/>
      <c r="AO829" s="2"/>
    </row>
    <row r="830" spans="7:41" x14ac:dyDescent="0.25">
      <c r="G830" s="2"/>
      <c r="AF830" s="20"/>
      <c r="AI830" s="2"/>
      <c r="AJ830" s="2"/>
      <c r="AK830" s="20"/>
      <c r="AN830" s="2"/>
      <c r="AO830" s="2"/>
    </row>
    <row r="831" spans="7:41" x14ac:dyDescent="0.25">
      <c r="G831" s="2"/>
      <c r="AF831" s="20"/>
      <c r="AI831" s="2"/>
      <c r="AJ831" s="2"/>
      <c r="AK831" s="20"/>
      <c r="AN831" s="2"/>
      <c r="AO831" s="2"/>
    </row>
    <row r="832" spans="7:41" x14ac:dyDescent="0.25">
      <c r="G832" s="2"/>
      <c r="AF832" s="20"/>
      <c r="AI832" s="2"/>
      <c r="AJ832" s="2"/>
      <c r="AK832" s="20"/>
      <c r="AN832" s="2"/>
      <c r="AO832" s="2"/>
    </row>
    <row r="833" spans="7:41" x14ac:dyDescent="0.25">
      <c r="G833" s="2"/>
      <c r="AF833" s="20"/>
      <c r="AI833" s="2"/>
      <c r="AJ833" s="2"/>
      <c r="AK833" s="20"/>
      <c r="AN833" s="2"/>
      <c r="AO833" s="2"/>
    </row>
    <row r="834" spans="7:41" x14ac:dyDescent="0.25">
      <c r="G834" s="2"/>
      <c r="AF834" s="20"/>
      <c r="AI834" s="2"/>
      <c r="AJ834" s="2"/>
      <c r="AK834" s="20"/>
      <c r="AN834" s="2"/>
      <c r="AO834" s="2"/>
    </row>
    <row r="835" spans="7:41" x14ac:dyDescent="0.25">
      <c r="G835" s="2"/>
      <c r="AF835" s="20"/>
      <c r="AI835" s="2"/>
      <c r="AJ835" s="2"/>
      <c r="AK835" s="20"/>
      <c r="AN835" s="2"/>
      <c r="AO835" s="2"/>
    </row>
    <row r="836" spans="7:41" x14ac:dyDescent="0.25">
      <c r="G836" s="2"/>
      <c r="AF836" s="20"/>
      <c r="AI836" s="2"/>
      <c r="AJ836" s="2"/>
      <c r="AK836" s="20"/>
      <c r="AN836" s="2"/>
      <c r="AO836" s="2"/>
    </row>
    <row r="837" spans="7:41" x14ac:dyDescent="0.25">
      <c r="G837" s="2"/>
      <c r="AF837" s="20"/>
      <c r="AI837" s="2"/>
      <c r="AJ837" s="2"/>
      <c r="AK837" s="20"/>
      <c r="AN837" s="2"/>
      <c r="AO837" s="2"/>
    </row>
    <row r="838" spans="7:41" x14ac:dyDescent="0.25">
      <c r="G838" s="2"/>
      <c r="AF838" s="20"/>
      <c r="AI838" s="2"/>
      <c r="AJ838" s="2"/>
      <c r="AK838" s="20"/>
      <c r="AN838" s="2"/>
      <c r="AO838" s="2"/>
    </row>
    <row r="839" spans="7:41" x14ac:dyDescent="0.25">
      <c r="G839" s="2"/>
      <c r="AF839" s="20"/>
      <c r="AI839" s="2"/>
      <c r="AJ839" s="2"/>
      <c r="AK839" s="20"/>
      <c r="AN839" s="2"/>
      <c r="AO839" s="2"/>
    </row>
    <row r="840" spans="7:41" x14ac:dyDescent="0.25">
      <c r="G840" s="2"/>
      <c r="AF840" s="20"/>
      <c r="AI840" s="2"/>
      <c r="AJ840" s="2"/>
      <c r="AK840" s="20"/>
      <c r="AN840" s="2"/>
      <c r="AO840" s="2"/>
    </row>
    <row r="841" spans="7:41" x14ac:dyDescent="0.25">
      <c r="G841" s="2"/>
      <c r="AF841" s="20"/>
      <c r="AI841" s="2"/>
      <c r="AJ841" s="2"/>
      <c r="AK841" s="20"/>
      <c r="AN841" s="2"/>
      <c r="AO841" s="2"/>
    </row>
    <row r="842" spans="7:41" x14ac:dyDescent="0.25">
      <c r="G842" s="2"/>
      <c r="AF842" s="20"/>
      <c r="AI842" s="2"/>
      <c r="AJ842" s="2"/>
      <c r="AK842" s="20"/>
      <c r="AN842" s="2"/>
      <c r="AO842" s="2"/>
    </row>
    <row r="843" spans="7:41" x14ac:dyDescent="0.25">
      <c r="G843" s="2"/>
      <c r="AF843" s="20"/>
      <c r="AI843" s="2"/>
      <c r="AJ843" s="2"/>
      <c r="AK843" s="20"/>
      <c r="AN843" s="2"/>
      <c r="AO843" s="2"/>
    </row>
    <row r="844" spans="7:41" x14ac:dyDescent="0.25">
      <c r="G844" s="2"/>
      <c r="AF844" s="20"/>
      <c r="AI844" s="2"/>
      <c r="AJ844" s="2"/>
      <c r="AK844" s="20"/>
      <c r="AN844" s="2"/>
      <c r="AO844" s="2"/>
    </row>
    <row r="845" spans="7:41" x14ac:dyDescent="0.25">
      <c r="G845" s="2"/>
      <c r="AF845" s="20"/>
      <c r="AI845" s="2"/>
      <c r="AJ845" s="2"/>
      <c r="AK845" s="20"/>
      <c r="AN845" s="2"/>
      <c r="AO845" s="2"/>
    </row>
    <row r="846" spans="7:41" x14ac:dyDescent="0.25">
      <c r="G846" s="2"/>
      <c r="AF846" s="20"/>
      <c r="AI846" s="2"/>
      <c r="AJ846" s="2"/>
      <c r="AK846" s="20"/>
      <c r="AN846" s="2"/>
      <c r="AO846" s="2"/>
    </row>
    <row r="847" spans="7:41" x14ac:dyDescent="0.25">
      <c r="G847" s="2"/>
      <c r="AF847" s="20"/>
      <c r="AI847" s="2"/>
      <c r="AJ847" s="2"/>
      <c r="AK847" s="20"/>
      <c r="AN847" s="2"/>
      <c r="AO847" s="2"/>
    </row>
    <row r="848" spans="7:41" x14ac:dyDescent="0.25">
      <c r="G848" s="2"/>
      <c r="AF848" s="20"/>
      <c r="AI848" s="2"/>
      <c r="AJ848" s="2"/>
      <c r="AK848" s="20"/>
      <c r="AN848" s="2"/>
      <c r="AO848" s="2"/>
    </row>
    <row r="849" spans="7:41" x14ac:dyDescent="0.25">
      <c r="G849" s="2"/>
      <c r="AF849" s="20"/>
      <c r="AI849" s="2"/>
      <c r="AJ849" s="2"/>
      <c r="AK849" s="20"/>
      <c r="AN849" s="2"/>
      <c r="AO849" s="2"/>
    </row>
    <row r="850" spans="7:41" x14ac:dyDescent="0.25">
      <c r="G850" s="2"/>
      <c r="AF850" s="20"/>
      <c r="AI850" s="2"/>
      <c r="AJ850" s="2"/>
      <c r="AK850" s="20"/>
      <c r="AN850" s="2"/>
      <c r="AO850" s="2"/>
    </row>
    <row r="851" spans="7:41" x14ac:dyDescent="0.25">
      <c r="G851" s="2"/>
      <c r="AF851" s="20"/>
      <c r="AI851" s="2"/>
      <c r="AJ851" s="2"/>
      <c r="AK851" s="20"/>
      <c r="AN851" s="2"/>
      <c r="AO851" s="2"/>
    </row>
    <row r="852" spans="7:41" x14ac:dyDescent="0.25">
      <c r="G852" s="2"/>
      <c r="AF852" s="20"/>
      <c r="AI852" s="2"/>
      <c r="AJ852" s="2"/>
      <c r="AK852" s="20"/>
      <c r="AN852" s="2"/>
      <c r="AO852" s="2"/>
    </row>
    <row r="853" spans="7:41" x14ac:dyDescent="0.25">
      <c r="G853" s="2"/>
      <c r="AF853" s="20"/>
      <c r="AI853" s="2"/>
      <c r="AJ853" s="2"/>
      <c r="AK853" s="20"/>
      <c r="AN853" s="2"/>
      <c r="AO853" s="2"/>
    </row>
    <row r="854" spans="7:41" x14ac:dyDescent="0.25">
      <c r="G854" s="2"/>
      <c r="AF854" s="20"/>
      <c r="AI854" s="2"/>
      <c r="AJ854" s="2"/>
      <c r="AK854" s="20"/>
      <c r="AN854" s="2"/>
      <c r="AO854" s="2"/>
    </row>
    <row r="855" spans="7:41" x14ac:dyDescent="0.25">
      <c r="G855" s="2"/>
      <c r="AF855" s="20"/>
      <c r="AI855" s="2"/>
      <c r="AJ855" s="2"/>
      <c r="AK855" s="20"/>
      <c r="AN855" s="2"/>
      <c r="AO855" s="2"/>
    </row>
    <row r="856" spans="7:41" x14ac:dyDescent="0.25">
      <c r="G856" s="2"/>
      <c r="AF856" s="20"/>
      <c r="AI856" s="2"/>
      <c r="AJ856" s="2"/>
      <c r="AK856" s="20"/>
      <c r="AN856" s="2"/>
      <c r="AO856" s="2"/>
    </row>
    <row r="857" spans="7:41" x14ac:dyDescent="0.25">
      <c r="G857" s="2"/>
      <c r="AF857" s="20"/>
      <c r="AI857" s="2"/>
      <c r="AJ857" s="2"/>
      <c r="AK857" s="20"/>
      <c r="AN857" s="2"/>
      <c r="AO857" s="2"/>
    </row>
    <row r="858" spans="7:41" x14ac:dyDescent="0.25">
      <c r="G858" s="2"/>
      <c r="AF858" s="20"/>
      <c r="AI858" s="2"/>
      <c r="AJ858" s="2"/>
      <c r="AK858" s="20"/>
      <c r="AN858" s="2"/>
      <c r="AO858" s="2"/>
    </row>
    <row r="859" spans="7:41" x14ac:dyDescent="0.25">
      <c r="G859" s="2"/>
      <c r="AF859" s="20"/>
      <c r="AI859" s="2"/>
      <c r="AJ859" s="2"/>
      <c r="AK859" s="20"/>
      <c r="AN859" s="2"/>
      <c r="AO859" s="2"/>
    </row>
    <row r="860" spans="7:41" x14ac:dyDescent="0.25">
      <c r="G860" s="2"/>
      <c r="AF860" s="20"/>
      <c r="AI860" s="2"/>
      <c r="AJ860" s="2"/>
      <c r="AK860" s="20"/>
      <c r="AN860" s="2"/>
      <c r="AO860" s="2"/>
    </row>
    <row r="861" spans="7:41" x14ac:dyDescent="0.25">
      <c r="G861" s="2"/>
      <c r="AF861" s="20"/>
      <c r="AI861" s="2"/>
      <c r="AJ861" s="2"/>
      <c r="AK861" s="20"/>
      <c r="AN861" s="2"/>
      <c r="AO861" s="2"/>
    </row>
    <row r="862" spans="7:41" x14ac:dyDescent="0.25">
      <c r="G862" s="2"/>
      <c r="AF862" s="20"/>
      <c r="AI862" s="2"/>
      <c r="AJ862" s="2"/>
      <c r="AK862" s="20"/>
      <c r="AN862" s="2"/>
      <c r="AO862" s="2"/>
    </row>
    <row r="863" spans="7:41" x14ac:dyDescent="0.25">
      <c r="G863" s="2"/>
      <c r="AF863" s="20"/>
      <c r="AI863" s="2"/>
      <c r="AJ863" s="2"/>
      <c r="AK863" s="20"/>
      <c r="AN863" s="2"/>
      <c r="AO863" s="2"/>
    </row>
    <row r="864" spans="7:41" x14ac:dyDescent="0.25">
      <c r="G864" s="2"/>
      <c r="AF864" s="20"/>
      <c r="AI864" s="2"/>
      <c r="AJ864" s="2"/>
      <c r="AK864" s="20"/>
      <c r="AN864" s="2"/>
      <c r="AO864" s="2"/>
    </row>
    <row r="865" spans="7:41" x14ac:dyDescent="0.25">
      <c r="G865" s="2"/>
      <c r="AF865" s="20"/>
      <c r="AI865" s="2"/>
      <c r="AJ865" s="2"/>
      <c r="AK865" s="20"/>
      <c r="AN865" s="2"/>
      <c r="AO865" s="2"/>
    </row>
    <row r="866" spans="7:41" x14ac:dyDescent="0.25">
      <c r="G866" s="2"/>
      <c r="AF866" s="20"/>
      <c r="AI866" s="2"/>
      <c r="AJ866" s="2"/>
      <c r="AK866" s="20"/>
      <c r="AN866" s="2"/>
      <c r="AO866" s="2"/>
    </row>
    <row r="867" spans="7:41" x14ac:dyDescent="0.25">
      <c r="G867" s="2"/>
      <c r="AF867" s="20"/>
      <c r="AI867" s="2"/>
      <c r="AJ867" s="2"/>
      <c r="AK867" s="20"/>
      <c r="AN867" s="2"/>
      <c r="AO867" s="2"/>
    </row>
    <row r="868" spans="7:41" x14ac:dyDescent="0.25">
      <c r="G868" s="2"/>
      <c r="AF868" s="20"/>
      <c r="AI868" s="2"/>
      <c r="AJ868" s="2"/>
      <c r="AK868" s="20"/>
      <c r="AN868" s="2"/>
      <c r="AO868" s="2"/>
    </row>
    <row r="869" spans="7:41" x14ac:dyDescent="0.25">
      <c r="G869" s="2"/>
      <c r="AF869" s="20"/>
      <c r="AI869" s="2"/>
      <c r="AJ869" s="2"/>
      <c r="AK869" s="20"/>
      <c r="AN869" s="2"/>
      <c r="AO869" s="2"/>
    </row>
    <row r="870" spans="7:41" x14ac:dyDescent="0.25">
      <c r="G870" s="2"/>
      <c r="AF870" s="20"/>
      <c r="AI870" s="2"/>
      <c r="AJ870" s="2"/>
      <c r="AK870" s="20"/>
      <c r="AN870" s="2"/>
      <c r="AO870" s="2"/>
    </row>
    <row r="871" spans="7:41" x14ac:dyDescent="0.25">
      <c r="G871" s="2"/>
      <c r="AF871" s="20"/>
      <c r="AI871" s="2"/>
      <c r="AJ871" s="2"/>
      <c r="AK871" s="20"/>
      <c r="AN871" s="2"/>
      <c r="AO871" s="2"/>
    </row>
    <row r="872" spans="7:41" x14ac:dyDescent="0.25">
      <c r="G872" s="2"/>
      <c r="AF872" s="20"/>
      <c r="AI872" s="2"/>
      <c r="AJ872" s="2"/>
      <c r="AK872" s="20"/>
      <c r="AN872" s="2"/>
      <c r="AO872" s="2"/>
    </row>
    <row r="873" spans="7:41" x14ac:dyDescent="0.25">
      <c r="G873" s="2"/>
      <c r="AF873" s="20"/>
      <c r="AI873" s="2"/>
      <c r="AJ873" s="2"/>
      <c r="AK873" s="20"/>
      <c r="AN873" s="2"/>
      <c r="AO873" s="2"/>
    </row>
    <row r="874" spans="7:41" x14ac:dyDescent="0.25">
      <c r="G874" s="2"/>
      <c r="AF874" s="20"/>
      <c r="AI874" s="2"/>
      <c r="AJ874" s="2"/>
      <c r="AK874" s="20"/>
      <c r="AN874" s="2"/>
      <c r="AO874" s="2"/>
    </row>
    <row r="875" spans="7:41" x14ac:dyDescent="0.25">
      <c r="G875" s="2"/>
      <c r="AF875" s="20"/>
      <c r="AI875" s="2"/>
      <c r="AJ875" s="2"/>
      <c r="AK875" s="20"/>
      <c r="AN875" s="2"/>
      <c r="AO875" s="2"/>
    </row>
    <row r="876" spans="7:41" x14ac:dyDescent="0.25">
      <c r="G876" s="2"/>
      <c r="AF876" s="20"/>
      <c r="AI876" s="2"/>
      <c r="AJ876" s="2"/>
      <c r="AK876" s="20"/>
      <c r="AN876" s="2"/>
      <c r="AO876" s="2"/>
    </row>
    <row r="877" spans="7:41" x14ac:dyDescent="0.25">
      <c r="G877" s="2"/>
      <c r="AF877" s="20"/>
      <c r="AI877" s="2"/>
      <c r="AJ877" s="2"/>
      <c r="AK877" s="20"/>
      <c r="AN877" s="2"/>
      <c r="AO877" s="2"/>
    </row>
    <row r="878" spans="7:41" x14ac:dyDescent="0.25">
      <c r="G878" s="2"/>
      <c r="AF878" s="20"/>
      <c r="AI878" s="2"/>
      <c r="AJ878" s="2"/>
      <c r="AK878" s="20"/>
      <c r="AN878" s="2"/>
      <c r="AO878" s="2"/>
    </row>
    <row r="879" spans="7:41" x14ac:dyDescent="0.25">
      <c r="G879" s="2"/>
      <c r="AF879" s="20"/>
      <c r="AI879" s="2"/>
      <c r="AJ879" s="2"/>
      <c r="AK879" s="20"/>
      <c r="AN879" s="2"/>
      <c r="AO879" s="2"/>
    </row>
    <row r="880" spans="7:41" x14ac:dyDescent="0.25">
      <c r="G880" s="2"/>
      <c r="AF880" s="20"/>
      <c r="AI880" s="2"/>
      <c r="AJ880" s="2"/>
      <c r="AK880" s="20"/>
      <c r="AN880" s="2"/>
      <c r="AO880" s="2"/>
    </row>
    <row r="881" spans="7:41" x14ac:dyDescent="0.25">
      <c r="G881" s="2"/>
      <c r="AF881" s="20"/>
      <c r="AI881" s="2"/>
      <c r="AJ881" s="2"/>
      <c r="AK881" s="20"/>
      <c r="AN881" s="2"/>
      <c r="AO881" s="2"/>
    </row>
    <row r="882" spans="7:41" x14ac:dyDescent="0.25">
      <c r="G882" s="2"/>
      <c r="AF882" s="20"/>
      <c r="AI882" s="2"/>
      <c r="AJ882" s="2"/>
      <c r="AK882" s="20"/>
      <c r="AN882" s="2"/>
      <c r="AO882" s="2"/>
    </row>
    <row r="883" spans="7:41" x14ac:dyDescent="0.25">
      <c r="G883" s="2"/>
      <c r="AF883" s="20"/>
      <c r="AI883" s="2"/>
      <c r="AJ883" s="2"/>
      <c r="AK883" s="20"/>
      <c r="AN883" s="2"/>
      <c r="AO883" s="2"/>
    </row>
    <row r="884" spans="7:41" x14ac:dyDescent="0.25">
      <c r="G884" s="2"/>
      <c r="AF884" s="20"/>
      <c r="AI884" s="2"/>
      <c r="AJ884" s="2"/>
      <c r="AK884" s="20"/>
      <c r="AN884" s="2"/>
      <c r="AO884" s="2"/>
    </row>
    <row r="885" spans="7:41" x14ac:dyDescent="0.25">
      <c r="G885" s="2"/>
      <c r="AF885" s="20"/>
      <c r="AI885" s="2"/>
      <c r="AJ885" s="2"/>
      <c r="AK885" s="20"/>
      <c r="AN885" s="2"/>
      <c r="AO885" s="2"/>
    </row>
    <row r="886" spans="7:41" x14ac:dyDescent="0.25">
      <c r="G886" s="2"/>
      <c r="AF886" s="20"/>
      <c r="AI886" s="2"/>
      <c r="AJ886" s="2"/>
      <c r="AK886" s="20"/>
      <c r="AN886" s="2"/>
      <c r="AO886" s="2"/>
    </row>
    <row r="887" spans="7:41" x14ac:dyDescent="0.25">
      <c r="G887" s="2"/>
      <c r="AF887" s="20"/>
      <c r="AI887" s="2"/>
      <c r="AJ887" s="2"/>
      <c r="AK887" s="20"/>
      <c r="AN887" s="2"/>
      <c r="AO887" s="2"/>
    </row>
    <row r="888" spans="7:41" x14ac:dyDescent="0.25">
      <c r="G888" s="2"/>
      <c r="AF888" s="20"/>
      <c r="AI888" s="2"/>
      <c r="AJ888" s="2"/>
      <c r="AK888" s="20"/>
      <c r="AN888" s="2"/>
      <c r="AO888" s="2"/>
    </row>
    <row r="889" spans="7:41" x14ac:dyDescent="0.25">
      <c r="G889" s="2"/>
      <c r="AF889" s="20"/>
      <c r="AI889" s="2"/>
      <c r="AJ889" s="2"/>
      <c r="AK889" s="20"/>
      <c r="AN889" s="2"/>
      <c r="AO889" s="2"/>
    </row>
    <row r="890" spans="7:41" x14ac:dyDescent="0.25">
      <c r="G890" s="2"/>
      <c r="AF890" s="20"/>
      <c r="AI890" s="2"/>
      <c r="AJ890" s="2"/>
      <c r="AK890" s="20"/>
      <c r="AN890" s="2"/>
      <c r="AO890" s="2"/>
    </row>
    <row r="891" spans="7:41" x14ac:dyDescent="0.25">
      <c r="G891" s="2"/>
      <c r="AF891" s="20"/>
      <c r="AI891" s="2"/>
      <c r="AJ891" s="2"/>
      <c r="AK891" s="20"/>
      <c r="AN891" s="2"/>
      <c r="AO891" s="2"/>
    </row>
    <row r="892" spans="7:41" x14ac:dyDescent="0.25">
      <c r="G892" s="2"/>
      <c r="AF892" s="20"/>
      <c r="AI892" s="2"/>
      <c r="AJ892" s="2"/>
      <c r="AK892" s="20"/>
      <c r="AN892" s="2"/>
      <c r="AO892" s="2"/>
    </row>
    <row r="893" spans="7:41" x14ac:dyDescent="0.25">
      <c r="G893" s="2"/>
      <c r="AF893" s="20"/>
      <c r="AI893" s="2"/>
      <c r="AJ893" s="2"/>
      <c r="AK893" s="20"/>
      <c r="AN893" s="2"/>
      <c r="AO893" s="2"/>
    </row>
    <row r="894" spans="7:41" x14ac:dyDescent="0.25">
      <c r="G894" s="2"/>
      <c r="AF894" s="20"/>
      <c r="AI894" s="2"/>
      <c r="AJ894" s="2"/>
      <c r="AK894" s="20"/>
      <c r="AN894" s="2"/>
      <c r="AO894" s="2"/>
    </row>
    <row r="895" spans="7:41" x14ac:dyDescent="0.25">
      <c r="G895" s="2"/>
      <c r="AF895" s="20"/>
      <c r="AI895" s="2"/>
      <c r="AJ895" s="2"/>
      <c r="AK895" s="20"/>
      <c r="AN895" s="2"/>
      <c r="AO895" s="2"/>
    </row>
    <row r="896" spans="7:41" x14ac:dyDescent="0.25">
      <c r="G896" s="2"/>
      <c r="AF896" s="20"/>
      <c r="AI896" s="2"/>
      <c r="AJ896" s="2"/>
      <c r="AK896" s="20"/>
      <c r="AN896" s="2"/>
      <c r="AO896" s="2"/>
    </row>
    <row r="897" spans="7:41" x14ac:dyDescent="0.25">
      <c r="G897" s="2"/>
      <c r="AF897" s="20"/>
      <c r="AI897" s="2"/>
      <c r="AJ897" s="2"/>
      <c r="AK897" s="20"/>
      <c r="AN897" s="2"/>
      <c r="AO897" s="2"/>
    </row>
    <row r="898" spans="7:41" x14ac:dyDescent="0.25">
      <c r="G898" s="2"/>
      <c r="AF898" s="20"/>
      <c r="AI898" s="2"/>
      <c r="AJ898" s="2"/>
      <c r="AK898" s="20"/>
      <c r="AN898" s="2"/>
      <c r="AO898" s="2"/>
    </row>
    <row r="899" spans="7:41" x14ac:dyDescent="0.25">
      <c r="G899" s="2"/>
      <c r="AF899" s="20"/>
      <c r="AI899" s="2"/>
      <c r="AJ899" s="2"/>
      <c r="AK899" s="20"/>
      <c r="AN899" s="2"/>
      <c r="AO899" s="2"/>
    </row>
    <row r="900" spans="7:41" x14ac:dyDescent="0.25">
      <c r="G900" s="2"/>
      <c r="AF900" s="20"/>
      <c r="AI900" s="2"/>
      <c r="AJ900" s="2"/>
      <c r="AK900" s="20"/>
      <c r="AN900" s="2"/>
      <c r="AO900" s="2"/>
    </row>
    <row r="901" spans="7:41" x14ac:dyDescent="0.25">
      <c r="G901" s="2"/>
      <c r="AF901" s="20"/>
      <c r="AI901" s="2"/>
      <c r="AJ901" s="2"/>
      <c r="AK901" s="20"/>
      <c r="AN901" s="2"/>
      <c r="AO901" s="2"/>
    </row>
    <row r="902" spans="7:41" x14ac:dyDescent="0.25">
      <c r="G902" s="2"/>
      <c r="AF902" s="20"/>
      <c r="AI902" s="2"/>
      <c r="AJ902" s="2"/>
      <c r="AK902" s="20"/>
      <c r="AN902" s="2"/>
      <c r="AO902" s="2"/>
    </row>
    <row r="903" spans="7:41" x14ac:dyDescent="0.25">
      <c r="G903" s="2"/>
      <c r="AF903" s="20"/>
      <c r="AI903" s="2"/>
      <c r="AJ903" s="2"/>
      <c r="AK903" s="20"/>
      <c r="AN903" s="2"/>
      <c r="AO903" s="2"/>
    </row>
    <row r="904" spans="7:41" x14ac:dyDescent="0.25">
      <c r="G904" s="2"/>
      <c r="AF904" s="20"/>
      <c r="AI904" s="2"/>
      <c r="AJ904" s="2"/>
      <c r="AK904" s="20"/>
      <c r="AN904" s="2"/>
      <c r="AO904" s="2"/>
    </row>
    <row r="905" spans="7:41" x14ac:dyDescent="0.25">
      <c r="G905" s="2"/>
      <c r="AF905" s="20"/>
      <c r="AI905" s="2"/>
      <c r="AJ905" s="2"/>
      <c r="AK905" s="20"/>
      <c r="AN905" s="2"/>
      <c r="AO905" s="2"/>
    </row>
    <row r="906" spans="7:41" x14ac:dyDescent="0.25">
      <c r="G906" s="2"/>
      <c r="AF906" s="20"/>
      <c r="AI906" s="2"/>
      <c r="AJ906" s="2"/>
      <c r="AK906" s="20"/>
      <c r="AN906" s="2"/>
      <c r="AO906" s="2"/>
    </row>
    <row r="907" spans="7:41" x14ac:dyDescent="0.25">
      <c r="G907" s="2"/>
      <c r="AF907" s="20"/>
      <c r="AI907" s="2"/>
      <c r="AJ907" s="2"/>
      <c r="AK907" s="20"/>
      <c r="AN907" s="2"/>
      <c r="AO907" s="2"/>
    </row>
    <row r="908" spans="7:41" x14ac:dyDescent="0.25">
      <c r="G908" s="2"/>
      <c r="AF908" s="20"/>
      <c r="AI908" s="2"/>
      <c r="AJ908" s="2"/>
      <c r="AK908" s="20"/>
      <c r="AN908" s="2"/>
      <c r="AO908" s="2"/>
    </row>
    <row r="909" spans="7:41" x14ac:dyDescent="0.25">
      <c r="G909" s="2"/>
      <c r="AF909" s="20"/>
      <c r="AI909" s="2"/>
      <c r="AJ909" s="2"/>
      <c r="AK909" s="20"/>
      <c r="AN909" s="2"/>
      <c r="AO909" s="2"/>
    </row>
    <row r="910" spans="7:41" x14ac:dyDescent="0.25">
      <c r="G910" s="2"/>
      <c r="AF910" s="20"/>
      <c r="AI910" s="2"/>
      <c r="AJ910" s="2"/>
      <c r="AK910" s="20"/>
      <c r="AN910" s="2"/>
      <c r="AO910" s="2"/>
    </row>
    <row r="911" spans="7:41" x14ac:dyDescent="0.25">
      <c r="G911" s="2"/>
      <c r="AF911" s="20"/>
      <c r="AI911" s="2"/>
      <c r="AJ911" s="2"/>
      <c r="AK911" s="20"/>
      <c r="AN911" s="2"/>
      <c r="AO911" s="2"/>
    </row>
    <row r="912" spans="7:41" x14ac:dyDescent="0.25">
      <c r="G912" s="2"/>
      <c r="AF912" s="20"/>
      <c r="AI912" s="2"/>
      <c r="AJ912" s="2"/>
      <c r="AK912" s="20"/>
      <c r="AN912" s="2"/>
      <c r="AO912" s="2"/>
    </row>
    <row r="913" spans="7:41" x14ac:dyDescent="0.25">
      <c r="G913" s="2"/>
      <c r="AF913" s="20"/>
      <c r="AI913" s="2"/>
      <c r="AJ913" s="2"/>
      <c r="AK913" s="20"/>
      <c r="AN913" s="2"/>
      <c r="AO913" s="2"/>
    </row>
    <row r="914" spans="7:41" x14ac:dyDescent="0.25">
      <c r="G914" s="2"/>
      <c r="AF914" s="20"/>
      <c r="AI914" s="2"/>
      <c r="AJ914" s="2"/>
      <c r="AK914" s="20"/>
      <c r="AN914" s="2"/>
      <c r="AO914" s="2"/>
    </row>
    <row r="915" spans="7:41" x14ac:dyDescent="0.25">
      <c r="G915" s="2"/>
      <c r="AF915" s="20"/>
      <c r="AI915" s="2"/>
      <c r="AJ915" s="2"/>
      <c r="AK915" s="20"/>
      <c r="AN915" s="2"/>
      <c r="AO915" s="2"/>
    </row>
    <row r="916" spans="7:41" x14ac:dyDescent="0.25">
      <c r="G916" s="2"/>
      <c r="AF916" s="20"/>
      <c r="AI916" s="2"/>
      <c r="AJ916" s="2"/>
      <c r="AK916" s="20"/>
      <c r="AN916" s="2"/>
      <c r="AO916" s="2"/>
    </row>
    <row r="917" spans="7:41" x14ac:dyDescent="0.25">
      <c r="G917" s="2"/>
      <c r="AF917" s="20"/>
      <c r="AI917" s="2"/>
      <c r="AJ917" s="2"/>
      <c r="AK917" s="20"/>
      <c r="AN917" s="2"/>
      <c r="AO917" s="2"/>
    </row>
    <row r="918" spans="7:41" x14ac:dyDescent="0.25">
      <c r="G918" s="2"/>
      <c r="AF918" s="20"/>
      <c r="AI918" s="2"/>
      <c r="AJ918" s="2"/>
      <c r="AK918" s="20"/>
      <c r="AN918" s="2"/>
      <c r="AO918" s="2"/>
    </row>
    <row r="919" spans="7:41" x14ac:dyDescent="0.25">
      <c r="G919" s="2"/>
      <c r="AF919" s="20"/>
      <c r="AI919" s="2"/>
      <c r="AJ919" s="2"/>
      <c r="AK919" s="20"/>
      <c r="AN919" s="2"/>
      <c r="AO919" s="2"/>
    </row>
    <row r="920" spans="7:41" x14ac:dyDescent="0.25">
      <c r="G920" s="2"/>
      <c r="AF920" s="20"/>
      <c r="AI920" s="2"/>
      <c r="AJ920" s="2"/>
      <c r="AK920" s="20"/>
      <c r="AN920" s="2"/>
      <c r="AO920" s="2"/>
    </row>
    <row r="921" spans="7:41" x14ac:dyDescent="0.25">
      <c r="G921" s="2"/>
      <c r="AF921" s="20"/>
      <c r="AI921" s="2"/>
      <c r="AJ921" s="2"/>
      <c r="AK921" s="20"/>
      <c r="AN921" s="2"/>
      <c r="AO921" s="2"/>
    </row>
    <row r="922" spans="7:41" x14ac:dyDescent="0.25">
      <c r="G922" s="2"/>
      <c r="AF922" s="20"/>
      <c r="AI922" s="2"/>
      <c r="AJ922" s="2"/>
      <c r="AK922" s="20"/>
      <c r="AN922" s="2"/>
      <c r="AO922" s="2"/>
    </row>
    <row r="923" spans="7:41" x14ac:dyDescent="0.25">
      <c r="G923" s="2"/>
      <c r="AF923" s="20"/>
      <c r="AI923" s="2"/>
      <c r="AJ923" s="2"/>
      <c r="AK923" s="20"/>
      <c r="AN923" s="2"/>
      <c r="AO923" s="2"/>
    </row>
    <row r="924" spans="7:41" x14ac:dyDescent="0.25">
      <c r="G924" s="2"/>
      <c r="AF924" s="20"/>
      <c r="AI924" s="2"/>
      <c r="AJ924" s="2"/>
      <c r="AK924" s="20"/>
      <c r="AN924" s="2"/>
      <c r="AO924" s="2"/>
    </row>
    <row r="925" spans="7:41" x14ac:dyDescent="0.25">
      <c r="G925" s="2"/>
      <c r="AF925" s="20"/>
      <c r="AI925" s="2"/>
      <c r="AJ925" s="2"/>
      <c r="AK925" s="20"/>
      <c r="AN925" s="2"/>
      <c r="AO925" s="2"/>
    </row>
    <row r="926" spans="7:41" x14ac:dyDescent="0.25">
      <c r="G926" s="2"/>
      <c r="AF926" s="20"/>
      <c r="AI926" s="2"/>
      <c r="AJ926" s="2"/>
      <c r="AK926" s="20"/>
      <c r="AN926" s="2"/>
      <c r="AO926" s="2"/>
    </row>
    <row r="927" spans="7:41" x14ac:dyDescent="0.25">
      <c r="G927" s="2"/>
      <c r="AF927" s="20"/>
      <c r="AI927" s="2"/>
      <c r="AJ927" s="2"/>
      <c r="AK927" s="20"/>
      <c r="AN927" s="2"/>
      <c r="AO927" s="2"/>
    </row>
    <row r="928" spans="7:41" x14ac:dyDescent="0.25">
      <c r="G928" s="2"/>
      <c r="AF928" s="20"/>
      <c r="AI928" s="2"/>
      <c r="AJ928" s="2"/>
      <c r="AK928" s="20"/>
      <c r="AN928" s="2"/>
      <c r="AO928" s="2"/>
    </row>
    <row r="929" spans="7:41" x14ac:dyDescent="0.25">
      <c r="G929" s="2"/>
      <c r="AF929" s="20"/>
      <c r="AI929" s="2"/>
      <c r="AJ929" s="2"/>
      <c r="AK929" s="20"/>
      <c r="AN929" s="2"/>
      <c r="AO929" s="2"/>
    </row>
    <row r="930" spans="7:41" x14ac:dyDescent="0.25">
      <c r="G930" s="2"/>
      <c r="AF930" s="20"/>
      <c r="AI930" s="2"/>
      <c r="AJ930" s="2"/>
      <c r="AK930" s="20"/>
      <c r="AN930" s="2"/>
      <c r="AO930" s="2"/>
    </row>
    <row r="931" spans="7:41" x14ac:dyDescent="0.25">
      <c r="G931" s="2"/>
      <c r="AF931" s="20"/>
      <c r="AI931" s="2"/>
      <c r="AJ931" s="2"/>
      <c r="AK931" s="20"/>
      <c r="AN931" s="2"/>
      <c r="AO931" s="2"/>
    </row>
    <row r="932" spans="7:41" x14ac:dyDescent="0.25">
      <c r="G932" s="2"/>
      <c r="AF932" s="20"/>
      <c r="AI932" s="2"/>
      <c r="AJ932" s="2"/>
      <c r="AK932" s="20"/>
      <c r="AN932" s="2"/>
      <c r="AO932" s="2"/>
    </row>
    <row r="933" spans="7:41" x14ac:dyDescent="0.25">
      <c r="G933" s="2"/>
      <c r="AF933" s="20"/>
      <c r="AI933" s="2"/>
      <c r="AJ933" s="2"/>
      <c r="AK933" s="20"/>
      <c r="AN933" s="2"/>
      <c r="AO933" s="2"/>
    </row>
    <row r="934" spans="7:41" x14ac:dyDescent="0.25">
      <c r="G934" s="2"/>
      <c r="AF934" s="20"/>
      <c r="AI934" s="2"/>
      <c r="AJ934" s="2"/>
      <c r="AK934" s="20"/>
      <c r="AN934" s="2"/>
      <c r="AO934" s="2"/>
    </row>
    <row r="935" spans="7:41" x14ac:dyDescent="0.25">
      <c r="G935" s="2"/>
      <c r="AF935" s="20"/>
      <c r="AI935" s="2"/>
      <c r="AJ935" s="2"/>
      <c r="AK935" s="20"/>
      <c r="AN935" s="2"/>
      <c r="AO935" s="2"/>
    </row>
    <row r="936" spans="7:41" x14ac:dyDescent="0.25">
      <c r="G936" s="2"/>
      <c r="AF936" s="20"/>
      <c r="AI936" s="2"/>
      <c r="AJ936" s="2"/>
      <c r="AK936" s="20"/>
      <c r="AN936" s="2"/>
      <c r="AO936" s="2"/>
    </row>
    <row r="937" spans="7:41" x14ac:dyDescent="0.25">
      <c r="G937" s="2"/>
      <c r="AF937" s="20"/>
      <c r="AI937" s="2"/>
      <c r="AJ937" s="2"/>
      <c r="AK937" s="20"/>
      <c r="AN937" s="2"/>
      <c r="AO937" s="2"/>
    </row>
    <row r="938" spans="7:41" x14ac:dyDescent="0.25">
      <c r="G938" s="2"/>
      <c r="AF938" s="20"/>
      <c r="AI938" s="2"/>
      <c r="AJ938" s="2"/>
      <c r="AK938" s="20"/>
      <c r="AN938" s="2"/>
      <c r="AO938" s="2"/>
    </row>
    <row r="939" spans="7:41" x14ac:dyDescent="0.25">
      <c r="G939" s="2"/>
      <c r="AF939" s="20"/>
      <c r="AI939" s="2"/>
      <c r="AJ939" s="2"/>
      <c r="AK939" s="20"/>
      <c r="AN939" s="2"/>
      <c r="AO939" s="2"/>
    </row>
    <row r="940" spans="7:41" x14ac:dyDescent="0.25">
      <c r="G940" s="2"/>
      <c r="AF940" s="20"/>
      <c r="AI940" s="2"/>
      <c r="AJ940" s="2"/>
      <c r="AK940" s="20"/>
      <c r="AN940" s="2"/>
      <c r="AO940" s="2"/>
    </row>
    <row r="941" spans="7:41" x14ac:dyDescent="0.25">
      <c r="G941" s="2"/>
      <c r="AF941" s="20"/>
      <c r="AI941" s="2"/>
      <c r="AJ941" s="2"/>
      <c r="AK941" s="20"/>
      <c r="AN941" s="2"/>
      <c r="AO941" s="2"/>
    </row>
    <row r="942" spans="7:41" x14ac:dyDescent="0.25">
      <c r="G942" s="2"/>
      <c r="AF942" s="20"/>
      <c r="AI942" s="2"/>
      <c r="AJ942" s="2"/>
      <c r="AK942" s="20"/>
      <c r="AN942" s="2"/>
      <c r="AO942" s="2"/>
    </row>
    <row r="943" spans="7:41" x14ac:dyDescent="0.25">
      <c r="G943" s="2"/>
      <c r="AF943" s="20"/>
      <c r="AI943" s="2"/>
      <c r="AJ943" s="2"/>
      <c r="AK943" s="20"/>
      <c r="AN943" s="2"/>
      <c r="AO943" s="2"/>
    </row>
    <row r="944" spans="7:41" x14ac:dyDescent="0.25">
      <c r="G944" s="2"/>
      <c r="AF944" s="20"/>
      <c r="AI944" s="2"/>
      <c r="AJ944" s="2"/>
      <c r="AK944" s="20"/>
      <c r="AN944" s="2"/>
      <c r="AO944" s="2"/>
    </row>
    <row r="945" spans="7:41" x14ac:dyDescent="0.25">
      <c r="G945" s="2"/>
      <c r="AF945" s="20"/>
      <c r="AI945" s="2"/>
      <c r="AJ945" s="2"/>
      <c r="AK945" s="20"/>
      <c r="AN945" s="2"/>
      <c r="AO945" s="2"/>
    </row>
    <row r="946" spans="7:41" x14ac:dyDescent="0.25">
      <c r="G946" s="2"/>
      <c r="AF946" s="20"/>
      <c r="AI946" s="2"/>
      <c r="AJ946" s="2"/>
      <c r="AK946" s="20"/>
      <c r="AN946" s="2"/>
      <c r="AO946" s="2"/>
    </row>
    <row r="947" spans="7:41" x14ac:dyDescent="0.25">
      <c r="G947" s="2"/>
      <c r="AF947" s="20"/>
      <c r="AI947" s="2"/>
      <c r="AJ947" s="2"/>
      <c r="AK947" s="20"/>
      <c r="AN947" s="2"/>
      <c r="AO947" s="2"/>
    </row>
    <row r="948" spans="7:41" x14ac:dyDescent="0.25">
      <c r="G948" s="2"/>
      <c r="AF948" s="20"/>
      <c r="AI948" s="2"/>
      <c r="AJ948" s="2"/>
      <c r="AK948" s="20"/>
      <c r="AN948" s="2"/>
      <c r="AO948" s="2"/>
    </row>
    <row r="949" spans="7:41" x14ac:dyDescent="0.25">
      <c r="G949" s="2"/>
      <c r="AF949" s="20"/>
      <c r="AI949" s="2"/>
      <c r="AJ949" s="2"/>
      <c r="AK949" s="20"/>
      <c r="AN949" s="2"/>
      <c r="AO949" s="2"/>
    </row>
    <row r="950" spans="7:41" x14ac:dyDescent="0.25">
      <c r="G950" s="2"/>
      <c r="AF950" s="20"/>
      <c r="AI950" s="2"/>
      <c r="AJ950" s="2"/>
      <c r="AK950" s="20"/>
      <c r="AN950" s="2"/>
      <c r="AO950" s="2"/>
    </row>
    <row r="951" spans="7:41" x14ac:dyDescent="0.25">
      <c r="G951" s="2"/>
      <c r="AF951" s="20"/>
      <c r="AI951" s="2"/>
      <c r="AJ951" s="2"/>
      <c r="AK951" s="20"/>
      <c r="AN951" s="2"/>
      <c r="AO951" s="2"/>
    </row>
    <row r="952" spans="7:41" x14ac:dyDescent="0.25">
      <c r="G952" s="2"/>
      <c r="AF952" s="20"/>
      <c r="AI952" s="2"/>
      <c r="AJ952" s="2"/>
      <c r="AK952" s="20"/>
      <c r="AN952" s="2"/>
      <c r="AO952" s="2"/>
    </row>
    <row r="953" spans="7:41" x14ac:dyDescent="0.25">
      <c r="G953" s="2"/>
      <c r="AF953" s="20"/>
      <c r="AI953" s="2"/>
      <c r="AJ953" s="2"/>
      <c r="AK953" s="20"/>
      <c r="AN953" s="2"/>
      <c r="AO953" s="2"/>
    </row>
    <row r="954" spans="7:41" x14ac:dyDescent="0.25">
      <c r="G954" s="2"/>
      <c r="AF954" s="20"/>
      <c r="AI954" s="2"/>
      <c r="AJ954" s="2"/>
      <c r="AK954" s="20"/>
      <c r="AN954" s="2"/>
      <c r="AO954" s="2"/>
    </row>
    <row r="955" spans="7:41" x14ac:dyDescent="0.25">
      <c r="G955" s="2"/>
      <c r="AF955" s="20"/>
      <c r="AI955" s="2"/>
      <c r="AJ955" s="2"/>
      <c r="AK955" s="20"/>
      <c r="AN955" s="2"/>
      <c r="AO955" s="2"/>
    </row>
    <row r="956" spans="7:41" x14ac:dyDescent="0.25">
      <c r="G956" s="2"/>
      <c r="AF956" s="20"/>
      <c r="AI956" s="2"/>
      <c r="AJ956" s="2"/>
      <c r="AK956" s="20"/>
      <c r="AN956" s="2"/>
      <c r="AO956" s="2"/>
    </row>
    <row r="957" spans="7:41" x14ac:dyDescent="0.25">
      <c r="G957" s="2"/>
      <c r="AF957" s="20"/>
      <c r="AI957" s="2"/>
      <c r="AJ957" s="2"/>
      <c r="AK957" s="20"/>
      <c r="AN957" s="2"/>
      <c r="AO957" s="2"/>
    </row>
    <row r="958" spans="7:41" x14ac:dyDescent="0.25">
      <c r="G958" s="2"/>
      <c r="AF958" s="20"/>
      <c r="AI958" s="2"/>
      <c r="AJ958" s="2"/>
      <c r="AK958" s="20"/>
      <c r="AN958" s="2"/>
      <c r="AO958" s="2"/>
    </row>
    <row r="959" spans="7:41" x14ac:dyDescent="0.25">
      <c r="G959" s="2"/>
      <c r="AF959" s="20"/>
      <c r="AI959" s="2"/>
      <c r="AJ959" s="2"/>
      <c r="AK959" s="20"/>
      <c r="AN959" s="2"/>
      <c r="AO959" s="2"/>
    </row>
    <row r="960" spans="7:41" x14ac:dyDescent="0.25">
      <c r="G960" s="2"/>
      <c r="AF960" s="20"/>
      <c r="AI960" s="2"/>
      <c r="AJ960" s="2"/>
      <c r="AK960" s="20"/>
      <c r="AN960" s="2"/>
      <c r="AO960" s="2"/>
    </row>
    <row r="961" spans="7:41" x14ac:dyDescent="0.25">
      <c r="G961" s="2"/>
      <c r="AF961" s="20"/>
      <c r="AI961" s="2"/>
      <c r="AJ961" s="2"/>
      <c r="AK961" s="20"/>
      <c r="AN961" s="2"/>
      <c r="AO961" s="2"/>
    </row>
    <row r="962" spans="7:41" x14ac:dyDescent="0.25">
      <c r="G962" s="2"/>
      <c r="AF962" s="20"/>
      <c r="AI962" s="2"/>
      <c r="AJ962" s="2"/>
      <c r="AK962" s="20"/>
      <c r="AN962" s="2"/>
      <c r="AO962" s="2"/>
    </row>
    <row r="963" spans="7:41" x14ac:dyDescent="0.25">
      <c r="G963" s="2"/>
      <c r="AF963" s="20"/>
      <c r="AI963" s="2"/>
      <c r="AJ963" s="2"/>
      <c r="AK963" s="20"/>
      <c r="AN963" s="2"/>
      <c r="AO963" s="2"/>
    </row>
    <row r="964" spans="7:41" x14ac:dyDescent="0.25">
      <c r="G964" s="2"/>
      <c r="AF964" s="20"/>
      <c r="AI964" s="2"/>
      <c r="AJ964" s="2"/>
      <c r="AK964" s="20"/>
      <c r="AN964" s="2"/>
      <c r="AO964" s="2"/>
    </row>
    <row r="965" spans="7:41" x14ac:dyDescent="0.25">
      <c r="G965" s="2"/>
      <c r="AF965" s="20"/>
      <c r="AI965" s="2"/>
      <c r="AJ965" s="2"/>
      <c r="AK965" s="20"/>
      <c r="AN965" s="2"/>
      <c r="AO965" s="2"/>
    </row>
    <row r="966" spans="7:41" x14ac:dyDescent="0.25">
      <c r="G966" s="2"/>
      <c r="AF966" s="20"/>
      <c r="AI966" s="2"/>
      <c r="AJ966" s="2"/>
      <c r="AK966" s="20"/>
      <c r="AN966" s="2"/>
      <c r="AO966" s="2"/>
    </row>
    <row r="967" spans="7:41" x14ac:dyDescent="0.25">
      <c r="G967" s="2"/>
      <c r="AF967" s="20"/>
      <c r="AI967" s="2"/>
      <c r="AJ967" s="2"/>
      <c r="AK967" s="20"/>
      <c r="AN967" s="2"/>
      <c r="AO967" s="2"/>
    </row>
    <row r="968" spans="7:41" x14ac:dyDescent="0.25">
      <c r="G968" s="2"/>
      <c r="AF968" s="20"/>
      <c r="AI968" s="2"/>
      <c r="AJ968" s="2"/>
      <c r="AK968" s="20"/>
      <c r="AN968" s="2"/>
      <c r="AO968" s="2"/>
    </row>
    <row r="969" spans="7:41" x14ac:dyDescent="0.25">
      <c r="G969" s="2"/>
      <c r="AF969" s="20"/>
      <c r="AI969" s="2"/>
      <c r="AJ969" s="2"/>
      <c r="AK969" s="20"/>
      <c r="AN969" s="2"/>
      <c r="AO969" s="2"/>
    </row>
    <row r="970" spans="7:41" x14ac:dyDescent="0.25">
      <c r="G970" s="2"/>
      <c r="AF970" s="20"/>
      <c r="AI970" s="2"/>
      <c r="AJ970" s="2"/>
      <c r="AK970" s="20"/>
      <c r="AN970" s="2"/>
      <c r="AO970" s="2"/>
    </row>
    <row r="971" spans="7:41" x14ac:dyDescent="0.25">
      <c r="G971" s="2"/>
      <c r="AF971" s="20"/>
      <c r="AI971" s="2"/>
      <c r="AJ971" s="2"/>
      <c r="AK971" s="20"/>
      <c r="AN971" s="2"/>
      <c r="AO971" s="2"/>
    </row>
    <row r="972" spans="7:41" x14ac:dyDescent="0.25">
      <c r="G972" s="2"/>
      <c r="AF972" s="20"/>
      <c r="AI972" s="2"/>
      <c r="AJ972" s="2"/>
      <c r="AK972" s="20"/>
      <c r="AN972" s="2"/>
      <c r="AO972" s="2"/>
    </row>
    <row r="973" spans="7:41" x14ac:dyDescent="0.25">
      <c r="G973" s="2"/>
      <c r="AF973" s="20"/>
      <c r="AI973" s="2"/>
      <c r="AJ973" s="2"/>
      <c r="AK973" s="20"/>
      <c r="AN973" s="2"/>
      <c r="AO973" s="2"/>
    </row>
    <row r="974" spans="7:41" x14ac:dyDescent="0.25">
      <c r="G974" s="2"/>
      <c r="AF974" s="20"/>
      <c r="AI974" s="2"/>
      <c r="AJ974" s="2"/>
      <c r="AK974" s="20"/>
      <c r="AN974" s="2"/>
      <c r="AO974" s="2"/>
    </row>
    <row r="975" spans="7:41" x14ac:dyDescent="0.25">
      <c r="G975" s="2"/>
      <c r="AF975" s="20"/>
      <c r="AI975" s="2"/>
      <c r="AJ975" s="2"/>
      <c r="AK975" s="20"/>
      <c r="AN975" s="2"/>
      <c r="AO975" s="2"/>
    </row>
    <row r="976" spans="7:41" x14ac:dyDescent="0.25">
      <c r="G976" s="2"/>
      <c r="AF976" s="20"/>
      <c r="AI976" s="2"/>
      <c r="AJ976" s="2"/>
      <c r="AK976" s="20"/>
      <c r="AN976" s="2"/>
      <c r="AO976" s="2"/>
    </row>
    <row r="977" spans="7:41" x14ac:dyDescent="0.25">
      <c r="G977" s="2"/>
      <c r="AF977" s="20"/>
      <c r="AI977" s="2"/>
      <c r="AJ977" s="2"/>
      <c r="AK977" s="20"/>
      <c r="AN977" s="2"/>
      <c r="AO977" s="2"/>
    </row>
    <row r="978" spans="7:41" x14ac:dyDescent="0.25">
      <c r="G978" s="2"/>
      <c r="AF978" s="20"/>
      <c r="AI978" s="2"/>
      <c r="AJ978" s="2"/>
      <c r="AK978" s="20"/>
      <c r="AN978" s="2"/>
      <c r="AO978" s="2"/>
    </row>
    <row r="979" spans="7:41" x14ac:dyDescent="0.25">
      <c r="G979" s="2"/>
      <c r="AF979" s="20"/>
      <c r="AI979" s="2"/>
      <c r="AJ979" s="2"/>
      <c r="AK979" s="20"/>
      <c r="AN979" s="2"/>
      <c r="AO979" s="2"/>
    </row>
    <row r="980" spans="7:41" x14ac:dyDescent="0.25">
      <c r="G980" s="2"/>
      <c r="AF980" s="20"/>
      <c r="AI980" s="2"/>
      <c r="AJ980" s="2"/>
      <c r="AK980" s="20"/>
      <c r="AN980" s="2"/>
      <c r="AO980" s="2"/>
    </row>
    <row r="981" spans="7:41" x14ac:dyDescent="0.25">
      <c r="G981" s="2"/>
      <c r="AF981" s="20"/>
      <c r="AI981" s="2"/>
      <c r="AJ981" s="2"/>
      <c r="AK981" s="20"/>
      <c r="AN981" s="2"/>
      <c r="AO981" s="2"/>
    </row>
    <row r="982" spans="7:41" x14ac:dyDescent="0.25">
      <c r="G982" s="2"/>
      <c r="AF982" s="20"/>
      <c r="AI982" s="2"/>
      <c r="AJ982" s="2"/>
      <c r="AK982" s="20"/>
      <c r="AN982" s="2"/>
      <c r="AO982" s="2"/>
    </row>
    <row r="983" spans="7:41" x14ac:dyDescent="0.25">
      <c r="G983" s="2"/>
      <c r="AF983" s="20"/>
      <c r="AI983" s="2"/>
      <c r="AJ983" s="2"/>
      <c r="AK983" s="20"/>
      <c r="AN983" s="2"/>
      <c r="AO983" s="2"/>
    </row>
    <row r="984" spans="7:41" x14ac:dyDescent="0.25">
      <c r="G984" s="2"/>
      <c r="AF984" s="20"/>
      <c r="AI984" s="2"/>
      <c r="AJ984" s="2"/>
      <c r="AK984" s="20"/>
      <c r="AN984" s="2"/>
      <c r="AO984" s="2"/>
    </row>
    <row r="985" spans="7:41" x14ac:dyDescent="0.25">
      <c r="G985" s="2"/>
      <c r="AF985" s="20"/>
      <c r="AI985" s="2"/>
      <c r="AJ985" s="2"/>
      <c r="AK985" s="20"/>
      <c r="AN985" s="2"/>
      <c r="AO985" s="2"/>
    </row>
    <row r="986" spans="7:41" x14ac:dyDescent="0.25">
      <c r="G986" s="2"/>
      <c r="AF986" s="20"/>
      <c r="AI986" s="2"/>
      <c r="AJ986" s="2"/>
      <c r="AK986" s="20"/>
      <c r="AN986" s="2"/>
      <c r="AO986" s="2"/>
    </row>
    <row r="987" spans="7:41" x14ac:dyDescent="0.25">
      <c r="G987" s="2"/>
      <c r="AF987" s="20"/>
      <c r="AI987" s="2"/>
      <c r="AJ987" s="2"/>
      <c r="AK987" s="20"/>
      <c r="AN987" s="2"/>
      <c r="AO987" s="2"/>
    </row>
    <row r="988" spans="7:41" x14ac:dyDescent="0.25">
      <c r="G988" s="2"/>
      <c r="AF988" s="20"/>
      <c r="AI988" s="2"/>
      <c r="AJ988" s="2"/>
      <c r="AK988" s="20"/>
      <c r="AN988" s="2"/>
      <c r="AO988" s="2"/>
    </row>
    <row r="989" spans="7:41" x14ac:dyDescent="0.25">
      <c r="G989" s="2"/>
      <c r="AF989" s="20"/>
      <c r="AI989" s="2"/>
      <c r="AJ989" s="2"/>
      <c r="AK989" s="20"/>
      <c r="AN989" s="2"/>
      <c r="AO989" s="2"/>
    </row>
    <row r="990" spans="7:41" x14ac:dyDescent="0.25">
      <c r="G990" s="2"/>
      <c r="AF990" s="20"/>
      <c r="AI990" s="2"/>
      <c r="AJ990" s="2"/>
      <c r="AK990" s="20"/>
      <c r="AN990" s="2"/>
      <c r="AO990" s="2"/>
    </row>
    <row r="991" spans="7:41" x14ac:dyDescent="0.25">
      <c r="G991" s="2"/>
      <c r="AF991" s="20"/>
      <c r="AI991" s="2"/>
      <c r="AJ991" s="2"/>
      <c r="AK991" s="20"/>
      <c r="AN991" s="2"/>
      <c r="AO991" s="2"/>
    </row>
    <row r="992" spans="7:41" x14ac:dyDescent="0.25">
      <c r="G992" s="2"/>
      <c r="AF992" s="20"/>
      <c r="AI992" s="2"/>
      <c r="AJ992" s="2"/>
      <c r="AK992" s="20"/>
      <c r="AN992" s="2"/>
      <c r="AO992" s="2"/>
    </row>
    <row r="993" spans="7:41" x14ac:dyDescent="0.25">
      <c r="G993" s="2"/>
      <c r="AF993" s="20"/>
      <c r="AI993" s="2"/>
      <c r="AJ993" s="2"/>
      <c r="AK993" s="20"/>
      <c r="AN993" s="2"/>
      <c r="AO993" s="2"/>
    </row>
    <row r="994" spans="7:41" x14ac:dyDescent="0.25">
      <c r="G994" s="2"/>
      <c r="AF994" s="20"/>
      <c r="AI994" s="2"/>
      <c r="AJ994" s="2"/>
      <c r="AK994" s="20"/>
      <c r="AN994" s="2"/>
      <c r="AO994" s="2"/>
    </row>
    <row r="995" spans="7:41" x14ac:dyDescent="0.25">
      <c r="G995" s="2"/>
      <c r="AF995" s="20"/>
      <c r="AI995" s="2"/>
      <c r="AJ995" s="2"/>
      <c r="AK995" s="20"/>
      <c r="AN995" s="2"/>
      <c r="AO995" s="2"/>
    </row>
    <row r="996" spans="7:41" x14ac:dyDescent="0.25">
      <c r="G996" s="2"/>
      <c r="AF996" s="20"/>
      <c r="AI996" s="2"/>
      <c r="AJ996" s="2"/>
      <c r="AK996" s="20"/>
      <c r="AN996" s="2"/>
      <c r="AO996" s="2"/>
    </row>
    <row r="997" spans="7:41" x14ac:dyDescent="0.25">
      <c r="G997" s="2"/>
      <c r="AF997" s="20"/>
      <c r="AI997" s="2"/>
      <c r="AJ997" s="2"/>
      <c r="AK997" s="20"/>
      <c r="AN997" s="2"/>
      <c r="AO997" s="2"/>
    </row>
    <row r="998" spans="7:41" x14ac:dyDescent="0.25">
      <c r="G998" s="2"/>
      <c r="AF998" s="20"/>
      <c r="AI998" s="2"/>
      <c r="AJ998" s="2"/>
      <c r="AK998" s="20"/>
      <c r="AN998" s="2"/>
      <c r="AO998" s="2"/>
    </row>
    <row r="999" spans="7:41" x14ac:dyDescent="0.25">
      <c r="G999" s="2"/>
      <c r="AF999" s="20"/>
      <c r="AI999" s="2"/>
      <c r="AJ999" s="2"/>
      <c r="AK999" s="20"/>
      <c r="AN999" s="2"/>
      <c r="AO999" s="2"/>
    </row>
    <row r="1000" spans="7:41" x14ac:dyDescent="0.25">
      <c r="G1000" s="2"/>
      <c r="AF1000" s="20"/>
      <c r="AI1000" s="2"/>
      <c r="AJ1000" s="2"/>
      <c r="AK1000" s="20"/>
      <c r="AN1000" s="2"/>
      <c r="AO1000" s="2"/>
    </row>
    <row r="1001" spans="7:41" x14ac:dyDescent="0.25">
      <c r="G1001" s="2"/>
      <c r="AF1001" s="20"/>
      <c r="AI1001" s="2"/>
      <c r="AJ1001" s="2"/>
      <c r="AK1001" s="20"/>
      <c r="AN1001" s="2"/>
      <c r="AO1001" s="2"/>
    </row>
    <row r="1002" spans="7:41" x14ac:dyDescent="0.25">
      <c r="G1002" s="2"/>
      <c r="AF1002" s="20"/>
      <c r="AI1002" s="2"/>
      <c r="AJ1002" s="2"/>
      <c r="AK1002" s="20"/>
      <c r="AN1002" s="2"/>
      <c r="AO1002" s="2"/>
    </row>
    <row r="1003" spans="7:41" x14ac:dyDescent="0.25">
      <c r="G1003" s="2"/>
      <c r="AF1003" s="20"/>
      <c r="AI1003" s="2"/>
      <c r="AJ1003" s="2"/>
      <c r="AK1003" s="20"/>
      <c r="AN1003" s="2"/>
      <c r="AO1003" s="2"/>
    </row>
    <row r="1004" spans="7:41" x14ac:dyDescent="0.25">
      <c r="G1004" s="2"/>
      <c r="AF1004" s="20"/>
      <c r="AI1004" s="2"/>
      <c r="AJ1004" s="2"/>
      <c r="AK1004" s="20"/>
      <c r="AN1004" s="2"/>
      <c r="AO1004" s="2"/>
    </row>
    <row r="1005" spans="7:41" x14ac:dyDescent="0.25">
      <c r="G1005" s="2"/>
      <c r="AF1005" s="20"/>
      <c r="AI1005" s="2"/>
      <c r="AJ1005" s="2"/>
      <c r="AK1005" s="20"/>
      <c r="AN1005" s="2"/>
      <c r="AO1005" s="2"/>
    </row>
    <row r="1006" spans="7:41" x14ac:dyDescent="0.25">
      <c r="G1006" s="2"/>
      <c r="AF1006" s="20"/>
      <c r="AI1006" s="2"/>
      <c r="AJ1006" s="2"/>
      <c r="AK1006" s="20"/>
      <c r="AN1006" s="2"/>
      <c r="AO1006" s="2"/>
    </row>
    <row r="1007" spans="7:41" x14ac:dyDescent="0.25">
      <c r="G1007" s="2"/>
      <c r="AF1007" s="20"/>
      <c r="AI1007" s="2"/>
      <c r="AJ1007" s="2"/>
      <c r="AK1007" s="20"/>
      <c r="AN1007" s="2"/>
      <c r="AO1007" s="2"/>
    </row>
    <row r="1008" spans="7:41" x14ac:dyDescent="0.25">
      <c r="G1008" s="2"/>
      <c r="AF1008" s="20"/>
      <c r="AI1008" s="2"/>
      <c r="AJ1008" s="2"/>
      <c r="AK1008" s="20"/>
      <c r="AN1008" s="2"/>
      <c r="AO1008" s="2"/>
    </row>
    <row r="1009" spans="7:41" x14ac:dyDescent="0.25">
      <c r="G1009" s="2"/>
      <c r="AF1009" s="20"/>
      <c r="AI1009" s="2"/>
      <c r="AJ1009" s="2"/>
      <c r="AK1009" s="20"/>
      <c r="AN1009" s="2"/>
      <c r="AO1009" s="2"/>
    </row>
    <row r="1010" spans="7:41" x14ac:dyDescent="0.25">
      <c r="G1010" s="2"/>
      <c r="AF1010" s="20"/>
      <c r="AI1010" s="2"/>
      <c r="AJ1010" s="2"/>
      <c r="AK1010" s="20"/>
      <c r="AN1010" s="2"/>
      <c r="AO1010" s="2"/>
    </row>
    <row r="1011" spans="7:41" x14ac:dyDescent="0.25">
      <c r="G1011" s="2"/>
      <c r="AF1011" s="20"/>
      <c r="AI1011" s="2"/>
      <c r="AJ1011" s="2"/>
      <c r="AK1011" s="20"/>
      <c r="AN1011" s="2"/>
      <c r="AO1011" s="2"/>
    </row>
    <row r="1012" spans="7:41" x14ac:dyDescent="0.25">
      <c r="G1012" s="2"/>
      <c r="AF1012" s="20"/>
      <c r="AI1012" s="2"/>
      <c r="AJ1012" s="2"/>
      <c r="AK1012" s="20"/>
      <c r="AN1012" s="2"/>
      <c r="AO1012" s="2"/>
    </row>
    <row r="1013" spans="7:41" x14ac:dyDescent="0.25">
      <c r="G1013" s="2"/>
      <c r="AF1013" s="20"/>
      <c r="AI1013" s="2"/>
      <c r="AJ1013" s="2"/>
      <c r="AK1013" s="20"/>
      <c r="AN1013" s="2"/>
      <c r="AO1013" s="2"/>
    </row>
    <row r="1014" spans="7:41" x14ac:dyDescent="0.25">
      <c r="G1014" s="2"/>
      <c r="AF1014" s="20"/>
      <c r="AI1014" s="2"/>
      <c r="AJ1014" s="2"/>
      <c r="AK1014" s="20"/>
      <c r="AN1014" s="2"/>
      <c r="AO1014" s="2"/>
    </row>
    <row r="1015" spans="7:41" x14ac:dyDescent="0.25">
      <c r="G1015" s="2"/>
      <c r="AF1015" s="20"/>
      <c r="AI1015" s="2"/>
      <c r="AJ1015" s="2"/>
      <c r="AK1015" s="20"/>
      <c r="AN1015" s="2"/>
      <c r="AO1015" s="2"/>
    </row>
    <row r="1016" spans="7:41" x14ac:dyDescent="0.25">
      <c r="G1016" s="2"/>
      <c r="AF1016" s="20"/>
      <c r="AI1016" s="2"/>
      <c r="AJ1016" s="2"/>
      <c r="AK1016" s="20"/>
      <c r="AN1016" s="2"/>
      <c r="AO1016" s="2"/>
    </row>
    <row r="1017" spans="7:41" x14ac:dyDescent="0.25">
      <c r="G1017" s="2"/>
      <c r="AF1017" s="20"/>
      <c r="AI1017" s="2"/>
      <c r="AJ1017" s="2"/>
      <c r="AK1017" s="20"/>
      <c r="AN1017" s="2"/>
      <c r="AO1017" s="2"/>
    </row>
    <row r="1018" spans="7:41" x14ac:dyDescent="0.25">
      <c r="G1018" s="2"/>
      <c r="AF1018" s="20"/>
      <c r="AI1018" s="2"/>
      <c r="AJ1018" s="2"/>
      <c r="AK1018" s="20"/>
      <c r="AN1018" s="2"/>
      <c r="AO1018" s="2"/>
    </row>
    <row r="1019" spans="7:41" x14ac:dyDescent="0.25">
      <c r="G1019" s="2"/>
      <c r="AF1019" s="20"/>
      <c r="AI1019" s="2"/>
      <c r="AJ1019" s="2"/>
      <c r="AK1019" s="20"/>
      <c r="AN1019" s="2"/>
      <c r="AO1019" s="2"/>
    </row>
    <row r="1020" spans="7:41" x14ac:dyDescent="0.25">
      <c r="G1020" s="2"/>
      <c r="AF1020" s="20"/>
      <c r="AI1020" s="2"/>
      <c r="AJ1020" s="2"/>
      <c r="AK1020" s="20"/>
      <c r="AN1020" s="2"/>
      <c r="AO1020" s="2"/>
    </row>
    <row r="1021" spans="7:41" x14ac:dyDescent="0.25">
      <c r="G1021" s="2"/>
      <c r="AF1021" s="20"/>
      <c r="AI1021" s="2"/>
      <c r="AJ1021" s="2"/>
      <c r="AK1021" s="20"/>
      <c r="AN1021" s="2"/>
      <c r="AO1021" s="2"/>
    </row>
    <row r="1022" spans="7:41" x14ac:dyDescent="0.25">
      <c r="G1022" s="2"/>
      <c r="AF1022" s="20"/>
      <c r="AI1022" s="2"/>
      <c r="AJ1022" s="2"/>
      <c r="AK1022" s="20"/>
      <c r="AN1022" s="2"/>
      <c r="AO1022" s="2"/>
    </row>
    <row r="1023" spans="7:41" x14ac:dyDescent="0.25">
      <c r="G1023" s="2"/>
      <c r="AF1023" s="20"/>
      <c r="AI1023" s="2"/>
      <c r="AJ1023" s="2"/>
      <c r="AK1023" s="20"/>
      <c r="AN1023" s="2"/>
      <c r="AO1023" s="2"/>
    </row>
    <row r="1024" spans="7:41" x14ac:dyDescent="0.25">
      <c r="G1024" s="2"/>
      <c r="AF1024" s="20"/>
      <c r="AI1024" s="2"/>
      <c r="AJ1024" s="2"/>
      <c r="AK1024" s="20"/>
      <c r="AN1024" s="2"/>
      <c r="AO1024" s="2"/>
    </row>
    <row r="1025" spans="7:41" x14ac:dyDescent="0.25">
      <c r="G1025" s="2"/>
      <c r="AF1025" s="20"/>
      <c r="AI1025" s="2"/>
      <c r="AJ1025" s="2"/>
      <c r="AK1025" s="20"/>
      <c r="AN1025" s="2"/>
      <c r="AO1025" s="2"/>
    </row>
    <row r="1026" spans="7:41" x14ac:dyDescent="0.25">
      <c r="G1026" s="2"/>
      <c r="AF1026" s="20"/>
      <c r="AI1026" s="2"/>
      <c r="AJ1026" s="2"/>
      <c r="AK1026" s="20"/>
      <c r="AN1026" s="2"/>
      <c r="AO1026" s="2"/>
    </row>
    <row r="1027" spans="7:41" x14ac:dyDescent="0.25">
      <c r="G1027" s="2"/>
      <c r="AF1027" s="20"/>
      <c r="AI1027" s="2"/>
      <c r="AJ1027" s="2"/>
      <c r="AK1027" s="20"/>
      <c r="AN1027" s="2"/>
      <c r="AO1027" s="2"/>
    </row>
    <row r="1028" spans="7:41" x14ac:dyDescent="0.25">
      <c r="G1028" s="2"/>
      <c r="AF1028" s="20"/>
      <c r="AI1028" s="2"/>
      <c r="AJ1028" s="2"/>
      <c r="AK1028" s="20"/>
      <c r="AN1028" s="2"/>
      <c r="AO1028" s="2"/>
    </row>
    <row r="1029" spans="7:41" x14ac:dyDescent="0.25">
      <c r="G1029" s="2"/>
      <c r="AF1029" s="20"/>
      <c r="AI1029" s="2"/>
      <c r="AJ1029" s="2"/>
      <c r="AK1029" s="20"/>
      <c r="AN1029" s="2"/>
      <c r="AO1029" s="2"/>
    </row>
    <row r="1030" spans="7:41" x14ac:dyDescent="0.25">
      <c r="G1030" s="2"/>
      <c r="AF1030" s="20"/>
      <c r="AI1030" s="2"/>
      <c r="AJ1030" s="2"/>
      <c r="AK1030" s="20"/>
      <c r="AN1030" s="2"/>
      <c r="AO1030" s="2"/>
    </row>
    <row r="1031" spans="7:41" x14ac:dyDescent="0.25">
      <c r="G1031" s="2"/>
      <c r="AF1031" s="20"/>
      <c r="AI1031" s="2"/>
      <c r="AJ1031" s="2"/>
      <c r="AK1031" s="20"/>
      <c r="AN1031" s="2"/>
      <c r="AO1031" s="2"/>
    </row>
    <row r="1032" spans="7:41" x14ac:dyDescent="0.25">
      <c r="G1032" s="2"/>
      <c r="AF1032" s="20"/>
      <c r="AI1032" s="2"/>
      <c r="AJ1032" s="2"/>
      <c r="AK1032" s="20"/>
      <c r="AN1032" s="2"/>
      <c r="AO1032" s="2"/>
    </row>
    <row r="1033" spans="7:41" x14ac:dyDescent="0.25">
      <c r="G1033" s="2"/>
      <c r="AF1033" s="20"/>
      <c r="AI1033" s="2"/>
      <c r="AJ1033" s="2"/>
      <c r="AK1033" s="20"/>
      <c r="AN1033" s="2"/>
      <c r="AO1033" s="2"/>
    </row>
    <row r="1034" spans="7:41" x14ac:dyDescent="0.25">
      <c r="G1034" s="2"/>
      <c r="AF1034" s="20"/>
      <c r="AI1034" s="2"/>
      <c r="AJ1034" s="2"/>
      <c r="AK1034" s="20"/>
      <c r="AN1034" s="2"/>
      <c r="AO1034" s="2"/>
    </row>
    <row r="1035" spans="7:41" x14ac:dyDescent="0.25">
      <c r="G1035" s="2"/>
      <c r="AF1035" s="20"/>
      <c r="AI1035" s="2"/>
      <c r="AJ1035" s="2"/>
      <c r="AK1035" s="20"/>
      <c r="AN1035" s="2"/>
      <c r="AO1035" s="2"/>
    </row>
    <row r="1036" spans="7:41" x14ac:dyDescent="0.25">
      <c r="G1036" s="2"/>
      <c r="AF1036" s="20"/>
      <c r="AI1036" s="2"/>
      <c r="AJ1036" s="2"/>
      <c r="AK1036" s="20"/>
      <c r="AN1036" s="2"/>
      <c r="AO1036" s="2"/>
    </row>
    <row r="1037" spans="7:41" x14ac:dyDescent="0.25">
      <c r="G1037" s="2"/>
      <c r="AF1037" s="20"/>
      <c r="AI1037" s="2"/>
      <c r="AJ1037" s="2"/>
      <c r="AK1037" s="20"/>
      <c r="AN1037" s="2"/>
      <c r="AO1037" s="2"/>
    </row>
    <row r="1038" spans="7:41" x14ac:dyDescent="0.25">
      <c r="G1038" s="2"/>
      <c r="AF1038" s="20"/>
      <c r="AI1038" s="2"/>
      <c r="AJ1038" s="2"/>
      <c r="AK1038" s="20"/>
      <c r="AN1038" s="2"/>
      <c r="AO1038" s="2"/>
    </row>
    <row r="1039" spans="7:41" x14ac:dyDescent="0.25">
      <c r="G1039" s="2"/>
      <c r="AF1039" s="20"/>
      <c r="AI1039" s="2"/>
      <c r="AJ1039" s="2"/>
      <c r="AK1039" s="20"/>
      <c r="AN1039" s="2"/>
      <c r="AO1039" s="2"/>
    </row>
    <row r="1040" spans="7:41" x14ac:dyDescent="0.25">
      <c r="G1040" s="2"/>
      <c r="AF1040" s="20"/>
      <c r="AI1040" s="2"/>
      <c r="AJ1040" s="2"/>
      <c r="AK1040" s="20"/>
      <c r="AN1040" s="2"/>
      <c r="AO1040" s="2"/>
    </row>
    <row r="1041" spans="7:41" x14ac:dyDescent="0.25">
      <c r="G1041" s="2"/>
      <c r="AF1041" s="20"/>
      <c r="AI1041" s="2"/>
      <c r="AJ1041" s="2"/>
      <c r="AK1041" s="20"/>
      <c r="AN1041" s="2"/>
      <c r="AO1041" s="2"/>
    </row>
    <row r="1042" spans="7:41" x14ac:dyDescent="0.25">
      <c r="G1042" s="2"/>
      <c r="AF1042" s="20"/>
      <c r="AI1042" s="2"/>
      <c r="AJ1042" s="2"/>
      <c r="AK1042" s="20"/>
      <c r="AN1042" s="2"/>
      <c r="AO1042" s="2"/>
    </row>
    <row r="1043" spans="7:41" x14ac:dyDescent="0.25">
      <c r="G1043" s="2"/>
      <c r="AF1043" s="20"/>
      <c r="AI1043" s="2"/>
      <c r="AJ1043" s="2"/>
      <c r="AK1043" s="20"/>
      <c r="AN1043" s="2"/>
      <c r="AO1043" s="2"/>
    </row>
    <row r="1044" spans="7:41" x14ac:dyDescent="0.25">
      <c r="G1044" s="2"/>
      <c r="AF1044" s="20"/>
      <c r="AI1044" s="2"/>
      <c r="AJ1044" s="2"/>
      <c r="AK1044" s="20"/>
      <c r="AN1044" s="2"/>
      <c r="AO1044" s="2"/>
    </row>
    <row r="1045" spans="7:41" x14ac:dyDescent="0.25">
      <c r="G1045" s="2"/>
      <c r="AF1045" s="20"/>
      <c r="AI1045" s="2"/>
      <c r="AJ1045" s="2"/>
      <c r="AK1045" s="20"/>
      <c r="AN1045" s="2"/>
      <c r="AO1045" s="2"/>
    </row>
    <row r="1046" spans="7:41" x14ac:dyDescent="0.25">
      <c r="G1046" s="2"/>
      <c r="AF1046" s="20"/>
      <c r="AI1046" s="2"/>
      <c r="AJ1046" s="2"/>
      <c r="AK1046" s="20"/>
      <c r="AN1046" s="2"/>
      <c r="AO1046" s="2"/>
    </row>
    <row r="1047" spans="7:41" x14ac:dyDescent="0.25">
      <c r="G1047" s="2"/>
      <c r="AF1047" s="20"/>
      <c r="AI1047" s="2"/>
      <c r="AJ1047" s="2"/>
      <c r="AK1047" s="20"/>
      <c r="AN1047" s="2"/>
      <c r="AO1047" s="2"/>
    </row>
    <row r="1048" spans="7:41" x14ac:dyDescent="0.25">
      <c r="G1048" s="2"/>
      <c r="AF1048" s="20"/>
      <c r="AI1048" s="2"/>
      <c r="AJ1048" s="2"/>
      <c r="AK1048" s="20"/>
      <c r="AN1048" s="2"/>
      <c r="AO1048" s="2"/>
    </row>
    <row r="1049" spans="7:41" x14ac:dyDescent="0.25">
      <c r="G1049" s="2"/>
      <c r="AF1049" s="20"/>
      <c r="AI1049" s="2"/>
      <c r="AJ1049" s="2"/>
      <c r="AK1049" s="20"/>
      <c r="AN1049" s="2"/>
      <c r="AO1049" s="2"/>
    </row>
    <row r="1050" spans="7:41" x14ac:dyDescent="0.25">
      <c r="G1050" s="2"/>
      <c r="AF1050" s="20"/>
      <c r="AI1050" s="2"/>
      <c r="AJ1050" s="2"/>
      <c r="AK1050" s="20"/>
      <c r="AN1050" s="2"/>
      <c r="AO1050" s="2"/>
    </row>
    <row r="1051" spans="7:41" x14ac:dyDescent="0.25">
      <c r="G1051" s="2"/>
      <c r="AF1051" s="20"/>
      <c r="AI1051" s="2"/>
      <c r="AJ1051" s="2"/>
      <c r="AK1051" s="20"/>
      <c r="AN1051" s="2"/>
      <c r="AO1051" s="2"/>
    </row>
    <row r="1052" spans="7:41" x14ac:dyDescent="0.25">
      <c r="G1052" s="2"/>
      <c r="AF1052" s="20"/>
      <c r="AI1052" s="2"/>
      <c r="AJ1052" s="2"/>
      <c r="AK1052" s="20"/>
      <c r="AN1052" s="2"/>
      <c r="AO1052" s="2"/>
    </row>
    <row r="1053" spans="7:41" x14ac:dyDescent="0.25">
      <c r="G1053" s="2"/>
      <c r="AF1053" s="20"/>
      <c r="AI1053" s="2"/>
      <c r="AJ1053" s="2"/>
      <c r="AK1053" s="20"/>
      <c r="AN1053" s="2"/>
      <c r="AO1053" s="2"/>
    </row>
    <row r="1054" spans="7:41" x14ac:dyDescent="0.25">
      <c r="G1054" s="2"/>
      <c r="AF1054" s="20"/>
      <c r="AI1054" s="2"/>
      <c r="AJ1054" s="2"/>
      <c r="AK1054" s="20"/>
      <c r="AN1054" s="2"/>
      <c r="AO1054" s="2"/>
    </row>
    <row r="1055" spans="7:41" x14ac:dyDescent="0.25">
      <c r="G1055" s="2"/>
      <c r="AF1055" s="20"/>
      <c r="AI1055" s="2"/>
      <c r="AJ1055" s="2"/>
      <c r="AK1055" s="20"/>
      <c r="AN1055" s="2"/>
      <c r="AO1055" s="2"/>
    </row>
    <row r="1056" spans="7:41" x14ac:dyDescent="0.25">
      <c r="G1056" s="2"/>
      <c r="AF1056" s="20"/>
      <c r="AI1056" s="2"/>
      <c r="AJ1056" s="2"/>
      <c r="AK1056" s="20"/>
      <c r="AN1056" s="2"/>
      <c r="AO1056" s="2"/>
    </row>
    <row r="1057" spans="7:41" x14ac:dyDescent="0.25">
      <c r="G1057" s="2"/>
      <c r="AF1057" s="20"/>
      <c r="AI1057" s="2"/>
      <c r="AJ1057" s="2"/>
      <c r="AK1057" s="20"/>
      <c r="AN1057" s="2"/>
      <c r="AO1057" s="2"/>
    </row>
    <row r="1058" spans="7:41" x14ac:dyDescent="0.25">
      <c r="G1058" s="2"/>
      <c r="AF1058" s="20"/>
      <c r="AI1058" s="2"/>
      <c r="AJ1058" s="2"/>
      <c r="AK1058" s="20"/>
      <c r="AN1058" s="2"/>
      <c r="AO1058" s="2"/>
    </row>
    <row r="1059" spans="7:41" x14ac:dyDescent="0.25">
      <c r="G1059" s="2"/>
      <c r="AF1059" s="20"/>
      <c r="AI1059" s="2"/>
      <c r="AJ1059" s="2"/>
      <c r="AK1059" s="20"/>
      <c r="AN1059" s="2"/>
      <c r="AO1059" s="2"/>
    </row>
    <row r="1060" spans="7:41" x14ac:dyDescent="0.25">
      <c r="G1060" s="2"/>
      <c r="AF1060" s="20"/>
      <c r="AI1060" s="2"/>
      <c r="AJ1060" s="2"/>
      <c r="AK1060" s="20"/>
      <c r="AN1060" s="2"/>
      <c r="AO1060" s="2"/>
    </row>
    <row r="1061" spans="7:41" x14ac:dyDescent="0.25">
      <c r="G1061" s="2"/>
      <c r="AF1061" s="20"/>
      <c r="AI1061" s="2"/>
      <c r="AJ1061" s="2"/>
      <c r="AK1061" s="20"/>
      <c r="AN1061" s="2"/>
      <c r="AO1061" s="2"/>
    </row>
    <row r="1062" spans="7:41" x14ac:dyDescent="0.25">
      <c r="G1062" s="2"/>
      <c r="AF1062" s="20"/>
      <c r="AI1062" s="2"/>
      <c r="AJ1062" s="2"/>
      <c r="AK1062" s="20"/>
      <c r="AN1062" s="2"/>
      <c r="AO1062" s="2"/>
    </row>
    <row r="1063" spans="7:41" x14ac:dyDescent="0.25">
      <c r="G1063" s="2"/>
      <c r="AF1063" s="20"/>
      <c r="AI1063" s="2"/>
      <c r="AJ1063" s="2"/>
      <c r="AK1063" s="20"/>
      <c r="AN1063" s="2"/>
      <c r="AO1063" s="2"/>
    </row>
    <row r="1064" spans="7:41" x14ac:dyDescent="0.25">
      <c r="G1064" s="2"/>
      <c r="AF1064" s="20"/>
      <c r="AI1064" s="2"/>
      <c r="AJ1064" s="2"/>
      <c r="AK1064" s="20"/>
      <c r="AN1064" s="2"/>
      <c r="AO1064" s="2"/>
    </row>
    <row r="1065" spans="7:41" x14ac:dyDescent="0.25">
      <c r="G1065" s="2"/>
      <c r="AF1065" s="20"/>
      <c r="AI1065" s="2"/>
      <c r="AJ1065" s="2"/>
      <c r="AK1065" s="20"/>
      <c r="AN1065" s="2"/>
      <c r="AO1065" s="2"/>
    </row>
    <row r="1066" spans="7:41" x14ac:dyDescent="0.25">
      <c r="G1066" s="2"/>
      <c r="AF1066" s="20"/>
      <c r="AI1066" s="2"/>
      <c r="AJ1066" s="2"/>
      <c r="AK1066" s="20"/>
      <c r="AN1066" s="2"/>
      <c r="AO1066" s="2"/>
    </row>
    <row r="1067" spans="7:41" x14ac:dyDescent="0.25">
      <c r="G1067" s="2"/>
      <c r="AF1067" s="20"/>
      <c r="AI1067" s="2"/>
      <c r="AJ1067" s="2"/>
      <c r="AK1067" s="20"/>
      <c r="AN1067" s="2"/>
      <c r="AO1067" s="2"/>
    </row>
    <row r="1068" spans="7:41" x14ac:dyDescent="0.25">
      <c r="G1068" s="2"/>
      <c r="AF1068" s="20"/>
      <c r="AI1068" s="2"/>
      <c r="AJ1068" s="2"/>
      <c r="AK1068" s="20"/>
      <c r="AN1068" s="2"/>
      <c r="AO1068" s="2"/>
    </row>
    <row r="1069" spans="7:41" x14ac:dyDescent="0.25">
      <c r="G1069" s="2"/>
      <c r="AF1069" s="20"/>
      <c r="AI1069" s="2"/>
      <c r="AJ1069" s="2"/>
      <c r="AK1069" s="20"/>
      <c r="AN1069" s="2"/>
      <c r="AO1069" s="2"/>
    </row>
    <row r="1070" spans="7:41" x14ac:dyDescent="0.25">
      <c r="G1070" s="2"/>
      <c r="AF1070" s="20"/>
      <c r="AI1070" s="2"/>
      <c r="AJ1070" s="2"/>
      <c r="AK1070" s="20"/>
      <c r="AN1070" s="2"/>
      <c r="AO1070" s="2"/>
    </row>
    <row r="1071" spans="7:41" x14ac:dyDescent="0.25">
      <c r="G1071" s="2"/>
      <c r="AF1071" s="20"/>
      <c r="AI1071" s="2"/>
      <c r="AJ1071" s="2"/>
      <c r="AK1071" s="20"/>
      <c r="AN1071" s="2"/>
      <c r="AO1071" s="2"/>
    </row>
    <row r="1072" spans="7:41" x14ac:dyDescent="0.25">
      <c r="G1072" s="2"/>
      <c r="AF1072" s="20"/>
      <c r="AI1072" s="2"/>
      <c r="AJ1072" s="2"/>
      <c r="AK1072" s="20"/>
      <c r="AN1072" s="2"/>
      <c r="AO1072" s="2"/>
    </row>
    <row r="1073" spans="7:41" x14ac:dyDescent="0.25">
      <c r="G1073" s="2"/>
      <c r="AF1073" s="20"/>
      <c r="AI1073" s="2"/>
      <c r="AJ1073" s="2"/>
      <c r="AK1073" s="20"/>
      <c r="AN1073" s="2"/>
      <c r="AO1073" s="2"/>
    </row>
    <row r="1074" spans="7:41" x14ac:dyDescent="0.25">
      <c r="G1074" s="2"/>
      <c r="AF1074" s="20"/>
      <c r="AI1074" s="2"/>
      <c r="AJ1074" s="2"/>
      <c r="AK1074" s="20"/>
      <c r="AN1074" s="2"/>
      <c r="AO1074" s="2"/>
    </row>
    <row r="1075" spans="7:41" x14ac:dyDescent="0.25">
      <c r="G1075" s="2"/>
      <c r="AF1075" s="20"/>
      <c r="AI1075" s="2"/>
      <c r="AJ1075" s="2"/>
      <c r="AK1075" s="20"/>
      <c r="AN1075" s="2"/>
      <c r="AO1075" s="2"/>
    </row>
    <row r="1076" spans="7:41" x14ac:dyDescent="0.25">
      <c r="G1076" s="2"/>
      <c r="AF1076" s="20"/>
      <c r="AI1076" s="2"/>
      <c r="AJ1076" s="2"/>
      <c r="AK1076" s="20"/>
      <c r="AN1076" s="2"/>
      <c r="AO1076" s="2"/>
    </row>
    <row r="1077" spans="7:41" x14ac:dyDescent="0.25">
      <c r="G1077" s="2"/>
      <c r="AF1077" s="20"/>
      <c r="AI1077" s="2"/>
      <c r="AJ1077" s="2"/>
      <c r="AK1077" s="20"/>
      <c r="AN1077" s="2"/>
      <c r="AO1077" s="2"/>
    </row>
    <row r="1078" spans="7:41" x14ac:dyDescent="0.25">
      <c r="G1078" s="2"/>
      <c r="AF1078" s="20"/>
      <c r="AI1078" s="2"/>
      <c r="AJ1078" s="2"/>
      <c r="AK1078" s="20"/>
      <c r="AN1078" s="2"/>
      <c r="AO1078" s="2"/>
    </row>
    <row r="1079" spans="7:41" x14ac:dyDescent="0.25">
      <c r="G1079" s="2"/>
      <c r="AF1079" s="20"/>
      <c r="AI1079" s="2"/>
      <c r="AJ1079" s="2"/>
      <c r="AK1079" s="20"/>
      <c r="AN1079" s="2"/>
      <c r="AO1079" s="2"/>
    </row>
    <row r="1080" spans="7:41" x14ac:dyDescent="0.25">
      <c r="G1080" s="2"/>
      <c r="AF1080" s="20"/>
      <c r="AI1080" s="2"/>
      <c r="AJ1080" s="2"/>
      <c r="AK1080" s="20"/>
      <c r="AN1080" s="2"/>
      <c r="AO1080" s="2"/>
    </row>
    <row r="1081" spans="7:41" x14ac:dyDescent="0.25">
      <c r="G1081" s="2"/>
      <c r="AF1081" s="20"/>
      <c r="AI1081" s="2"/>
      <c r="AJ1081" s="2"/>
      <c r="AK1081" s="20"/>
      <c r="AN1081" s="2"/>
      <c r="AO1081" s="2"/>
    </row>
    <row r="1082" spans="7:41" x14ac:dyDescent="0.25">
      <c r="G1082" s="2"/>
      <c r="AF1082" s="20"/>
      <c r="AI1082" s="2"/>
      <c r="AJ1082" s="2"/>
      <c r="AK1082" s="20"/>
      <c r="AN1082" s="2"/>
      <c r="AO1082" s="2"/>
    </row>
    <row r="1083" spans="7:41" x14ac:dyDescent="0.25">
      <c r="G1083" s="2"/>
      <c r="AF1083" s="20"/>
      <c r="AI1083" s="2"/>
      <c r="AJ1083" s="2"/>
      <c r="AK1083" s="20"/>
      <c r="AN1083" s="2"/>
      <c r="AO1083" s="2"/>
    </row>
    <row r="1084" spans="7:41" x14ac:dyDescent="0.25">
      <c r="G1084" s="2"/>
      <c r="AF1084" s="20"/>
      <c r="AI1084" s="2"/>
      <c r="AJ1084" s="2"/>
      <c r="AK1084" s="20"/>
      <c r="AN1084" s="2"/>
      <c r="AO1084" s="2"/>
    </row>
    <row r="1085" spans="7:41" x14ac:dyDescent="0.25">
      <c r="G1085" s="2"/>
      <c r="AF1085" s="20"/>
      <c r="AI1085" s="2"/>
      <c r="AJ1085" s="2"/>
      <c r="AK1085" s="20"/>
      <c r="AN1085" s="2"/>
      <c r="AO1085" s="2"/>
    </row>
    <row r="1086" spans="7:41" x14ac:dyDescent="0.25">
      <c r="G1086" s="2"/>
      <c r="AF1086" s="20"/>
      <c r="AI1086" s="2"/>
      <c r="AJ1086" s="2"/>
      <c r="AK1086" s="20"/>
      <c r="AN1086" s="2"/>
      <c r="AO1086" s="2"/>
    </row>
    <row r="1087" spans="7:41" x14ac:dyDescent="0.25">
      <c r="G1087" s="2"/>
      <c r="AF1087" s="20"/>
      <c r="AI1087" s="2"/>
      <c r="AJ1087" s="2"/>
      <c r="AK1087" s="20"/>
      <c r="AN1087" s="2"/>
      <c r="AO1087" s="2"/>
    </row>
    <row r="1088" spans="7:41" x14ac:dyDescent="0.25">
      <c r="G1088" s="2"/>
      <c r="AF1088" s="20"/>
      <c r="AI1088" s="2"/>
      <c r="AJ1088" s="2"/>
      <c r="AK1088" s="20"/>
      <c r="AN1088" s="2"/>
      <c r="AO1088" s="2"/>
    </row>
    <row r="1089" spans="7:41" x14ac:dyDescent="0.25">
      <c r="G1089" s="2"/>
      <c r="AF1089" s="20"/>
      <c r="AI1089" s="2"/>
      <c r="AJ1089" s="2"/>
      <c r="AK1089" s="20"/>
      <c r="AN1089" s="2"/>
      <c r="AO1089" s="2"/>
    </row>
    <row r="1090" spans="7:41" x14ac:dyDescent="0.25">
      <c r="G1090" s="2"/>
      <c r="AF1090" s="20"/>
      <c r="AI1090" s="2"/>
      <c r="AJ1090" s="2"/>
      <c r="AK1090" s="20"/>
      <c r="AN1090" s="2"/>
      <c r="AO1090" s="2"/>
    </row>
    <row r="1091" spans="7:41" x14ac:dyDescent="0.25">
      <c r="G1091" s="2"/>
      <c r="AF1091" s="20"/>
      <c r="AI1091" s="2"/>
      <c r="AJ1091" s="2"/>
      <c r="AK1091" s="20"/>
      <c r="AN1091" s="2"/>
      <c r="AO1091" s="2"/>
    </row>
    <row r="1092" spans="7:41" x14ac:dyDescent="0.25">
      <c r="G1092" s="2"/>
      <c r="AF1092" s="20"/>
      <c r="AI1092" s="2"/>
      <c r="AJ1092" s="2"/>
      <c r="AK1092" s="20"/>
      <c r="AN1092" s="2"/>
      <c r="AO1092" s="2"/>
    </row>
    <row r="1093" spans="7:41" x14ac:dyDescent="0.25">
      <c r="G1093" s="2"/>
      <c r="AF1093" s="20"/>
      <c r="AI1093" s="2"/>
      <c r="AJ1093" s="2"/>
      <c r="AK1093" s="20"/>
      <c r="AN1093" s="2"/>
      <c r="AO1093" s="2"/>
    </row>
    <row r="1094" spans="7:41" x14ac:dyDescent="0.25">
      <c r="G1094" s="2"/>
      <c r="AF1094" s="20"/>
      <c r="AI1094" s="2"/>
      <c r="AJ1094" s="2"/>
      <c r="AK1094" s="20"/>
      <c r="AN1094" s="2"/>
      <c r="AO1094" s="2"/>
    </row>
    <row r="1095" spans="7:41" x14ac:dyDescent="0.25">
      <c r="G1095" s="2"/>
      <c r="AF1095" s="20"/>
      <c r="AI1095" s="2"/>
      <c r="AJ1095" s="2"/>
      <c r="AK1095" s="20"/>
      <c r="AN1095" s="2"/>
      <c r="AO1095" s="2"/>
    </row>
    <row r="1096" spans="7:41" x14ac:dyDescent="0.25">
      <c r="G1096" s="2"/>
      <c r="AF1096" s="20"/>
      <c r="AI1096" s="2"/>
      <c r="AJ1096" s="2"/>
      <c r="AK1096" s="20"/>
      <c r="AN1096" s="2"/>
      <c r="AO1096" s="2"/>
    </row>
    <row r="1097" spans="7:41" x14ac:dyDescent="0.25">
      <c r="G1097" s="2"/>
      <c r="AF1097" s="20"/>
      <c r="AI1097" s="2"/>
      <c r="AJ1097" s="2"/>
      <c r="AK1097" s="20"/>
      <c r="AN1097" s="2"/>
      <c r="AO1097" s="2"/>
    </row>
    <row r="1098" spans="7:41" x14ac:dyDescent="0.25">
      <c r="G1098" s="2"/>
      <c r="AF1098" s="20"/>
      <c r="AI1098" s="2"/>
      <c r="AJ1098" s="2"/>
      <c r="AK1098" s="20"/>
      <c r="AN1098" s="2"/>
      <c r="AO1098" s="2"/>
    </row>
    <row r="1099" spans="7:41" x14ac:dyDescent="0.25">
      <c r="G1099" s="2"/>
      <c r="AF1099" s="20"/>
      <c r="AI1099" s="2"/>
      <c r="AJ1099" s="2"/>
      <c r="AK1099" s="20"/>
      <c r="AN1099" s="2"/>
      <c r="AO1099" s="2"/>
    </row>
    <row r="1100" spans="7:41" x14ac:dyDescent="0.25">
      <c r="G1100" s="2"/>
      <c r="AF1100" s="20"/>
      <c r="AI1100" s="2"/>
      <c r="AJ1100" s="2"/>
      <c r="AK1100" s="20"/>
      <c r="AN1100" s="2"/>
      <c r="AO1100" s="2"/>
    </row>
    <row r="1101" spans="7:41" x14ac:dyDescent="0.25">
      <c r="G1101" s="2"/>
      <c r="AF1101" s="20"/>
      <c r="AI1101" s="2"/>
      <c r="AJ1101" s="2"/>
      <c r="AK1101" s="20"/>
      <c r="AN1101" s="2"/>
      <c r="AO1101" s="2"/>
    </row>
    <row r="1102" spans="7:41" x14ac:dyDescent="0.25">
      <c r="G1102" s="2"/>
      <c r="AF1102" s="20"/>
      <c r="AI1102" s="2"/>
      <c r="AJ1102" s="2"/>
      <c r="AK1102" s="20"/>
      <c r="AN1102" s="2"/>
      <c r="AO1102" s="2"/>
    </row>
    <row r="1103" spans="7:41" x14ac:dyDescent="0.25">
      <c r="G1103" s="2"/>
      <c r="AF1103" s="20"/>
      <c r="AI1103" s="2"/>
      <c r="AJ1103" s="2"/>
      <c r="AK1103" s="20"/>
      <c r="AN1103" s="2"/>
      <c r="AO1103" s="2"/>
    </row>
    <row r="1104" spans="7:41" x14ac:dyDescent="0.25">
      <c r="G1104" s="2"/>
      <c r="AF1104" s="20"/>
      <c r="AI1104" s="2"/>
      <c r="AJ1104" s="2"/>
      <c r="AK1104" s="20"/>
      <c r="AN1104" s="2"/>
      <c r="AO1104" s="2"/>
    </row>
    <row r="1105" spans="7:41" x14ac:dyDescent="0.25">
      <c r="G1105" s="2"/>
      <c r="AF1105" s="20"/>
      <c r="AI1105" s="2"/>
      <c r="AJ1105" s="2"/>
      <c r="AK1105" s="20"/>
      <c r="AN1105" s="2"/>
      <c r="AO1105" s="2"/>
    </row>
    <row r="1106" spans="7:41" x14ac:dyDescent="0.25">
      <c r="G1106" s="2"/>
      <c r="AF1106" s="20"/>
      <c r="AI1106" s="2"/>
      <c r="AJ1106" s="2"/>
      <c r="AK1106" s="20"/>
      <c r="AN1106" s="2"/>
      <c r="AO1106" s="2"/>
    </row>
    <row r="1107" spans="7:41" x14ac:dyDescent="0.25">
      <c r="G1107" s="2"/>
      <c r="AF1107" s="20"/>
      <c r="AI1107" s="2"/>
      <c r="AJ1107" s="2"/>
      <c r="AK1107" s="20"/>
      <c r="AN1107" s="2"/>
      <c r="AO1107" s="2"/>
    </row>
    <row r="1108" spans="7:41" x14ac:dyDescent="0.25">
      <c r="G1108" s="2"/>
      <c r="AF1108" s="20"/>
      <c r="AI1108" s="2"/>
      <c r="AJ1108" s="2"/>
      <c r="AK1108" s="20"/>
      <c r="AN1108" s="2"/>
      <c r="AO1108" s="2"/>
    </row>
    <row r="1109" spans="7:41" x14ac:dyDescent="0.25">
      <c r="G1109" s="2"/>
      <c r="AF1109" s="20"/>
      <c r="AI1109" s="2"/>
      <c r="AJ1109" s="2"/>
      <c r="AK1109" s="20"/>
      <c r="AN1109" s="2"/>
      <c r="AO1109" s="2"/>
    </row>
    <row r="1110" spans="7:41" x14ac:dyDescent="0.25">
      <c r="G1110" s="2"/>
      <c r="AF1110" s="20"/>
      <c r="AI1110" s="2"/>
      <c r="AJ1110" s="2"/>
      <c r="AK1110" s="20"/>
      <c r="AN1110" s="2"/>
      <c r="AO1110" s="2"/>
    </row>
    <row r="1111" spans="7:41" x14ac:dyDescent="0.25">
      <c r="G1111" s="2"/>
      <c r="AF1111" s="20"/>
      <c r="AI1111" s="2"/>
      <c r="AJ1111" s="2"/>
      <c r="AK1111" s="20"/>
      <c r="AN1111" s="2"/>
      <c r="AO1111" s="2"/>
    </row>
    <row r="1112" spans="7:41" x14ac:dyDescent="0.25">
      <c r="G1112" s="2"/>
      <c r="AF1112" s="20"/>
      <c r="AI1112" s="2"/>
      <c r="AJ1112" s="2"/>
      <c r="AK1112" s="20"/>
      <c r="AN1112" s="2"/>
      <c r="AO1112" s="2"/>
    </row>
    <row r="1113" spans="7:41" x14ac:dyDescent="0.25">
      <c r="G1113" s="2"/>
      <c r="AF1113" s="20"/>
      <c r="AI1113" s="2"/>
      <c r="AJ1113" s="2"/>
      <c r="AK1113" s="20"/>
      <c r="AN1113" s="2"/>
      <c r="AO1113" s="2"/>
    </row>
    <row r="1114" spans="7:41" x14ac:dyDescent="0.25">
      <c r="G1114" s="2"/>
      <c r="AF1114" s="20"/>
      <c r="AI1114" s="2"/>
      <c r="AJ1114" s="2"/>
      <c r="AK1114" s="20"/>
      <c r="AN1114" s="2"/>
      <c r="AO1114" s="2"/>
    </row>
    <row r="1115" spans="7:41" x14ac:dyDescent="0.25">
      <c r="G1115" s="2"/>
      <c r="AF1115" s="20"/>
      <c r="AI1115" s="2"/>
      <c r="AJ1115" s="2"/>
      <c r="AK1115" s="20"/>
      <c r="AN1115" s="2"/>
      <c r="AO1115" s="2"/>
    </row>
    <row r="1116" spans="7:41" x14ac:dyDescent="0.25">
      <c r="G1116" s="2"/>
      <c r="AF1116" s="20"/>
      <c r="AI1116" s="2"/>
      <c r="AJ1116" s="2"/>
      <c r="AK1116" s="20"/>
      <c r="AN1116" s="2"/>
      <c r="AO1116" s="2"/>
    </row>
    <row r="1117" spans="7:41" x14ac:dyDescent="0.25">
      <c r="G1117" s="2"/>
      <c r="AF1117" s="20"/>
      <c r="AI1117" s="2"/>
      <c r="AJ1117" s="2"/>
      <c r="AK1117" s="20"/>
      <c r="AN1117" s="2"/>
      <c r="AO1117" s="2"/>
    </row>
    <row r="1118" spans="7:41" x14ac:dyDescent="0.25">
      <c r="G1118" s="2"/>
      <c r="AF1118" s="20"/>
      <c r="AI1118" s="2"/>
      <c r="AJ1118" s="2"/>
      <c r="AK1118" s="20"/>
      <c r="AN1118" s="2"/>
      <c r="AO1118" s="2"/>
    </row>
    <row r="1119" spans="7:41" x14ac:dyDescent="0.25">
      <c r="G1119" s="2"/>
      <c r="AF1119" s="20"/>
      <c r="AI1119" s="2"/>
      <c r="AJ1119" s="2"/>
      <c r="AK1119" s="20"/>
      <c r="AN1119" s="2"/>
      <c r="AO1119" s="2"/>
    </row>
    <row r="1120" spans="7:41" x14ac:dyDescent="0.25">
      <c r="G1120" s="2"/>
      <c r="AF1120" s="20"/>
      <c r="AI1120" s="2"/>
      <c r="AJ1120" s="2"/>
      <c r="AK1120" s="20"/>
      <c r="AN1120" s="2"/>
      <c r="AO1120" s="2"/>
    </row>
    <row r="1121" spans="7:41" x14ac:dyDescent="0.25">
      <c r="G1121" s="2"/>
      <c r="AF1121" s="20"/>
      <c r="AI1121" s="2"/>
      <c r="AJ1121" s="2"/>
      <c r="AK1121" s="20"/>
      <c r="AN1121" s="2"/>
      <c r="AO1121" s="2"/>
    </row>
    <row r="1122" spans="7:41" x14ac:dyDescent="0.25">
      <c r="G1122" s="2"/>
      <c r="AF1122" s="20"/>
      <c r="AI1122" s="2"/>
      <c r="AJ1122" s="2"/>
      <c r="AK1122" s="20"/>
      <c r="AN1122" s="2"/>
      <c r="AO1122" s="2"/>
    </row>
    <row r="1123" spans="7:41" x14ac:dyDescent="0.25">
      <c r="G1123" s="2"/>
      <c r="AF1123" s="20"/>
      <c r="AI1123" s="2"/>
      <c r="AJ1123" s="2"/>
      <c r="AK1123" s="20"/>
      <c r="AN1123" s="2"/>
      <c r="AO1123" s="2"/>
    </row>
    <row r="1124" spans="7:41" x14ac:dyDescent="0.25">
      <c r="G1124" s="2"/>
      <c r="AF1124" s="20"/>
      <c r="AI1124" s="2"/>
      <c r="AJ1124" s="2"/>
      <c r="AK1124" s="20"/>
      <c r="AN1124" s="2"/>
      <c r="AO1124" s="2"/>
    </row>
    <row r="1125" spans="7:41" x14ac:dyDescent="0.25">
      <c r="G1125" s="2"/>
      <c r="AF1125" s="20"/>
      <c r="AI1125" s="2"/>
      <c r="AJ1125" s="2"/>
      <c r="AK1125" s="20"/>
      <c r="AN1125" s="2"/>
      <c r="AO1125" s="2"/>
    </row>
    <row r="1126" spans="7:41" x14ac:dyDescent="0.25">
      <c r="G1126" s="2"/>
      <c r="AF1126" s="20"/>
      <c r="AI1126" s="2"/>
      <c r="AJ1126" s="2"/>
      <c r="AK1126" s="20"/>
      <c r="AN1126" s="2"/>
      <c r="AO1126" s="2"/>
    </row>
    <row r="1127" spans="7:41" x14ac:dyDescent="0.25">
      <c r="G1127" s="2"/>
      <c r="AF1127" s="20"/>
      <c r="AI1127" s="2"/>
      <c r="AJ1127" s="2"/>
      <c r="AK1127" s="20"/>
      <c r="AN1127" s="2"/>
      <c r="AO1127" s="2"/>
    </row>
    <row r="1128" spans="7:41" x14ac:dyDescent="0.25">
      <c r="G1128" s="2"/>
      <c r="AF1128" s="20"/>
      <c r="AI1128" s="2"/>
      <c r="AJ1128" s="2"/>
      <c r="AK1128" s="20"/>
      <c r="AN1128" s="2"/>
      <c r="AO1128" s="2"/>
    </row>
    <row r="1129" spans="7:41" x14ac:dyDescent="0.25">
      <c r="G1129" s="2"/>
      <c r="AF1129" s="20"/>
      <c r="AI1129" s="2"/>
      <c r="AJ1129" s="2"/>
      <c r="AK1129" s="20"/>
      <c r="AN1129" s="2"/>
      <c r="AO1129" s="2"/>
    </row>
    <row r="1130" spans="7:41" x14ac:dyDescent="0.25">
      <c r="G1130" s="2"/>
      <c r="AF1130" s="20"/>
      <c r="AI1130" s="2"/>
      <c r="AJ1130" s="2"/>
      <c r="AK1130" s="20"/>
      <c r="AN1130" s="2"/>
      <c r="AO1130" s="2"/>
    </row>
    <row r="1131" spans="7:41" x14ac:dyDescent="0.25">
      <c r="G1131" s="2"/>
      <c r="AF1131" s="20"/>
      <c r="AI1131" s="2"/>
      <c r="AJ1131" s="2"/>
      <c r="AK1131" s="20"/>
      <c r="AN1131" s="2"/>
      <c r="AO1131" s="2"/>
    </row>
    <row r="1132" spans="7:41" x14ac:dyDescent="0.25">
      <c r="G1132" s="2"/>
      <c r="AF1132" s="20"/>
      <c r="AI1132" s="2"/>
      <c r="AJ1132" s="2"/>
      <c r="AK1132" s="20"/>
      <c r="AN1132" s="2"/>
      <c r="AO1132" s="2"/>
    </row>
    <row r="1133" spans="7:41" x14ac:dyDescent="0.25">
      <c r="G1133" s="2"/>
      <c r="AF1133" s="20"/>
      <c r="AI1133" s="2"/>
      <c r="AJ1133" s="2"/>
      <c r="AK1133" s="20"/>
      <c r="AN1133" s="2"/>
      <c r="AO1133" s="2"/>
    </row>
    <row r="1134" spans="7:41" x14ac:dyDescent="0.25">
      <c r="G1134" s="2"/>
      <c r="AF1134" s="20"/>
      <c r="AI1134" s="2"/>
      <c r="AJ1134" s="2"/>
      <c r="AK1134" s="20"/>
      <c r="AN1134" s="2"/>
      <c r="AO1134" s="2"/>
    </row>
    <row r="1135" spans="7:41" x14ac:dyDescent="0.25">
      <c r="G1135" s="2"/>
      <c r="AF1135" s="20"/>
      <c r="AI1135" s="2"/>
      <c r="AJ1135" s="2"/>
      <c r="AK1135" s="20"/>
      <c r="AN1135" s="2"/>
      <c r="AO1135" s="2"/>
    </row>
    <row r="1136" spans="7:41" x14ac:dyDescent="0.25">
      <c r="G1136" s="2"/>
      <c r="AF1136" s="20"/>
      <c r="AI1136" s="2"/>
      <c r="AJ1136" s="2"/>
      <c r="AK1136" s="20"/>
      <c r="AN1136" s="2"/>
      <c r="AO1136" s="2"/>
    </row>
    <row r="1137" spans="7:41" x14ac:dyDescent="0.25">
      <c r="G1137" s="2"/>
      <c r="AF1137" s="20"/>
      <c r="AI1137" s="2"/>
      <c r="AJ1137" s="2"/>
      <c r="AK1137" s="20"/>
      <c r="AN1137" s="2"/>
      <c r="AO1137" s="2"/>
    </row>
    <row r="1138" spans="7:41" x14ac:dyDescent="0.25">
      <c r="G1138" s="2"/>
      <c r="AF1138" s="20"/>
      <c r="AI1138" s="2"/>
      <c r="AJ1138" s="2"/>
      <c r="AK1138" s="20"/>
      <c r="AN1138" s="2"/>
      <c r="AO1138" s="2"/>
    </row>
    <row r="1139" spans="7:41" x14ac:dyDescent="0.25">
      <c r="G1139" s="2"/>
      <c r="AF1139" s="20"/>
      <c r="AI1139" s="2"/>
      <c r="AJ1139" s="2"/>
      <c r="AK1139" s="20"/>
      <c r="AN1139" s="2"/>
      <c r="AO1139" s="2"/>
    </row>
    <row r="1140" spans="7:41" x14ac:dyDescent="0.25">
      <c r="G1140" s="2"/>
      <c r="AF1140" s="20"/>
      <c r="AI1140" s="2"/>
      <c r="AJ1140" s="2"/>
      <c r="AK1140" s="20"/>
      <c r="AN1140" s="2"/>
      <c r="AO1140" s="2"/>
    </row>
    <row r="1141" spans="7:41" x14ac:dyDescent="0.25">
      <c r="G1141" s="2"/>
      <c r="AF1141" s="20"/>
      <c r="AI1141" s="2"/>
      <c r="AJ1141" s="2"/>
      <c r="AK1141" s="20"/>
      <c r="AN1141" s="2"/>
      <c r="AO1141" s="2"/>
    </row>
    <row r="1142" spans="7:41" x14ac:dyDescent="0.25">
      <c r="G1142" s="2"/>
      <c r="AF1142" s="20"/>
      <c r="AI1142" s="2"/>
      <c r="AJ1142" s="2"/>
      <c r="AK1142" s="20"/>
      <c r="AN1142" s="2"/>
      <c r="AO1142" s="2"/>
    </row>
    <row r="1143" spans="7:41" x14ac:dyDescent="0.25">
      <c r="G1143" s="2"/>
      <c r="AF1143" s="20"/>
      <c r="AI1143" s="2"/>
      <c r="AJ1143" s="2"/>
      <c r="AK1143" s="20"/>
      <c r="AN1143" s="2"/>
      <c r="AO1143" s="2"/>
    </row>
    <row r="1144" spans="7:41" x14ac:dyDescent="0.25">
      <c r="G1144" s="2"/>
      <c r="AF1144" s="20"/>
      <c r="AI1144" s="2"/>
      <c r="AJ1144" s="2"/>
      <c r="AK1144" s="20"/>
      <c r="AN1144" s="2"/>
      <c r="AO1144" s="2"/>
    </row>
    <row r="1145" spans="7:41" x14ac:dyDescent="0.25">
      <c r="G1145" s="2"/>
      <c r="AF1145" s="20"/>
      <c r="AI1145" s="2"/>
      <c r="AJ1145" s="2"/>
      <c r="AK1145" s="20"/>
      <c r="AN1145" s="2"/>
      <c r="AO1145" s="2"/>
    </row>
    <row r="1146" spans="7:41" x14ac:dyDescent="0.25">
      <c r="G1146" s="2"/>
      <c r="AF1146" s="20"/>
      <c r="AI1146" s="2"/>
      <c r="AJ1146" s="2"/>
      <c r="AK1146" s="20"/>
      <c r="AN1146" s="2"/>
      <c r="AO1146" s="2"/>
    </row>
    <row r="1147" spans="7:41" x14ac:dyDescent="0.25">
      <c r="G1147" s="2"/>
      <c r="AF1147" s="20"/>
      <c r="AI1147" s="2"/>
      <c r="AJ1147" s="2"/>
      <c r="AK1147" s="20"/>
      <c r="AN1147" s="2"/>
      <c r="AO1147" s="2"/>
    </row>
    <row r="1148" spans="7:41" x14ac:dyDescent="0.25">
      <c r="G1148" s="2"/>
      <c r="AF1148" s="20"/>
      <c r="AI1148" s="2"/>
      <c r="AJ1148" s="2"/>
      <c r="AK1148" s="20"/>
      <c r="AN1148" s="2"/>
      <c r="AO1148" s="2"/>
    </row>
    <row r="1149" spans="7:41" x14ac:dyDescent="0.25">
      <c r="G1149" s="2"/>
      <c r="AF1149" s="20"/>
      <c r="AI1149" s="2"/>
      <c r="AJ1149" s="2"/>
      <c r="AK1149" s="20"/>
      <c r="AN1149" s="2"/>
      <c r="AO1149" s="2"/>
    </row>
    <row r="1150" spans="7:41" x14ac:dyDescent="0.25">
      <c r="G1150" s="2"/>
      <c r="AF1150" s="20"/>
      <c r="AI1150" s="2"/>
      <c r="AJ1150" s="2"/>
      <c r="AK1150" s="20"/>
      <c r="AN1150" s="2"/>
      <c r="AO1150" s="2"/>
    </row>
    <row r="1151" spans="7:41" x14ac:dyDescent="0.25">
      <c r="G1151" s="2"/>
      <c r="AF1151" s="20"/>
      <c r="AI1151" s="2"/>
      <c r="AJ1151" s="2"/>
      <c r="AK1151" s="20"/>
      <c r="AN1151" s="2"/>
      <c r="AO1151" s="2"/>
    </row>
    <row r="1152" spans="7:41" x14ac:dyDescent="0.25">
      <c r="G1152" s="2"/>
      <c r="AF1152" s="20"/>
      <c r="AI1152" s="2"/>
      <c r="AJ1152" s="2"/>
      <c r="AK1152" s="20"/>
      <c r="AN1152" s="2"/>
      <c r="AO1152" s="2"/>
    </row>
    <row r="1153" spans="7:41" x14ac:dyDescent="0.25">
      <c r="G1153" s="2"/>
      <c r="AF1153" s="20"/>
      <c r="AI1153" s="2"/>
      <c r="AJ1153" s="2"/>
      <c r="AK1153" s="20"/>
      <c r="AN1153" s="2"/>
      <c r="AO1153" s="2"/>
    </row>
    <row r="1154" spans="7:41" x14ac:dyDescent="0.25">
      <c r="G1154" s="2"/>
      <c r="AF1154" s="20"/>
      <c r="AI1154" s="2"/>
      <c r="AJ1154" s="2"/>
      <c r="AK1154" s="20"/>
      <c r="AN1154" s="2"/>
      <c r="AO1154" s="2"/>
    </row>
    <row r="1155" spans="7:41" x14ac:dyDescent="0.25">
      <c r="G1155" s="2"/>
      <c r="AF1155" s="20"/>
      <c r="AI1155" s="2"/>
      <c r="AJ1155" s="2"/>
      <c r="AK1155" s="20"/>
      <c r="AN1155" s="2"/>
      <c r="AO1155" s="2"/>
    </row>
    <row r="1156" spans="7:41" x14ac:dyDescent="0.25">
      <c r="G1156" s="2"/>
      <c r="AF1156" s="20"/>
      <c r="AI1156" s="2"/>
      <c r="AJ1156" s="2"/>
      <c r="AK1156" s="20"/>
      <c r="AN1156" s="2"/>
      <c r="AO1156" s="2"/>
    </row>
    <row r="1157" spans="7:41" x14ac:dyDescent="0.25">
      <c r="G1157" s="2"/>
      <c r="AF1157" s="20"/>
      <c r="AI1157" s="2"/>
      <c r="AJ1157" s="2"/>
      <c r="AK1157" s="20"/>
      <c r="AN1157" s="2"/>
      <c r="AO1157" s="2"/>
    </row>
    <row r="1158" spans="7:41" x14ac:dyDescent="0.25">
      <c r="G1158" s="2"/>
      <c r="AF1158" s="20"/>
      <c r="AI1158" s="2"/>
      <c r="AJ1158" s="2"/>
      <c r="AK1158" s="20"/>
      <c r="AN1158" s="2"/>
      <c r="AO1158" s="2"/>
    </row>
    <row r="1159" spans="7:41" x14ac:dyDescent="0.25">
      <c r="G1159" s="2"/>
      <c r="AF1159" s="20"/>
      <c r="AI1159" s="2"/>
      <c r="AJ1159" s="2"/>
      <c r="AK1159" s="20"/>
      <c r="AN1159" s="2"/>
      <c r="AO1159" s="2"/>
    </row>
    <row r="1160" spans="7:41" x14ac:dyDescent="0.25">
      <c r="G1160" s="2"/>
      <c r="AF1160" s="20"/>
      <c r="AI1160" s="2"/>
      <c r="AJ1160" s="2"/>
      <c r="AK1160" s="20"/>
      <c r="AN1160" s="2"/>
      <c r="AO1160" s="2"/>
    </row>
    <row r="1161" spans="7:41" x14ac:dyDescent="0.25">
      <c r="G1161" s="2"/>
      <c r="AF1161" s="20"/>
      <c r="AI1161" s="2"/>
      <c r="AJ1161" s="2"/>
      <c r="AK1161" s="20"/>
      <c r="AN1161" s="2"/>
      <c r="AO1161" s="2"/>
    </row>
    <row r="1162" spans="7:41" x14ac:dyDescent="0.25">
      <c r="G1162" s="2"/>
      <c r="AF1162" s="20"/>
      <c r="AI1162" s="2"/>
      <c r="AJ1162" s="2"/>
      <c r="AK1162" s="20"/>
      <c r="AN1162" s="2"/>
      <c r="AO1162" s="2"/>
    </row>
    <row r="1163" spans="7:41" x14ac:dyDescent="0.25">
      <c r="G1163" s="2"/>
      <c r="AF1163" s="20"/>
      <c r="AI1163" s="2"/>
      <c r="AJ1163" s="2"/>
      <c r="AK1163" s="20"/>
      <c r="AN1163" s="2"/>
      <c r="AO1163" s="2"/>
    </row>
    <row r="1164" spans="7:41" x14ac:dyDescent="0.25">
      <c r="G1164" s="2"/>
      <c r="AF1164" s="20"/>
      <c r="AI1164" s="2"/>
      <c r="AJ1164" s="2"/>
      <c r="AK1164" s="20"/>
      <c r="AN1164" s="2"/>
      <c r="AO1164" s="2"/>
    </row>
    <row r="1165" spans="7:41" x14ac:dyDescent="0.25">
      <c r="G1165" s="2"/>
      <c r="AF1165" s="20"/>
      <c r="AI1165" s="2"/>
      <c r="AJ1165" s="2"/>
      <c r="AK1165" s="20"/>
      <c r="AN1165" s="2"/>
      <c r="AO1165" s="2"/>
    </row>
    <row r="1166" spans="7:41" x14ac:dyDescent="0.25">
      <c r="G1166" s="2"/>
      <c r="AF1166" s="20"/>
      <c r="AI1166" s="2"/>
      <c r="AJ1166" s="2"/>
      <c r="AK1166" s="20"/>
      <c r="AN1166" s="2"/>
      <c r="AO1166" s="2"/>
    </row>
    <row r="1167" spans="7:41" x14ac:dyDescent="0.25">
      <c r="G1167" s="2"/>
      <c r="AF1167" s="20"/>
      <c r="AI1167" s="2"/>
      <c r="AJ1167" s="2"/>
      <c r="AK1167" s="20"/>
      <c r="AN1167" s="2"/>
      <c r="AO1167" s="2"/>
    </row>
    <row r="1168" spans="7:41" x14ac:dyDescent="0.25">
      <c r="G1168" s="2"/>
      <c r="AF1168" s="20"/>
      <c r="AI1168" s="2"/>
      <c r="AJ1168" s="2"/>
      <c r="AK1168" s="20"/>
      <c r="AN1168" s="2"/>
      <c r="AO1168" s="2"/>
    </row>
    <row r="1169" spans="7:41" x14ac:dyDescent="0.25">
      <c r="G1169" s="2"/>
      <c r="AF1169" s="20"/>
      <c r="AI1169" s="2"/>
      <c r="AJ1169" s="2"/>
      <c r="AK1169" s="20"/>
      <c r="AN1169" s="2"/>
      <c r="AO1169" s="2"/>
    </row>
    <row r="1170" spans="7:41" x14ac:dyDescent="0.25">
      <c r="G1170" s="2"/>
      <c r="AF1170" s="20"/>
      <c r="AI1170" s="2"/>
      <c r="AJ1170" s="2"/>
      <c r="AK1170" s="20"/>
      <c r="AN1170" s="2"/>
      <c r="AO1170" s="2"/>
    </row>
    <row r="1171" spans="7:41" x14ac:dyDescent="0.25">
      <c r="G1171" s="2"/>
      <c r="AF1171" s="20"/>
      <c r="AI1171" s="2"/>
      <c r="AJ1171" s="2"/>
      <c r="AK1171" s="20"/>
      <c r="AN1171" s="2"/>
      <c r="AO1171" s="2"/>
    </row>
    <row r="1172" spans="7:41" x14ac:dyDescent="0.25">
      <c r="G1172" s="2"/>
      <c r="AF1172" s="20"/>
      <c r="AI1172" s="2"/>
      <c r="AJ1172" s="2"/>
      <c r="AK1172" s="20"/>
      <c r="AN1172" s="2"/>
      <c r="AO1172" s="2"/>
    </row>
    <row r="1173" spans="7:41" x14ac:dyDescent="0.25">
      <c r="G1173" s="2"/>
      <c r="AF1173" s="20"/>
      <c r="AI1173" s="2"/>
      <c r="AJ1173" s="2"/>
      <c r="AK1173" s="20"/>
      <c r="AN1173" s="2"/>
      <c r="AO1173" s="2"/>
    </row>
    <row r="1174" spans="7:41" x14ac:dyDescent="0.25">
      <c r="G1174" s="2"/>
      <c r="AF1174" s="20"/>
      <c r="AI1174" s="2"/>
      <c r="AJ1174" s="2"/>
      <c r="AK1174" s="20"/>
      <c r="AN1174" s="2"/>
      <c r="AO1174" s="2"/>
    </row>
    <row r="1175" spans="7:41" x14ac:dyDescent="0.25">
      <c r="G1175" s="2"/>
      <c r="AF1175" s="20"/>
      <c r="AI1175" s="2"/>
      <c r="AJ1175" s="2"/>
      <c r="AK1175" s="20"/>
      <c r="AN1175" s="2"/>
      <c r="AO1175" s="2"/>
    </row>
    <row r="1176" spans="7:41" x14ac:dyDescent="0.25">
      <c r="G1176" s="2"/>
      <c r="AF1176" s="20"/>
      <c r="AI1176" s="2"/>
      <c r="AJ1176" s="2"/>
      <c r="AK1176" s="20"/>
      <c r="AN1176" s="2"/>
      <c r="AO1176" s="2"/>
    </row>
    <row r="1177" spans="7:41" x14ac:dyDescent="0.25">
      <c r="G1177" s="2"/>
      <c r="AF1177" s="20"/>
      <c r="AI1177" s="2"/>
      <c r="AJ1177" s="2"/>
      <c r="AK1177" s="20"/>
      <c r="AN1177" s="2"/>
      <c r="AO1177" s="2"/>
    </row>
    <row r="1178" spans="7:41" x14ac:dyDescent="0.25">
      <c r="G1178" s="2"/>
      <c r="AF1178" s="20"/>
      <c r="AI1178" s="2"/>
      <c r="AJ1178" s="2"/>
      <c r="AK1178" s="20"/>
      <c r="AN1178" s="2"/>
      <c r="AO1178" s="2"/>
    </row>
    <row r="1179" spans="7:41" x14ac:dyDescent="0.25">
      <c r="G1179" s="2"/>
      <c r="AF1179" s="20"/>
      <c r="AI1179" s="2"/>
      <c r="AJ1179" s="2"/>
      <c r="AK1179" s="20"/>
      <c r="AN1179" s="2"/>
      <c r="AO1179" s="2"/>
    </row>
    <row r="1180" spans="7:41" x14ac:dyDescent="0.25">
      <c r="G1180" s="2"/>
      <c r="AF1180" s="20"/>
      <c r="AI1180" s="2"/>
      <c r="AJ1180" s="2"/>
      <c r="AK1180" s="20"/>
      <c r="AN1180" s="2"/>
      <c r="AO1180" s="2"/>
    </row>
    <row r="1181" spans="7:41" x14ac:dyDescent="0.25">
      <c r="G1181" s="2"/>
      <c r="AF1181" s="20"/>
      <c r="AI1181" s="2"/>
      <c r="AJ1181" s="2"/>
      <c r="AK1181" s="20"/>
      <c r="AN1181" s="2"/>
      <c r="AO1181" s="2"/>
    </row>
    <row r="1182" spans="7:41" x14ac:dyDescent="0.25">
      <c r="G1182" s="2"/>
      <c r="AF1182" s="20"/>
      <c r="AI1182" s="2"/>
      <c r="AJ1182" s="2"/>
      <c r="AK1182" s="20"/>
      <c r="AN1182" s="2"/>
      <c r="AO1182" s="2"/>
    </row>
    <row r="1183" spans="7:41" x14ac:dyDescent="0.25">
      <c r="G1183" s="2"/>
      <c r="AF1183" s="20"/>
      <c r="AI1183" s="2"/>
      <c r="AJ1183" s="2"/>
      <c r="AK1183" s="20"/>
      <c r="AN1183" s="2"/>
      <c r="AO1183" s="2"/>
    </row>
    <row r="1184" spans="7:41" x14ac:dyDescent="0.25">
      <c r="G1184" s="2"/>
      <c r="AF1184" s="20"/>
      <c r="AI1184" s="2"/>
      <c r="AJ1184" s="2"/>
      <c r="AK1184" s="20"/>
      <c r="AN1184" s="2"/>
      <c r="AO1184" s="2"/>
    </row>
    <row r="1185" spans="7:41" x14ac:dyDescent="0.25">
      <c r="G1185" s="2"/>
      <c r="AF1185" s="20"/>
      <c r="AI1185" s="2"/>
      <c r="AJ1185" s="2"/>
      <c r="AK1185" s="20"/>
      <c r="AN1185" s="2"/>
      <c r="AO1185" s="2"/>
    </row>
    <row r="1186" spans="7:41" x14ac:dyDescent="0.25">
      <c r="G1186" s="2"/>
      <c r="AF1186" s="20"/>
      <c r="AI1186" s="2"/>
      <c r="AJ1186" s="2"/>
      <c r="AK1186" s="20"/>
      <c r="AN1186" s="2"/>
      <c r="AO1186" s="2"/>
    </row>
    <row r="1187" spans="7:41" x14ac:dyDescent="0.25">
      <c r="G1187" s="2"/>
      <c r="AF1187" s="20"/>
      <c r="AI1187" s="2"/>
      <c r="AJ1187" s="2"/>
      <c r="AK1187" s="20"/>
      <c r="AN1187" s="2"/>
      <c r="AO1187" s="2"/>
    </row>
    <row r="1188" spans="7:41" x14ac:dyDescent="0.25">
      <c r="G1188" s="2"/>
      <c r="AF1188" s="20"/>
      <c r="AI1188" s="2"/>
      <c r="AJ1188" s="2"/>
      <c r="AK1188" s="20"/>
      <c r="AN1188" s="2"/>
      <c r="AO1188" s="2"/>
    </row>
    <row r="1189" spans="7:41" x14ac:dyDescent="0.25">
      <c r="G1189" s="2"/>
      <c r="AF1189" s="20"/>
      <c r="AI1189" s="2"/>
      <c r="AJ1189" s="2"/>
      <c r="AK1189" s="20"/>
      <c r="AN1189" s="2"/>
      <c r="AO1189" s="2"/>
    </row>
    <row r="1190" spans="7:41" x14ac:dyDescent="0.25">
      <c r="G1190" s="2"/>
      <c r="AF1190" s="20"/>
      <c r="AI1190" s="2"/>
      <c r="AJ1190" s="2"/>
      <c r="AK1190" s="20"/>
      <c r="AN1190" s="2"/>
      <c r="AO1190" s="2"/>
    </row>
    <row r="1191" spans="7:41" x14ac:dyDescent="0.25">
      <c r="G1191" s="2"/>
      <c r="AF1191" s="20"/>
      <c r="AI1191" s="2"/>
      <c r="AJ1191" s="2"/>
      <c r="AK1191" s="20"/>
      <c r="AN1191" s="2"/>
      <c r="AO1191" s="2"/>
    </row>
    <row r="1192" spans="7:41" x14ac:dyDescent="0.25">
      <c r="G1192" s="2"/>
      <c r="AF1192" s="20"/>
      <c r="AI1192" s="2"/>
      <c r="AJ1192" s="2"/>
      <c r="AK1192" s="20"/>
      <c r="AN1192" s="2"/>
      <c r="AO1192" s="2"/>
    </row>
    <row r="1193" spans="7:41" x14ac:dyDescent="0.25">
      <c r="G1193" s="2"/>
      <c r="AF1193" s="20"/>
      <c r="AI1193" s="2"/>
      <c r="AJ1193" s="2"/>
      <c r="AK1193" s="20"/>
      <c r="AN1193" s="2"/>
      <c r="AO1193" s="2"/>
    </row>
    <row r="1194" spans="7:41" x14ac:dyDescent="0.25">
      <c r="G1194" s="2"/>
      <c r="AF1194" s="20"/>
      <c r="AI1194" s="2"/>
      <c r="AJ1194" s="2"/>
      <c r="AK1194" s="20"/>
      <c r="AN1194" s="2"/>
      <c r="AO1194" s="2"/>
    </row>
    <row r="1195" spans="7:41" x14ac:dyDescent="0.25">
      <c r="G1195" s="2"/>
      <c r="AF1195" s="20"/>
      <c r="AI1195" s="2"/>
      <c r="AJ1195" s="2"/>
      <c r="AK1195" s="20"/>
      <c r="AN1195" s="2"/>
      <c r="AO1195" s="2"/>
    </row>
    <row r="1196" spans="7:41" x14ac:dyDescent="0.25">
      <c r="G1196" s="2"/>
      <c r="AF1196" s="20"/>
      <c r="AI1196" s="2"/>
      <c r="AJ1196" s="2"/>
      <c r="AK1196" s="20"/>
      <c r="AN1196" s="2"/>
      <c r="AO1196" s="2"/>
    </row>
    <row r="1197" spans="7:41" x14ac:dyDescent="0.25">
      <c r="G1197" s="2"/>
      <c r="AF1197" s="20"/>
      <c r="AI1197" s="2"/>
      <c r="AJ1197" s="2"/>
      <c r="AK1197" s="20"/>
      <c r="AN1197" s="2"/>
      <c r="AO1197" s="2"/>
    </row>
    <row r="1198" spans="7:41" x14ac:dyDescent="0.25">
      <c r="G1198" s="2"/>
      <c r="AF1198" s="20"/>
      <c r="AI1198" s="2"/>
      <c r="AJ1198" s="2"/>
      <c r="AK1198" s="20"/>
      <c r="AN1198" s="2"/>
      <c r="AO1198" s="2"/>
    </row>
    <row r="1199" spans="7:41" x14ac:dyDescent="0.25">
      <c r="G1199" s="2"/>
      <c r="AF1199" s="20"/>
      <c r="AI1199" s="2"/>
      <c r="AJ1199" s="2"/>
      <c r="AK1199" s="20"/>
      <c r="AN1199" s="2"/>
      <c r="AO1199" s="2"/>
    </row>
    <row r="1200" spans="7:41" x14ac:dyDescent="0.25">
      <c r="G1200" s="2"/>
      <c r="AF1200" s="20"/>
      <c r="AI1200" s="2"/>
      <c r="AJ1200" s="2"/>
      <c r="AK1200" s="20"/>
      <c r="AN1200" s="2"/>
      <c r="AO1200" s="2"/>
    </row>
    <row r="1201" spans="7:41" x14ac:dyDescent="0.25">
      <c r="G1201" s="2"/>
      <c r="AF1201" s="20"/>
      <c r="AI1201" s="2"/>
      <c r="AJ1201" s="2"/>
      <c r="AK1201" s="20"/>
      <c r="AN1201" s="2"/>
      <c r="AO1201" s="2"/>
    </row>
    <row r="1202" spans="7:41" x14ac:dyDescent="0.25">
      <c r="G1202" s="2"/>
      <c r="AF1202" s="20"/>
      <c r="AI1202" s="2"/>
      <c r="AJ1202" s="2"/>
      <c r="AK1202" s="20"/>
      <c r="AN1202" s="2"/>
      <c r="AO1202" s="2"/>
    </row>
    <row r="1203" spans="7:41" x14ac:dyDescent="0.25">
      <c r="G1203" s="2"/>
      <c r="AF1203" s="20"/>
      <c r="AI1203" s="2"/>
      <c r="AJ1203" s="2"/>
      <c r="AK1203" s="20"/>
      <c r="AN1203" s="2"/>
      <c r="AO1203" s="2"/>
    </row>
    <row r="1204" spans="7:41" x14ac:dyDescent="0.25">
      <c r="G1204" s="2"/>
      <c r="AF1204" s="20"/>
      <c r="AI1204" s="2"/>
      <c r="AJ1204" s="2"/>
      <c r="AK1204" s="20"/>
      <c r="AN1204" s="2"/>
      <c r="AO1204" s="2"/>
    </row>
    <row r="1205" spans="7:41" x14ac:dyDescent="0.25">
      <c r="G1205" s="2"/>
      <c r="AF1205" s="20"/>
      <c r="AI1205" s="2"/>
      <c r="AJ1205" s="2"/>
      <c r="AK1205" s="20"/>
      <c r="AN1205" s="2"/>
      <c r="AO1205" s="2"/>
    </row>
    <row r="1206" spans="7:41" x14ac:dyDescent="0.25">
      <c r="G1206" s="2"/>
      <c r="AF1206" s="20"/>
      <c r="AI1206" s="2"/>
      <c r="AJ1206" s="2"/>
      <c r="AK1206" s="20"/>
      <c r="AN1206" s="2"/>
      <c r="AO1206" s="2"/>
    </row>
    <row r="1207" spans="7:41" x14ac:dyDescent="0.25">
      <c r="G1207" s="2"/>
      <c r="AF1207" s="20"/>
      <c r="AI1207" s="2"/>
      <c r="AJ1207" s="2"/>
      <c r="AK1207" s="20"/>
      <c r="AN1207" s="2"/>
      <c r="AO1207" s="2"/>
    </row>
    <row r="1208" spans="7:41" x14ac:dyDescent="0.25">
      <c r="G1208" s="2"/>
      <c r="AF1208" s="20"/>
      <c r="AI1208" s="2"/>
      <c r="AJ1208" s="2"/>
      <c r="AK1208" s="20"/>
      <c r="AN1208" s="2"/>
      <c r="AO1208" s="2"/>
    </row>
    <row r="1209" spans="7:41" x14ac:dyDescent="0.25">
      <c r="G1209" s="2"/>
      <c r="AF1209" s="20"/>
      <c r="AI1209" s="2"/>
      <c r="AJ1209" s="2"/>
      <c r="AK1209" s="20"/>
      <c r="AN1209" s="2"/>
      <c r="AO1209" s="2"/>
    </row>
    <row r="1210" spans="7:41" x14ac:dyDescent="0.25">
      <c r="G1210" s="2"/>
      <c r="AF1210" s="20"/>
      <c r="AI1210" s="2"/>
      <c r="AJ1210" s="2"/>
      <c r="AK1210" s="20"/>
      <c r="AN1210" s="2"/>
      <c r="AO1210" s="2"/>
    </row>
    <row r="1211" spans="7:41" x14ac:dyDescent="0.25">
      <c r="G1211" s="2"/>
      <c r="AF1211" s="20"/>
      <c r="AI1211" s="2"/>
      <c r="AJ1211" s="2"/>
      <c r="AK1211" s="20"/>
      <c r="AN1211" s="2"/>
      <c r="AO1211" s="2"/>
    </row>
    <row r="1212" spans="7:41" x14ac:dyDescent="0.25">
      <c r="G1212" s="2"/>
      <c r="AF1212" s="20"/>
      <c r="AI1212" s="2"/>
      <c r="AJ1212" s="2"/>
      <c r="AK1212" s="20"/>
      <c r="AN1212" s="2"/>
      <c r="AO1212" s="2"/>
    </row>
    <row r="1213" spans="7:41" x14ac:dyDescent="0.25">
      <c r="G1213" s="2"/>
      <c r="AF1213" s="20"/>
      <c r="AI1213" s="2"/>
      <c r="AJ1213" s="2"/>
      <c r="AK1213" s="20"/>
      <c r="AN1213" s="2"/>
      <c r="AO1213" s="2"/>
    </row>
    <row r="1214" spans="7:41" x14ac:dyDescent="0.25">
      <c r="G1214" s="2"/>
      <c r="AF1214" s="20"/>
      <c r="AI1214" s="2"/>
      <c r="AJ1214" s="2"/>
      <c r="AK1214" s="20"/>
      <c r="AN1214" s="2"/>
      <c r="AO1214" s="2"/>
    </row>
    <row r="1215" spans="7:41" x14ac:dyDescent="0.25">
      <c r="G1215" s="2"/>
      <c r="AF1215" s="20"/>
      <c r="AI1215" s="2"/>
      <c r="AJ1215" s="2"/>
      <c r="AK1215" s="20"/>
      <c r="AN1215" s="2"/>
      <c r="AO1215" s="2"/>
    </row>
    <row r="1216" spans="7:41" x14ac:dyDescent="0.25">
      <c r="G1216" s="2"/>
      <c r="AF1216" s="20"/>
      <c r="AI1216" s="2"/>
      <c r="AJ1216" s="2"/>
      <c r="AK1216" s="20"/>
      <c r="AN1216" s="2"/>
      <c r="AO1216" s="2"/>
    </row>
    <row r="1217" spans="7:41" x14ac:dyDescent="0.25">
      <c r="G1217" s="2"/>
      <c r="AF1217" s="20"/>
      <c r="AI1217" s="2"/>
      <c r="AJ1217" s="2"/>
      <c r="AK1217" s="20"/>
      <c r="AN1217" s="2"/>
      <c r="AO1217" s="2"/>
    </row>
    <row r="1218" spans="7:41" x14ac:dyDescent="0.25">
      <c r="G1218" s="2"/>
      <c r="AF1218" s="20"/>
      <c r="AI1218" s="2"/>
      <c r="AJ1218" s="2"/>
      <c r="AK1218" s="20"/>
      <c r="AN1218" s="2"/>
      <c r="AO1218" s="2"/>
    </row>
    <row r="1219" spans="7:41" x14ac:dyDescent="0.25">
      <c r="G1219" s="2"/>
      <c r="AF1219" s="20"/>
      <c r="AI1219" s="2"/>
      <c r="AJ1219" s="2"/>
      <c r="AK1219" s="20"/>
      <c r="AN1219" s="2"/>
      <c r="AO1219" s="2"/>
    </row>
    <row r="1220" spans="7:41" x14ac:dyDescent="0.25">
      <c r="G1220" s="2"/>
      <c r="AF1220" s="20"/>
      <c r="AI1220" s="2"/>
      <c r="AJ1220" s="2"/>
      <c r="AK1220" s="20"/>
      <c r="AN1220" s="2"/>
      <c r="AO1220" s="2"/>
    </row>
    <row r="1221" spans="7:41" x14ac:dyDescent="0.25">
      <c r="G1221" s="2"/>
      <c r="AF1221" s="20"/>
      <c r="AI1221" s="2"/>
      <c r="AJ1221" s="2"/>
      <c r="AK1221" s="20"/>
      <c r="AN1221" s="2"/>
      <c r="AO1221" s="2"/>
    </row>
    <row r="1222" spans="7:41" x14ac:dyDescent="0.25">
      <c r="G1222" s="2"/>
      <c r="AF1222" s="20"/>
      <c r="AI1222" s="2"/>
      <c r="AJ1222" s="2"/>
      <c r="AK1222" s="20"/>
      <c r="AN1222" s="2"/>
      <c r="AO1222" s="2"/>
    </row>
    <row r="1223" spans="7:41" x14ac:dyDescent="0.25">
      <c r="G1223" s="2"/>
      <c r="AF1223" s="20"/>
      <c r="AI1223" s="2"/>
      <c r="AJ1223" s="2"/>
      <c r="AK1223" s="20"/>
      <c r="AN1223" s="2"/>
      <c r="AO1223" s="2"/>
    </row>
    <row r="1224" spans="7:41" x14ac:dyDescent="0.25">
      <c r="G1224" s="2"/>
      <c r="AF1224" s="20"/>
      <c r="AI1224" s="2"/>
      <c r="AJ1224" s="2"/>
      <c r="AK1224" s="20"/>
      <c r="AN1224" s="2"/>
      <c r="AO1224" s="2"/>
    </row>
    <row r="1225" spans="7:41" x14ac:dyDescent="0.25">
      <c r="G1225" s="2"/>
      <c r="AF1225" s="20"/>
      <c r="AI1225" s="2"/>
      <c r="AJ1225" s="2"/>
      <c r="AK1225" s="20"/>
      <c r="AN1225" s="2"/>
      <c r="AO1225" s="2"/>
    </row>
    <row r="1226" spans="7:41" x14ac:dyDescent="0.25">
      <c r="G1226" s="2"/>
      <c r="AF1226" s="20"/>
      <c r="AI1226" s="2"/>
      <c r="AJ1226" s="2"/>
      <c r="AK1226" s="20"/>
      <c r="AN1226" s="2"/>
      <c r="AO1226" s="2"/>
    </row>
    <row r="1227" spans="7:41" x14ac:dyDescent="0.25">
      <c r="G1227" s="2"/>
      <c r="AF1227" s="20"/>
      <c r="AI1227" s="2"/>
      <c r="AJ1227" s="2"/>
      <c r="AK1227" s="20"/>
      <c r="AN1227" s="2"/>
      <c r="AO1227" s="2"/>
    </row>
    <row r="1228" spans="7:41" x14ac:dyDescent="0.25">
      <c r="G1228" s="2"/>
      <c r="AF1228" s="20"/>
      <c r="AI1228" s="2"/>
      <c r="AJ1228" s="2"/>
      <c r="AK1228" s="20"/>
      <c r="AN1228" s="2"/>
      <c r="AO1228" s="2"/>
    </row>
    <row r="1229" spans="7:41" x14ac:dyDescent="0.25">
      <c r="G1229" s="2"/>
      <c r="AF1229" s="20"/>
      <c r="AI1229" s="2"/>
      <c r="AJ1229" s="2"/>
      <c r="AK1229" s="20"/>
      <c r="AN1229" s="2"/>
      <c r="AO1229" s="2"/>
    </row>
    <row r="1230" spans="7:41" x14ac:dyDescent="0.25">
      <c r="G1230" s="2"/>
      <c r="AF1230" s="20"/>
      <c r="AI1230" s="2"/>
      <c r="AJ1230" s="2"/>
      <c r="AK1230" s="20"/>
      <c r="AN1230" s="2"/>
      <c r="AO1230" s="2"/>
    </row>
    <row r="1231" spans="7:41" x14ac:dyDescent="0.25">
      <c r="G1231" s="2"/>
      <c r="AF1231" s="20"/>
      <c r="AI1231" s="2"/>
      <c r="AJ1231" s="2"/>
      <c r="AK1231" s="20"/>
      <c r="AN1231" s="2"/>
      <c r="AO1231" s="2"/>
    </row>
    <row r="1232" spans="7:41" x14ac:dyDescent="0.25">
      <c r="G1232" s="2"/>
      <c r="AF1232" s="20"/>
      <c r="AI1232" s="2"/>
      <c r="AJ1232" s="2"/>
      <c r="AK1232" s="20"/>
      <c r="AN1232" s="2"/>
      <c r="AO1232" s="2"/>
    </row>
    <row r="1233" spans="7:41" x14ac:dyDescent="0.25">
      <c r="G1233" s="2"/>
      <c r="AF1233" s="20"/>
      <c r="AI1233" s="2"/>
      <c r="AJ1233" s="2"/>
      <c r="AK1233" s="20"/>
      <c r="AN1233" s="2"/>
      <c r="AO1233" s="2"/>
    </row>
    <row r="1234" spans="7:41" x14ac:dyDescent="0.25">
      <c r="G1234" s="2"/>
      <c r="AF1234" s="20"/>
      <c r="AI1234" s="2"/>
      <c r="AJ1234" s="2"/>
      <c r="AK1234" s="20"/>
      <c r="AN1234" s="2"/>
      <c r="AO1234" s="2"/>
    </row>
    <row r="1235" spans="7:41" x14ac:dyDescent="0.25">
      <c r="G1235" s="2"/>
      <c r="AF1235" s="20"/>
      <c r="AI1235" s="2"/>
      <c r="AJ1235" s="2"/>
      <c r="AK1235" s="20"/>
      <c r="AN1235" s="2"/>
      <c r="AO1235" s="2"/>
    </row>
    <row r="1236" spans="7:41" x14ac:dyDescent="0.25">
      <c r="G1236" s="2"/>
      <c r="AF1236" s="20"/>
      <c r="AI1236" s="2"/>
      <c r="AJ1236" s="2"/>
      <c r="AK1236" s="20"/>
      <c r="AN1236" s="2"/>
      <c r="AO1236" s="2"/>
    </row>
    <row r="1237" spans="7:41" x14ac:dyDescent="0.25">
      <c r="G1237" s="2"/>
      <c r="AF1237" s="20"/>
      <c r="AI1237" s="2"/>
      <c r="AJ1237" s="2"/>
      <c r="AK1237" s="20"/>
      <c r="AN1237" s="2"/>
      <c r="AO1237" s="2"/>
    </row>
    <row r="1238" spans="7:41" x14ac:dyDescent="0.25">
      <c r="G1238" s="2"/>
      <c r="AF1238" s="20"/>
      <c r="AI1238" s="2"/>
      <c r="AJ1238" s="2"/>
      <c r="AK1238" s="20"/>
      <c r="AN1238" s="2"/>
      <c r="AO1238" s="2"/>
    </row>
    <row r="1239" spans="7:41" x14ac:dyDescent="0.25">
      <c r="G1239" s="2"/>
      <c r="AF1239" s="20"/>
      <c r="AI1239" s="2"/>
      <c r="AJ1239" s="2"/>
      <c r="AK1239" s="20"/>
      <c r="AN1239" s="2"/>
      <c r="AO1239" s="2"/>
    </row>
    <row r="1240" spans="7:41" x14ac:dyDescent="0.25">
      <c r="G1240" s="2"/>
      <c r="AF1240" s="20"/>
      <c r="AI1240" s="2"/>
      <c r="AJ1240" s="2"/>
      <c r="AK1240" s="20"/>
      <c r="AN1240" s="2"/>
      <c r="AO1240" s="2"/>
    </row>
    <row r="1241" spans="7:41" x14ac:dyDescent="0.25">
      <c r="G1241" s="2"/>
      <c r="AF1241" s="20"/>
      <c r="AI1241" s="2"/>
      <c r="AJ1241" s="2"/>
      <c r="AK1241" s="20"/>
      <c r="AN1241" s="2"/>
      <c r="AO1241" s="2"/>
    </row>
    <row r="1242" spans="7:41" x14ac:dyDescent="0.25">
      <c r="G1242" s="2"/>
      <c r="AF1242" s="20"/>
      <c r="AI1242" s="2"/>
      <c r="AJ1242" s="2"/>
      <c r="AK1242" s="20"/>
      <c r="AN1242" s="2"/>
      <c r="AO1242" s="2"/>
    </row>
    <row r="1243" spans="7:41" x14ac:dyDescent="0.25">
      <c r="G1243" s="2"/>
      <c r="AF1243" s="20"/>
      <c r="AI1243" s="2"/>
      <c r="AJ1243" s="2"/>
      <c r="AK1243" s="20"/>
      <c r="AN1243" s="2"/>
      <c r="AO1243" s="2"/>
    </row>
    <row r="1244" spans="7:41" x14ac:dyDescent="0.25">
      <c r="G1244" s="2"/>
      <c r="AF1244" s="20"/>
      <c r="AI1244" s="2"/>
      <c r="AJ1244" s="2"/>
      <c r="AK1244" s="20"/>
      <c r="AN1244" s="2"/>
      <c r="AO1244" s="2"/>
    </row>
    <row r="1245" spans="7:41" x14ac:dyDescent="0.25">
      <c r="G1245" s="2"/>
      <c r="AF1245" s="20"/>
      <c r="AI1245" s="2"/>
      <c r="AJ1245" s="2"/>
      <c r="AK1245" s="20"/>
      <c r="AN1245" s="2"/>
      <c r="AO1245" s="2"/>
    </row>
    <row r="1246" spans="7:41" x14ac:dyDescent="0.25">
      <c r="G1246" s="2"/>
      <c r="AF1246" s="20"/>
      <c r="AI1246" s="2"/>
      <c r="AJ1246" s="2"/>
      <c r="AK1246" s="20"/>
      <c r="AN1246" s="2"/>
      <c r="AO1246" s="2"/>
    </row>
    <row r="1247" spans="7:41" x14ac:dyDescent="0.25">
      <c r="G1247" s="2"/>
      <c r="AF1247" s="20"/>
      <c r="AI1247" s="2"/>
      <c r="AJ1247" s="2"/>
      <c r="AK1247" s="20"/>
      <c r="AN1247" s="2"/>
      <c r="AO1247" s="2"/>
    </row>
    <row r="1248" spans="7:41" x14ac:dyDescent="0.25">
      <c r="G1248" s="2"/>
      <c r="AF1248" s="20"/>
      <c r="AI1248" s="2"/>
      <c r="AJ1248" s="2"/>
      <c r="AK1248" s="20"/>
      <c r="AN1248" s="2"/>
      <c r="AO1248" s="2"/>
    </row>
    <row r="1249" spans="7:41" x14ac:dyDescent="0.25">
      <c r="G1249" s="2"/>
      <c r="AF1249" s="20"/>
      <c r="AI1249" s="2"/>
      <c r="AJ1249" s="2"/>
      <c r="AK1249" s="20"/>
      <c r="AN1249" s="2"/>
      <c r="AO1249" s="2"/>
    </row>
    <row r="1250" spans="7:41" x14ac:dyDescent="0.25">
      <c r="G1250" s="2"/>
      <c r="AF1250" s="20"/>
      <c r="AI1250" s="2"/>
      <c r="AJ1250" s="2"/>
      <c r="AK1250" s="20"/>
      <c r="AN1250" s="2"/>
      <c r="AO1250" s="2"/>
    </row>
    <row r="1251" spans="7:41" x14ac:dyDescent="0.25">
      <c r="G1251" s="2"/>
      <c r="AF1251" s="20"/>
      <c r="AI1251" s="2"/>
      <c r="AJ1251" s="2"/>
      <c r="AK1251" s="20"/>
      <c r="AN1251" s="2"/>
      <c r="AO1251" s="2"/>
    </row>
    <row r="1252" spans="7:41" x14ac:dyDescent="0.25">
      <c r="G1252" s="2"/>
      <c r="AF1252" s="20"/>
      <c r="AI1252" s="2"/>
      <c r="AJ1252" s="2"/>
      <c r="AK1252" s="20"/>
      <c r="AN1252" s="2"/>
      <c r="AO1252" s="2"/>
    </row>
    <row r="1253" spans="7:41" x14ac:dyDescent="0.25">
      <c r="G1253" s="2"/>
      <c r="AF1253" s="20"/>
      <c r="AI1253" s="2"/>
      <c r="AJ1253" s="2"/>
      <c r="AK1253" s="20"/>
      <c r="AN1253" s="2"/>
      <c r="AO1253" s="2"/>
    </row>
    <row r="1254" spans="7:41" x14ac:dyDescent="0.25">
      <c r="G1254" s="2"/>
      <c r="AF1254" s="20"/>
      <c r="AI1254" s="2"/>
      <c r="AJ1254" s="2"/>
      <c r="AK1254" s="20"/>
      <c r="AN1254" s="2"/>
      <c r="AO1254" s="2"/>
    </row>
    <row r="1255" spans="7:41" x14ac:dyDescent="0.25">
      <c r="G1255" s="2"/>
      <c r="AF1255" s="20"/>
      <c r="AI1255" s="2"/>
      <c r="AJ1255" s="2"/>
      <c r="AK1255" s="20"/>
      <c r="AN1255" s="2"/>
      <c r="AO1255" s="2"/>
    </row>
    <row r="1256" spans="7:41" x14ac:dyDescent="0.25">
      <c r="G1256" s="2"/>
      <c r="AF1256" s="20"/>
      <c r="AI1256" s="2"/>
      <c r="AJ1256" s="2"/>
      <c r="AK1256" s="20"/>
      <c r="AN1256" s="2"/>
      <c r="AO1256" s="2"/>
    </row>
    <row r="1257" spans="7:41" x14ac:dyDescent="0.25">
      <c r="G1257" s="2"/>
      <c r="AF1257" s="20"/>
      <c r="AI1257" s="2"/>
      <c r="AJ1257" s="2"/>
      <c r="AK1257" s="20"/>
      <c r="AN1257" s="2"/>
      <c r="AO1257" s="2"/>
    </row>
    <row r="1258" spans="7:41" x14ac:dyDescent="0.25">
      <c r="G1258" s="2"/>
      <c r="AF1258" s="20"/>
      <c r="AI1258" s="2"/>
      <c r="AJ1258" s="2"/>
      <c r="AK1258" s="20"/>
      <c r="AN1258" s="2"/>
      <c r="AO1258" s="2"/>
    </row>
    <row r="1259" spans="7:41" x14ac:dyDescent="0.25">
      <c r="G1259" s="2"/>
      <c r="AF1259" s="20"/>
      <c r="AI1259" s="2"/>
      <c r="AJ1259" s="2"/>
      <c r="AK1259" s="20"/>
      <c r="AN1259" s="2"/>
      <c r="AO1259" s="2"/>
    </row>
    <row r="1260" spans="7:41" x14ac:dyDescent="0.25">
      <c r="G1260" s="2"/>
      <c r="AF1260" s="20"/>
      <c r="AI1260" s="2"/>
      <c r="AJ1260" s="2"/>
      <c r="AK1260" s="20"/>
      <c r="AN1260" s="2"/>
      <c r="AO1260" s="2"/>
    </row>
    <row r="1261" spans="7:41" x14ac:dyDescent="0.25">
      <c r="G1261" s="2"/>
      <c r="AF1261" s="20"/>
      <c r="AI1261" s="2"/>
      <c r="AJ1261" s="2"/>
      <c r="AK1261" s="20"/>
      <c r="AN1261" s="2"/>
      <c r="AO1261" s="2"/>
    </row>
    <row r="1262" spans="7:41" x14ac:dyDescent="0.25">
      <c r="G1262" s="2"/>
      <c r="AF1262" s="20"/>
      <c r="AI1262" s="2"/>
      <c r="AJ1262" s="2"/>
      <c r="AK1262" s="20"/>
      <c r="AN1262" s="2"/>
      <c r="AO1262" s="2"/>
    </row>
    <row r="1263" spans="7:41" x14ac:dyDescent="0.25">
      <c r="G1263" s="2"/>
      <c r="AF1263" s="20"/>
      <c r="AI1263" s="2"/>
      <c r="AJ1263" s="2"/>
      <c r="AK1263" s="20"/>
      <c r="AN1263" s="2"/>
      <c r="AO1263" s="2"/>
    </row>
    <row r="1264" spans="7:41" x14ac:dyDescent="0.25">
      <c r="G1264" s="2"/>
      <c r="AF1264" s="20"/>
      <c r="AI1264" s="2"/>
      <c r="AJ1264" s="2"/>
      <c r="AK1264" s="20"/>
      <c r="AN1264" s="2"/>
      <c r="AO1264" s="2"/>
    </row>
    <row r="1265" spans="7:41" x14ac:dyDescent="0.25">
      <c r="G1265" s="2"/>
      <c r="AF1265" s="20"/>
      <c r="AI1265" s="2"/>
      <c r="AJ1265" s="2"/>
      <c r="AK1265" s="20"/>
      <c r="AN1265" s="2"/>
      <c r="AO1265" s="2"/>
    </row>
    <row r="1266" spans="7:41" x14ac:dyDescent="0.25">
      <c r="G1266" s="2"/>
      <c r="AF1266" s="20"/>
      <c r="AI1266" s="2"/>
      <c r="AJ1266" s="2"/>
      <c r="AK1266" s="20"/>
      <c r="AN1266" s="2"/>
      <c r="AO1266" s="2"/>
    </row>
    <row r="1267" spans="7:41" x14ac:dyDescent="0.25">
      <c r="G1267" s="2"/>
      <c r="AF1267" s="20"/>
      <c r="AI1267" s="2"/>
      <c r="AJ1267" s="2"/>
      <c r="AK1267" s="20"/>
      <c r="AN1267" s="2"/>
      <c r="AO1267" s="2"/>
    </row>
    <row r="1268" spans="7:41" x14ac:dyDescent="0.25">
      <c r="G1268" s="2"/>
      <c r="AF1268" s="20"/>
      <c r="AI1268" s="2"/>
      <c r="AJ1268" s="2"/>
      <c r="AK1268" s="20"/>
      <c r="AN1268" s="2"/>
      <c r="AO1268" s="2"/>
    </row>
    <row r="1269" spans="7:41" x14ac:dyDescent="0.25">
      <c r="G1269" s="2"/>
      <c r="AF1269" s="20"/>
      <c r="AI1269" s="2"/>
      <c r="AJ1269" s="2"/>
      <c r="AK1269" s="20"/>
      <c r="AN1269" s="2"/>
      <c r="AO1269" s="2"/>
    </row>
    <row r="1270" spans="7:41" x14ac:dyDescent="0.25">
      <c r="G1270" s="2"/>
      <c r="AF1270" s="20"/>
      <c r="AI1270" s="2"/>
      <c r="AJ1270" s="2"/>
      <c r="AK1270" s="20"/>
      <c r="AN1270" s="2"/>
      <c r="AO1270" s="2"/>
    </row>
    <row r="1271" spans="7:41" x14ac:dyDescent="0.25">
      <c r="G1271" s="2"/>
      <c r="AF1271" s="20"/>
      <c r="AI1271" s="2"/>
      <c r="AJ1271" s="2"/>
      <c r="AK1271" s="20"/>
      <c r="AN1271" s="2"/>
      <c r="AO1271" s="2"/>
    </row>
    <row r="1272" spans="7:41" x14ac:dyDescent="0.25">
      <c r="G1272" s="2"/>
      <c r="AF1272" s="20"/>
      <c r="AI1272" s="2"/>
      <c r="AJ1272" s="2"/>
      <c r="AK1272" s="20"/>
      <c r="AN1272" s="2"/>
      <c r="AO1272" s="2"/>
    </row>
    <row r="1273" spans="7:41" x14ac:dyDescent="0.25">
      <c r="G1273" s="2"/>
      <c r="AF1273" s="20"/>
      <c r="AI1273" s="2"/>
      <c r="AJ1273" s="2"/>
      <c r="AK1273" s="20"/>
      <c r="AN1273" s="2"/>
      <c r="AO1273" s="2"/>
    </row>
    <row r="1274" spans="7:41" x14ac:dyDescent="0.25">
      <c r="G1274" s="2"/>
      <c r="AF1274" s="20"/>
      <c r="AI1274" s="2"/>
      <c r="AJ1274" s="2"/>
      <c r="AK1274" s="20"/>
      <c r="AN1274" s="2"/>
      <c r="AO1274" s="2"/>
    </row>
    <row r="1275" spans="7:41" x14ac:dyDescent="0.25">
      <c r="G1275" s="2"/>
      <c r="AF1275" s="20"/>
      <c r="AI1275" s="2"/>
      <c r="AJ1275" s="2"/>
      <c r="AK1275" s="20"/>
      <c r="AN1275" s="2"/>
      <c r="AO1275" s="2"/>
    </row>
    <row r="1276" spans="7:41" x14ac:dyDescent="0.25">
      <c r="G1276" s="2"/>
      <c r="AF1276" s="20"/>
      <c r="AI1276" s="2"/>
      <c r="AJ1276" s="2"/>
      <c r="AK1276" s="20"/>
      <c r="AN1276" s="2"/>
      <c r="AO1276" s="2"/>
    </row>
    <row r="1277" spans="7:41" x14ac:dyDescent="0.25">
      <c r="G1277" s="2"/>
      <c r="AF1277" s="20"/>
      <c r="AI1277" s="2"/>
      <c r="AJ1277" s="2"/>
      <c r="AK1277" s="20"/>
      <c r="AN1277" s="2"/>
      <c r="AO1277" s="2"/>
    </row>
    <row r="1278" spans="7:41" x14ac:dyDescent="0.25">
      <c r="G1278" s="2"/>
      <c r="AF1278" s="20"/>
      <c r="AI1278" s="2"/>
      <c r="AJ1278" s="2"/>
      <c r="AK1278" s="20"/>
      <c r="AN1278" s="2"/>
      <c r="AO1278" s="2"/>
    </row>
    <row r="1279" spans="7:41" x14ac:dyDescent="0.25">
      <c r="G1279" s="2"/>
      <c r="AF1279" s="20"/>
      <c r="AI1279" s="2"/>
      <c r="AJ1279" s="2"/>
      <c r="AK1279" s="20"/>
      <c r="AN1279" s="2"/>
      <c r="AO1279" s="2"/>
    </row>
    <row r="1280" spans="7:41" x14ac:dyDescent="0.25">
      <c r="G1280" s="2"/>
      <c r="AF1280" s="20"/>
      <c r="AI1280" s="2"/>
      <c r="AJ1280" s="2"/>
      <c r="AK1280" s="20"/>
      <c r="AN1280" s="2"/>
      <c r="AO1280" s="2"/>
    </row>
    <row r="1281" spans="7:41" x14ac:dyDescent="0.25">
      <c r="G1281" s="2"/>
      <c r="AF1281" s="20"/>
      <c r="AI1281" s="2"/>
      <c r="AJ1281" s="2"/>
      <c r="AK1281" s="20"/>
      <c r="AN1281" s="2"/>
      <c r="AO1281" s="2"/>
    </row>
    <row r="1282" spans="7:41" x14ac:dyDescent="0.25">
      <c r="G1282" s="2"/>
      <c r="AF1282" s="20"/>
      <c r="AI1282" s="2"/>
      <c r="AJ1282" s="2"/>
      <c r="AK1282" s="20"/>
      <c r="AN1282" s="2"/>
      <c r="AO1282" s="2"/>
    </row>
    <row r="1283" spans="7:41" x14ac:dyDescent="0.25">
      <c r="G1283" s="2"/>
      <c r="AF1283" s="20"/>
      <c r="AI1283" s="2"/>
      <c r="AJ1283" s="2"/>
      <c r="AK1283" s="20"/>
      <c r="AN1283" s="2"/>
      <c r="AO1283" s="2"/>
    </row>
    <row r="1284" spans="7:41" x14ac:dyDescent="0.25">
      <c r="G1284" s="2"/>
      <c r="AF1284" s="20"/>
      <c r="AI1284" s="2"/>
      <c r="AJ1284" s="2"/>
      <c r="AK1284" s="20"/>
      <c r="AN1284" s="2"/>
      <c r="AO1284" s="2"/>
    </row>
    <row r="1285" spans="7:41" x14ac:dyDescent="0.25">
      <c r="G1285" s="2"/>
      <c r="AF1285" s="20"/>
      <c r="AI1285" s="2"/>
      <c r="AJ1285" s="2"/>
      <c r="AK1285" s="20"/>
      <c r="AN1285" s="2"/>
      <c r="AO1285" s="2"/>
    </row>
    <row r="1286" spans="7:41" x14ac:dyDescent="0.25">
      <c r="G1286" s="2"/>
      <c r="AF1286" s="20"/>
      <c r="AI1286" s="2"/>
      <c r="AJ1286" s="2"/>
      <c r="AK1286" s="20"/>
      <c r="AN1286" s="2"/>
      <c r="AO1286" s="2"/>
    </row>
    <row r="1287" spans="7:41" x14ac:dyDescent="0.25">
      <c r="G1287" s="2"/>
      <c r="AF1287" s="20"/>
      <c r="AI1287" s="2"/>
      <c r="AJ1287" s="2"/>
      <c r="AK1287" s="20"/>
      <c r="AN1287" s="2"/>
      <c r="AO1287" s="2"/>
    </row>
    <row r="1288" spans="7:41" x14ac:dyDescent="0.25">
      <c r="G1288" s="2"/>
      <c r="AF1288" s="20"/>
      <c r="AI1288" s="2"/>
      <c r="AJ1288" s="2"/>
      <c r="AK1288" s="20"/>
      <c r="AN1288" s="2"/>
      <c r="AO1288" s="2"/>
    </row>
    <row r="1289" spans="7:41" x14ac:dyDescent="0.25">
      <c r="G1289" s="2"/>
      <c r="AF1289" s="20"/>
      <c r="AI1289" s="2"/>
      <c r="AJ1289" s="2"/>
      <c r="AK1289" s="20"/>
      <c r="AN1289" s="2"/>
      <c r="AO1289" s="2"/>
    </row>
    <row r="1290" spans="7:41" x14ac:dyDescent="0.25">
      <c r="G1290" s="2"/>
      <c r="AF1290" s="20"/>
      <c r="AI1290" s="2"/>
      <c r="AJ1290" s="2"/>
      <c r="AK1290" s="20"/>
      <c r="AN1290" s="2"/>
      <c r="AO1290" s="2"/>
    </row>
    <row r="1291" spans="7:41" x14ac:dyDescent="0.25">
      <c r="G1291" s="2"/>
      <c r="AF1291" s="20"/>
      <c r="AI1291" s="2"/>
      <c r="AJ1291" s="2"/>
      <c r="AK1291" s="20"/>
      <c r="AN1291" s="2"/>
      <c r="AO1291" s="2"/>
    </row>
    <row r="1292" spans="7:41" x14ac:dyDescent="0.25">
      <c r="G1292" s="2"/>
      <c r="AF1292" s="20"/>
      <c r="AI1292" s="2"/>
      <c r="AJ1292" s="2"/>
      <c r="AK1292" s="20"/>
      <c r="AN1292" s="2"/>
      <c r="AO1292" s="2"/>
    </row>
    <row r="1293" spans="7:41" x14ac:dyDescent="0.25">
      <c r="G1293" s="2"/>
      <c r="AF1293" s="20"/>
      <c r="AI1293" s="2"/>
      <c r="AJ1293" s="2"/>
      <c r="AK1293" s="20"/>
      <c r="AN1293" s="2"/>
      <c r="AO1293" s="2"/>
    </row>
    <row r="1294" spans="7:41" x14ac:dyDescent="0.25">
      <c r="G1294" s="2"/>
      <c r="AF1294" s="20"/>
      <c r="AI1294" s="2"/>
      <c r="AJ1294" s="2"/>
      <c r="AK1294" s="20"/>
      <c r="AN1294" s="2"/>
      <c r="AO1294" s="2"/>
    </row>
    <row r="1295" spans="7:41" x14ac:dyDescent="0.25">
      <c r="G1295" s="2"/>
      <c r="AF1295" s="20"/>
      <c r="AI1295" s="2"/>
      <c r="AJ1295" s="2"/>
      <c r="AK1295" s="20"/>
      <c r="AN1295" s="2"/>
      <c r="AO1295" s="2"/>
    </row>
    <row r="1296" spans="7:41" x14ac:dyDescent="0.25">
      <c r="G1296" s="2"/>
      <c r="AF1296" s="20"/>
      <c r="AI1296" s="2"/>
      <c r="AJ1296" s="2"/>
      <c r="AK1296" s="20"/>
      <c r="AN1296" s="2"/>
      <c r="AO1296" s="2"/>
    </row>
    <row r="1297" spans="7:41" x14ac:dyDescent="0.25">
      <c r="G1297" s="2"/>
      <c r="AF1297" s="20"/>
      <c r="AI1297" s="2"/>
      <c r="AJ1297" s="2"/>
      <c r="AK1297" s="20"/>
      <c r="AN1297" s="2"/>
      <c r="AO1297" s="2"/>
    </row>
    <row r="1298" spans="7:41" x14ac:dyDescent="0.25">
      <c r="G1298" s="2"/>
      <c r="AF1298" s="20"/>
      <c r="AI1298" s="2"/>
      <c r="AJ1298" s="2"/>
      <c r="AK1298" s="20"/>
      <c r="AN1298" s="2"/>
      <c r="AO1298" s="2"/>
    </row>
    <row r="1299" spans="7:41" x14ac:dyDescent="0.25">
      <c r="G1299" s="2"/>
      <c r="AF1299" s="20"/>
      <c r="AI1299" s="2"/>
      <c r="AJ1299" s="2"/>
      <c r="AK1299" s="20"/>
      <c r="AN1299" s="2"/>
      <c r="AO1299" s="2"/>
    </row>
    <row r="1300" spans="7:41" x14ac:dyDescent="0.25">
      <c r="G1300" s="2"/>
      <c r="AF1300" s="20"/>
      <c r="AI1300" s="2"/>
      <c r="AJ1300" s="2"/>
      <c r="AK1300" s="20"/>
      <c r="AN1300" s="2"/>
      <c r="AO1300" s="2"/>
    </row>
    <row r="1301" spans="7:41" x14ac:dyDescent="0.25">
      <c r="G1301" s="2"/>
      <c r="AF1301" s="20"/>
      <c r="AI1301" s="2"/>
      <c r="AJ1301" s="2"/>
      <c r="AK1301" s="20"/>
      <c r="AN1301" s="2"/>
      <c r="AO1301" s="2"/>
    </row>
    <row r="1302" spans="7:41" x14ac:dyDescent="0.25">
      <c r="G1302" s="2"/>
      <c r="AF1302" s="20"/>
      <c r="AI1302" s="2"/>
      <c r="AJ1302" s="2"/>
      <c r="AK1302" s="20"/>
      <c r="AN1302" s="2"/>
      <c r="AO1302" s="2"/>
    </row>
    <row r="1303" spans="7:41" x14ac:dyDescent="0.25">
      <c r="G1303" s="2"/>
      <c r="AF1303" s="20"/>
      <c r="AI1303" s="2"/>
      <c r="AJ1303" s="2"/>
      <c r="AK1303" s="20"/>
      <c r="AN1303" s="2"/>
      <c r="AO1303" s="2"/>
    </row>
    <row r="1304" spans="7:41" x14ac:dyDescent="0.25">
      <c r="G1304" s="2"/>
      <c r="AF1304" s="20"/>
      <c r="AI1304" s="2"/>
      <c r="AJ1304" s="2"/>
      <c r="AK1304" s="20"/>
      <c r="AN1304" s="2"/>
      <c r="AO1304" s="2"/>
    </row>
    <row r="1305" spans="7:41" x14ac:dyDescent="0.25">
      <c r="G1305" s="2"/>
      <c r="AF1305" s="20"/>
      <c r="AI1305" s="2"/>
      <c r="AJ1305" s="2"/>
      <c r="AK1305" s="20"/>
      <c r="AN1305" s="2"/>
      <c r="AO1305" s="2"/>
    </row>
    <row r="1306" spans="7:41" x14ac:dyDescent="0.25">
      <c r="G1306" s="2"/>
      <c r="AF1306" s="20"/>
      <c r="AI1306" s="2"/>
      <c r="AJ1306" s="2"/>
      <c r="AK1306" s="20"/>
      <c r="AN1306" s="2"/>
      <c r="AO1306" s="2"/>
    </row>
    <row r="1307" spans="7:41" x14ac:dyDescent="0.25">
      <c r="G1307" s="2"/>
      <c r="AF1307" s="20"/>
      <c r="AI1307" s="2"/>
      <c r="AJ1307" s="2"/>
      <c r="AK1307" s="20"/>
      <c r="AN1307" s="2"/>
      <c r="AO1307" s="2"/>
    </row>
    <row r="1308" spans="7:41" x14ac:dyDescent="0.25">
      <c r="G1308" s="2"/>
      <c r="AF1308" s="20"/>
      <c r="AI1308" s="2"/>
      <c r="AJ1308" s="2"/>
      <c r="AK1308" s="20"/>
      <c r="AN1308" s="2"/>
      <c r="AO1308" s="2"/>
    </row>
    <row r="1309" spans="7:41" x14ac:dyDescent="0.25">
      <c r="G1309" s="2"/>
      <c r="AF1309" s="20"/>
      <c r="AI1309" s="2"/>
      <c r="AJ1309" s="2"/>
      <c r="AK1309" s="20"/>
      <c r="AN1309" s="2"/>
      <c r="AO1309" s="2"/>
    </row>
    <row r="1310" spans="7:41" x14ac:dyDescent="0.25">
      <c r="G1310" s="2"/>
      <c r="AF1310" s="20"/>
      <c r="AI1310" s="2"/>
      <c r="AJ1310" s="2"/>
      <c r="AK1310" s="20"/>
      <c r="AN1310" s="2"/>
      <c r="AO1310" s="2"/>
    </row>
    <row r="1311" spans="7:41" x14ac:dyDescent="0.25">
      <c r="G1311" s="2"/>
      <c r="AF1311" s="20"/>
      <c r="AI1311" s="2"/>
      <c r="AJ1311" s="2"/>
      <c r="AK1311" s="20"/>
      <c r="AN1311" s="2"/>
      <c r="AO1311" s="2"/>
    </row>
    <row r="1312" spans="7:41" x14ac:dyDescent="0.25">
      <c r="G1312" s="2"/>
      <c r="AF1312" s="20"/>
      <c r="AI1312" s="2"/>
      <c r="AJ1312" s="2"/>
      <c r="AK1312" s="20"/>
      <c r="AN1312" s="2"/>
      <c r="AO1312" s="2"/>
    </row>
    <row r="1313" spans="7:41" x14ac:dyDescent="0.25">
      <c r="G1313" s="2"/>
      <c r="AF1313" s="20"/>
      <c r="AI1313" s="2"/>
      <c r="AJ1313" s="2"/>
      <c r="AK1313" s="20"/>
      <c r="AN1313" s="2"/>
      <c r="AO1313" s="2"/>
    </row>
    <row r="1314" spans="7:41" x14ac:dyDescent="0.25">
      <c r="G1314" s="2"/>
      <c r="AF1314" s="20"/>
      <c r="AI1314" s="2"/>
      <c r="AJ1314" s="2"/>
      <c r="AK1314" s="20"/>
      <c r="AN1314" s="2"/>
      <c r="AO1314" s="2"/>
    </row>
    <row r="1315" spans="7:41" x14ac:dyDescent="0.25">
      <c r="G1315" s="2"/>
      <c r="AF1315" s="20"/>
      <c r="AI1315" s="2"/>
      <c r="AJ1315" s="2"/>
      <c r="AK1315" s="20"/>
      <c r="AN1315" s="2"/>
      <c r="AO1315" s="2"/>
    </row>
    <row r="1316" spans="7:41" x14ac:dyDescent="0.25">
      <c r="G1316" s="2"/>
      <c r="AF1316" s="20"/>
      <c r="AI1316" s="2"/>
      <c r="AJ1316" s="2"/>
      <c r="AK1316" s="20"/>
      <c r="AN1316" s="2"/>
      <c r="AO1316" s="2"/>
    </row>
    <row r="1317" spans="7:41" x14ac:dyDescent="0.25">
      <c r="G1317" s="2"/>
      <c r="AF1317" s="20"/>
      <c r="AI1317" s="2"/>
      <c r="AJ1317" s="2"/>
      <c r="AK1317" s="20"/>
      <c r="AN1317" s="2"/>
      <c r="AO1317" s="2"/>
    </row>
    <row r="1318" spans="7:41" x14ac:dyDescent="0.25">
      <c r="G1318" s="2"/>
      <c r="AF1318" s="20"/>
      <c r="AI1318" s="2"/>
      <c r="AJ1318" s="2"/>
      <c r="AK1318" s="20"/>
      <c r="AN1318" s="2"/>
      <c r="AO1318" s="2"/>
    </row>
    <row r="1319" spans="7:41" x14ac:dyDescent="0.25">
      <c r="G1319" s="2"/>
      <c r="AF1319" s="20"/>
      <c r="AI1319" s="2"/>
      <c r="AJ1319" s="2"/>
      <c r="AK1319" s="20"/>
      <c r="AN1319" s="2"/>
      <c r="AO1319" s="2"/>
    </row>
    <row r="1320" spans="7:41" x14ac:dyDescent="0.25">
      <c r="G1320" s="2"/>
      <c r="AF1320" s="20"/>
      <c r="AI1320" s="2"/>
      <c r="AJ1320" s="2"/>
      <c r="AK1320" s="20"/>
      <c r="AN1320" s="2"/>
      <c r="AO1320" s="2"/>
    </row>
    <row r="1321" spans="7:41" x14ac:dyDescent="0.25">
      <c r="G1321" s="2"/>
      <c r="AF1321" s="20"/>
      <c r="AI1321" s="2"/>
      <c r="AJ1321" s="2"/>
      <c r="AK1321" s="20"/>
      <c r="AN1321" s="2"/>
      <c r="AO1321" s="2"/>
    </row>
    <row r="1322" spans="7:41" x14ac:dyDescent="0.25">
      <c r="G1322" s="2"/>
      <c r="AF1322" s="20"/>
      <c r="AI1322" s="2"/>
      <c r="AJ1322" s="2"/>
      <c r="AK1322" s="20"/>
      <c r="AN1322" s="2"/>
      <c r="AO1322" s="2"/>
    </row>
    <row r="1323" spans="7:41" x14ac:dyDescent="0.25">
      <c r="G1323" s="2"/>
      <c r="AF1323" s="20"/>
      <c r="AI1323" s="2"/>
      <c r="AJ1323" s="2"/>
      <c r="AK1323" s="20"/>
      <c r="AN1323" s="2"/>
      <c r="AO1323" s="2"/>
    </row>
    <row r="1324" spans="7:41" x14ac:dyDescent="0.25">
      <c r="G1324" s="2"/>
      <c r="AF1324" s="20"/>
      <c r="AI1324" s="2"/>
      <c r="AJ1324" s="2"/>
      <c r="AK1324" s="20"/>
      <c r="AN1324" s="2"/>
      <c r="AO1324" s="2"/>
    </row>
    <row r="1325" spans="7:41" x14ac:dyDescent="0.25">
      <c r="G1325" s="2"/>
      <c r="AF1325" s="20"/>
      <c r="AI1325" s="2"/>
      <c r="AJ1325" s="2"/>
      <c r="AK1325" s="20"/>
      <c r="AN1325" s="2"/>
      <c r="AO1325" s="2"/>
    </row>
    <row r="1326" spans="7:41" x14ac:dyDescent="0.25">
      <c r="G1326" s="2"/>
      <c r="AF1326" s="20"/>
      <c r="AI1326" s="2"/>
      <c r="AJ1326" s="2"/>
      <c r="AK1326" s="20"/>
      <c r="AN1326" s="2"/>
      <c r="AO1326" s="2"/>
    </row>
    <row r="1327" spans="7:41" x14ac:dyDescent="0.25">
      <c r="G1327" s="2"/>
      <c r="AF1327" s="20"/>
      <c r="AI1327" s="2"/>
      <c r="AJ1327" s="2"/>
      <c r="AK1327" s="20"/>
      <c r="AN1327" s="2"/>
      <c r="AO1327" s="2"/>
    </row>
    <row r="1328" spans="7:41" x14ac:dyDescent="0.25">
      <c r="G1328" s="2"/>
      <c r="AF1328" s="20"/>
      <c r="AI1328" s="2"/>
      <c r="AJ1328" s="2"/>
      <c r="AK1328" s="20"/>
      <c r="AN1328" s="2"/>
      <c r="AO1328" s="2"/>
    </row>
    <row r="1329" spans="7:41" x14ac:dyDescent="0.25">
      <c r="G1329" s="2"/>
      <c r="AF1329" s="20"/>
      <c r="AI1329" s="2"/>
      <c r="AJ1329" s="2"/>
      <c r="AK1329" s="20"/>
      <c r="AN1329" s="2"/>
      <c r="AO1329" s="2"/>
    </row>
    <row r="1330" spans="7:41" x14ac:dyDescent="0.25">
      <c r="G1330" s="2"/>
      <c r="AF1330" s="20"/>
      <c r="AI1330" s="2"/>
      <c r="AJ1330" s="2"/>
      <c r="AK1330" s="20"/>
      <c r="AN1330" s="2"/>
      <c r="AO1330" s="2"/>
    </row>
    <row r="1331" spans="7:41" x14ac:dyDescent="0.25">
      <c r="G1331" s="2"/>
      <c r="AF1331" s="20"/>
      <c r="AI1331" s="2"/>
      <c r="AJ1331" s="2"/>
      <c r="AK1331" s="20"/>
      <c r="AN1331" s="2"/>
      <c r="AO1331" s="2"/>
    </row>
    <row r="1332" spans="7:41" x14ac:dyDescent="0.25">
      <c r="G1332" s="2"/>
      <c r="AF1332" s="20"/>
      <c r="AI1332" s="2"/>
      <c r="AJ1332" s="2"/>
      <c r="AK1332" s="20"/>
      <c r="AN1332" s="2"/>
      <c r="AO1332" s="2"/>
    </row>
    <row r="1333" spans="7:41" x14ac:dyDescent="0.25">
      <c r="G1333" s="2"/>
      <c r="AF1333" s="20"/>
      <c r="AI1333" s="2"/>
      <c r="AJ1333" s="2"/>
      <c r="AK1333" s="20"/>
      <c r="AN1333" s="2"/>
      <c r="AO1333" s="2"/>
    </row>
    <row r="1334" spans="7:41" x14ac:dyDescent="0.25">
      <c r="G1334" s="2"/>
      <c r="AF1334" s="20"/>
      <c r="AI1334" s="2"/>
      <c r="AJ1334" s="2"/>
      <c r="AK1334" s="20"/>
      <c r="AN1334" s="2"/>
      <c r="AO1334" s="2"/>
    </row>
    <row r="1335" spans="7:41" x14ac:dyDescent="0.25">
      <c r="G1335" s="2"/>
      <c r="AF1335" s="20"/>
      <c r="AI1335" s="2"/>
      <c r="AJ1335" s="2"/>
      <c r="AK1335" s="20"/>
      <c r="AN1335" s="2"/>
      <c r="AO1335" s="2"/>
    </row>
    <row r="1336" spans="7:41" x14ac:dyDescent="0.25">
      <c r="G1336" s="2"/>
      <c r="AF1336" s="20"/>
      <c r="AI1336" s="2"/>
      <c r="AJ1336" s="2"/>
      <c r="AK1336" s="20"/>
      <c r="AN1336" s="2"/>
      <c r="AO1336" s="2"/>
    </row>
    <row r="1337" spans="7:41" x14ac:dyDescent="0.25">
      <c r="G1337" s="2"/>
      <c r="AF1337" s="20"/>
      <c r="AI1337" s="2"/>
      <c r="AJ1337" s="2"/>
      <c r="AK1337" s="20"/>
      <c r="AN1337" s="2"/>
      <c r="AO1337" s="2"/>
    </row>
    <row r="1338" spans="7:41" x14ac:dyDescent="0.25">
      <c r="G1338" s="2"/>
      <c r="AF1338" s="20"/>
      <c r="AI1338" s="2"/>
      <c r="AJ1338" s="2"/>
      <c r="AK1338" s="20"/>
      <c r="AN1338" s="2"/>
      <c r="AO1338" s="2"/>
    </row>
    <row r="1339" spans="7:41" x14ac:dyDescent="0.25">
      <c r="G1339" s="2"/>
      <c r="AF1339" s="20"/>
      <c r="AI1339" s="2"/>
      <c r="AJ1339" s="2"/>
      <c r="AK1339" s="20"/>
      <c r="AN1339" s="2"/>
      <c r="AO1339" s="2"/>
    </row>
    <row r="1340" spans="7:41" x14ac:dyDescent="0.25">
      <c r="G1340" s="2"/>
      <c r="AF1340" s="20"/>
      <c r="AI1340" s="2"/>
      <c r="AJ1340" s="2"/>
      <c r="AK1340" s="20"/>
      <c r="AN1340" s="2"/>
      <c r="AO1340" s="2"/>
    </row>
    <row r="1341" spans="7:41" x14ac:dyDescent="0.25">
      <c r="G1341" s="2"/>
      <c r="AF1341" s="20"/>
      <c r="AI1341" s="2"/>
      <c r="AJ1341" s="2"/>
      <c r="AK1341" s="20"/>
      <c r="AN1341" s="2"/>
      <c r="AO1341" s="2"/>
    </row>
    <row r="1342" spans="7:41" x14ac:dyDescent="0.25">
      <c r="G1342" s="2"/>
      <c r="AF1342" s="20"/>
      <c r="AI1342" s="2"/>
      <c r="AJ1342" s="2"/>
      <c r="AK1342" s="20"/>
      <c r="AN1342" s="2"/>
      <c r="AO1342" s="2"/>
    </row>
    <row r="1343" spans="7:41" x14ac:dyDescent="0.25">
      <c r="G1343" s="2"/>
      <c r="AF1343" s="20"/>
      <c r="AI1343" s="2"/>
      <c r="AJ1343" s="2"/>
      <c r="AK1343" s="20"/>
      <c r="AN1343" s="2"/>
      <c r="AO1343" s="2"/>
    </row>
    <row r="1344" spans="7:41" x14ac:dyDescent="0.25">
      <c r="G1344" s="2"/>
      <c r="AF1344" s="20"/>
      <c r="AI1344" s="2"/>
      <c r="AJ1344" s="2"/>
      <c r="AK1344" s="20"/>
      <c r="AN1344" s="2"/>
      <c r="AO1344" s="2"/>
    </row>
    <row r="1345" spans="7:41" x14ac:dyDescent="0.25">
      <c r="G1345" s="2"/>
      <c r="AF1345" s="20"/>
      <c r="AI1345" s="2"/>
      <c r="AJ1345" s="2"/>
      <c r="AK1345" s="20"/>
      <c r="AN1345" s="2"/>
      <c r="AO1345" s="2"/>
    </row>
    <row r="1346" spans="7:41" x14ac:dyDescent="0.25">
      <c r="G1346" s="2"/>
      <c r="AF1346" s="20"/>
      <c r="AI1346" s="2"/>
      <c r="AJ1346" s="2"/>
      <c r="AK1346" s="20"/>
      <c r="AN1346" s="2"/>
      <c r="AO1346" s="2"/>
    </row>
    <row r="1347" spans="7:41" x14ac:dyDescent="0.25">
      <c r="G1347" s="2"/>
      <c r="AF1347" s="20"/>
      <c r="AI1347" s="2"/>
      <c r="AJ1347" s="2"/>
      <c r="AK1347" s="20"/>
      <c r="AN1347" s="2"/>
      <c r="AO1347" s="2"/>
    </row>
    <row r="1348" spans="7:41" x14ac:dyDescent="0.25">
      <c r="G1348" s="2"/>
      <c r="AF1348" s="20"/>
      <c r="AI1348" s="2"/>
      <c r="AJ1348" s="2"/>
      <c r="AK1348" s="20"/>
      <c r="AN1348" s="2"/>
      <c r="AO1348" s="2"/>
    </row>
    <row r="1349" spans="7:41" x14ac:dyDescent="0.25">
      <c r="G1349" s="2"/>
      <c r="AF1349" s="20"/>
      <c r="AI1349" s="2"/>
      <c r="AJ1349" s="2"/>
      <c r="AK1349" s="20"/>
      <c r="AN1349" s="2"/>
      <c r="AO1349" s="2"/>
    </row>
    <row r="1350" spans="7:41" x14ac:dyDescent="0.25">
      <c r="G1350" s="2"/>
      <c r="AF1350" s="20"/>
      <c r="AI1350" s="2"/>
      <c r="AJ1350" s="2"/>
      <c r="AK1350" s="20"/>
      <c r="AN1350" s="2"/>
      <c r="AO1350" s="2"/>
    </row>
    <row r="1351" spans="7:41" x14ac:dyDescent="0.25">
      <c r="G1351" s="2"/>
      <c r="AF1351" s="20"/>
      <c r="AI1351" s="2"/>
      <c r="AJ1351" s="2"/>
      <c r="AK1351" s="20"/>
      <c r="AN1351" s="2"/>
      <c r="AO1351" s="2"/>
    </row>
    <row r="1352" spans="7:41" x14ac:dyDescent="0.25">
      <c r="G1352" s="2"/>
      <c r="AF1352" s="20"/>
      <c r="AI1352" s="2"/>
      <c r="AJ1352" s="2"/>
      <c r="AK1352" s="20"/>
      <c r="AN1352" s="2"/>
      <c r="AO1352" s="2"/>
    </row>
    <row r="1353" spans="7:41" x14ac:dyDescent="0.25">
      <c r="G1353" s="2"/>
      <c r="AF1353" s="20"/>
      <c r="AI1353" s="2"/>
      <c r="AJ1353" s="2"/>
      <c r="AK1353" s="20"/>
      <c r="AN1353" s="2"/>
      <c r="AO1353" s="2"/>
    </row>
    <row r="1354" spans="7:41" x14ac:dyDescent="0.25">
      <c r="G1354" s="2"/>
      <c r="AF1354" s="20"/>
      <c r="AI1354" s="2"/>
      <c r="AJ1354" s="2"/>
      <c r="AK1354" s="20"/>
      <c r="AN1354" s="2"/>
      <c r="AO1354" s="2"/>
    </row>
    <row r="1355" spans="7:41" x14ac:dyDescent="0.25">
      <c r="G1355" s="2"/>
      <c r="AF1355" s="20"/>
      <c r="AI1355" s="2"/>
      <c r="AJ1355" s="2"/>
      <c r="AK1355" s="20"/>
      <c r="AN1355" s="2"/>
      <c r="AO1355" s="2"/>
    </row>
    <row r="1356" spans="7:41" x14ac:dyDescent="0.25">
      <c r="G1356" s="2"/>
      <c r="AF1356" s="20"/>
      <c r="AI1356" s="2"/>
      <c r="AJ1356" s="2"/>
      <c r="AK1356" s="20"/>
      <c r="AN1356" s="2"/>
      <c r="AO1356" s="2"/>
    </row>
    <row r="1357" spans="7:41" x14ac:dyDescent="0.25">
      <c r="G1357" s="2"/>
      <c r="AF1357" s="20"/>
      <c r="AI1357" s="2"/>
      <c r="AJ1357" s="2"/>
      <c r="AK1357" s="20"/>
      <c r="AN1357" s="2"/>
      <c r="AO1357" s="2"/>
    </row>
    <row r="1358" spans="7:41" x14ac:dyDescent="0.25">
      <c r="G1358" s="2"/>
      <c r="AF1358" s="20"/>
      <c r="AI1358" s="2"/>
      <c r="AJ1358" s="2"/>
      <c r="AK1358" s="20"/>
      <c r="AN1358" s="2"/>
      <c r="AO1358" s="2"/>
    </row>
    <row r="1359" spans="7:41" x14ac:dyDescent="0.25">
      <c r="G1359" s="2"/>
      <c r="AF1359" s="20"/>
      <c r="AI1359" s="2"/>
      <c r="AJ1359" s="2"/>
      <c r="AK1359" s="20"/>
      <c r="AN1359" s="2"/>
      <c r="AO1359" s="2"/>
    </row>
    <row r="1360" spans="7:41" x14ac:dyDescent="0.25">
      <c r="G1360" s="2"/>
      <c r="AF1360" s="20"/>
      <c r="AI1360" s="2"/>
      <c r="AJ1360" s="2"/>
      <c r="AK1360" s="20"/>
      <c r="AN1360" s="2"/>
      <c r="AO1360" s="2"/>
    </row>
    <row r="1361" spans="7:41" x14ac:dyDescent="0.25">
      <c r="G1361" s="2"/>
      <c r="AF1361" s="20"/>
      <c r="AI1361" s="2"/>
      <c r="AJ1361" s="2"/>
      <c r="AK1361" s="20"/>
      <c r="AN1361" s="2"/>
      <c r="AO1361" s="2"/>
    </row>
    <row r="1362" spans="7:41" x14ac:dyDescent="0.25">
      <c r="G1362" s="2"/>
      <c r="AF1362" s="20"/>
      <c r="AI1362" s="2"/>
      <c r="AJ1362" s="2"/>
      <c r="AK1362" s="20"/>
      <c r="AN1362" s="2"/>
      <c r="AO1362" s="2"/>
    </row>
    <row r="1363" spans="7:41" x14ac:dyDescent="0.25">
      <c r="G1363" s="2"/>
      <c r="AF1363" s="20"/>
      <c r="AI1363" s="2"/>
      <c r="AJ1363" s="2"/>
      <c r="AK1363" s="20"/>
      <c r="AN1363" s="2"/>
      <c r="AO1363" s="2"/>
    </row>
    <row r="1364" spans="7:41" x14ac:dyDescent="0.25">
      <c r="G1364" s="2"/>
      <c r="AF1364" s="20"/>
      <c r="AI1364" s="2"/>
      <c r="AJ1364" s="2"/>
      <c r="AK1364" s="20"/>
      <c r="AN1364" s="2"/>
      <c r="AO1364" s="2"/>
    </row>
    <row r="1365" spans="7:41" x14ac:dyDescent="0.25">
      <c r="G1365" s="2"/>
      <c r="AF1365" s="20"/>
      <c r="AI1365" s="2"/>
      <c r="AJ1365" s="2"/>
      <c r="AK1365" s="20"/>
      <c r="AN1365" s="2"/>
      <c r="AO1365" s="2"/>
    </row>
    <row r="1366" spans="7:41" x14ac:dyDescent="0.25">
      <c r="G1366" s="2"/>
      <c r="AF1366" s="20"/>
      <c r="AI1366" s="2"/>
      <c r="AJ1366" s="2"/>
      <c r="AK1366" s="20"/>
      <c r="AN1366" s="2"/>
      <c r="AO1366" s="2"/>
    </row>
    <row r="1367" spans="7:41" x14ac:dyDescent="0.25">
      <c r="G1367" s="2"/>
      <c r="AF1367" s="20"/>
      <c r="AI1367" s="2"/>
      <c r="AJ1367" s="2"/>
      <c r="AK1367" s="20"/>
      <c r="AN1367" s="2"/>
      <c r="AO1367" s="2"/>
    </row>
    <row r="1368" spans="7:41" x14ac:dyDescent="0.25">
      <c r="G1368" s="2"/>
      <c r="AF1368" s="20"/>
      <c r="AI1368" s="2"/>
      <c r="AJ1368" s="2"/>
      <c r="AK1368" s="20"/>
      <c r="AN1368" s="2"/>
      <c r="AO1368" s="2"/>
    </row>
    <row r="1369" spans="7:41" x14ac:dyDescent="0.25">
      <c r="G1369" s="2"/>
      <c r="AF1369" s="20"/>
      <c r="AI1369" s="2"/>
      <c r="AJ1369" s="2"/>
      <c r="AK1369" s="20"/>
      <c r="AN1369" s="2"/>
      <c r="AO1369" s="2"/>
    </row>
    <row r="1370" spans="7:41" x14ac:dyDescent="0.25">
      <c r="G1370" s="2"/>
      <c r="AF1370" s="20"/>
      <c r="AI1370" s="2"/>
      <c r="AJ1370" s="2"/>
      <c r="AK1370" s="20"/>
      <c r="AN1370" s="2"/>
      <c r="AO1370" s="2"/>
    </row>
    <row r="1371" spans="7:41" x14ac:dyDescent="0.25">
      <c r="G1371" s="2"/>
      <c r="AF1371" s="20"/>
      <c r="AI1371" s="2"/>
      <c r="AJ1371" s="2"/>
      <c r="AK1371" s="20"/>
      <c r="AN1371" s="2"/>
      <c r="AO1371" s="2"/>
    </row>
    <row r="1372" spans="7:41" x14ac:dyDescent="0.25">
      <c r="G1372" s="2"/>
      <c r="AF1372" s="20"/>
      <c r="AI1372" s="2"/>
      <c r="AJ1372" s="2"/>
      <c r="AK1372" s="20"/>
      <c r="AN1372" s="2"/>
      <c r="AO1372" s="2"/>
    </row>
    <row r="1373" spans="7:41" x14ac:dyDescent="0.25">
      <c r="G1373" s="2"/>
      <c r="AF1373" s="20"/>
      <c r="AI1373" s="2"/>
      <c r="AJ1373" s="2"/>
      <c r="AK1373" s="20"/>
      <c r="AN1373" s="2"/>
      <c r="AO1373" s="2"/>
    </row>
    <row r="1374" spans="7:41" x14ac:dyDescent="0.25">
      <c r="G1374" s="2"/>
      <c r="AF1374" s="20"/>
      <c r="AI1374" s="2"/>
      <c r="AJ1374" s="2"/>
      <c r="AK1374" s="20"/>
      <c r="AN1374" s="2"/>
      <c r="AO1374" s="2"/>
    </row>
    <row r="1375" spans="7:41" x14ac:dyDescent="0.25">
      <c r="G1375" s="2"/>
      <c r="AF1375" s="20"/>
      <c r="AI1375" s="2"/>
      <c r="AJ1375" s="2"/>
      <c r="AK1375" s="20"/>
      <c r="AN1375" s="2"/>
      <c r="AO1375" s="2"/>
    </row>
    <row r="1376" spans="7:41" x14ac:dyDescent="0.25">
      <c r="G1376" s="2"/>
      <c r="AF1376" s="20"/>
      <c r="AI1376" s="2"/>
      <c r="AJ1376" s="2"/>
      <c r="AK1376" s="20"/>
      <c r="AN1376" s="2"/>
      <c r="AO1376" s="2"/>
    </row>
    <row r="1377" spans="7:41" x14ac:dyDescent="0.25">
      <c r="G1377" s="2"/>
      <c r="AF1377" s="20"/>
      <c r="AI1377" s="2"/>
      <c r="AJ1377" s="2"/>
      <c r="AK1377" s="20"/>
      <c r="AN1377" s="2"/>
      <c r="AO1377" s="2"/>
    </row>
    <row r="1378" spans="7:41" x14ac:dyDescent="0.25">
      <c r="G1378" s="2"/>
      <c r="AF1378" s="20"/>
      <c r="AI1378" s="2"/>
      <c r="AJ1378" s="2"/>
      <c r="AK1378" s="20"/>
      <c r="AN1378" s="2"/>
      <c r="AO1378" s="2"/>
    </row>
    <row r="1379" spans="7:41" x14ac:dyDescent="0.25">
      <c r="G1379" s="2"/>
      <c r="AF1379" s="20"/>
      <c r="AI1379" s="2"/>
      <c r="AJ1379" s="2"/>
      <c r="AK1379" s="20"/>
      <c r="AN1379" s="2"/>
      <c r="AO1379" s="2"/>
    </row>
    <row r="1380" spans="7:41" x14ac:dyDescent="0.25">
      <c r="G1380" s="2"/>
      <c r="AF1380" s="20"/>
      <c r="AI1380" s="2"/>
      <c r="AJ1380" s="2"/>
      <c r="AK1380" s="20"/>
      <c r="AN1380" s="2"/>
      <c r="AO1380" s="2"/>
    </row>
    <row r="1381" spans="7:41" x14ac:dyDescent="0.25">
      <c r="G1381" s="2"/>
      <c r="AF1381" s="20"/>
      <c r="AI1381" s="2"/>
      <c r="AJ1381" s="2"/>
      <c r="AK1381" s="20"/>
      <c r="AN1381" s="2"/>
      <c r="AO1381" s="2"/>
    </row>
    <row r="1382" spans="7:41" x14ac:dyDescent="0.25">
      <c r="G1382" s="2"/>
      <c r="AF1382" s="20"/>
      <c r="AI1382" s="2"/>
      <c r="AJ1382" s="2"/>
      <c r="AK1382" s="20"/>
      <c r="AN1382" s="2"/>
      <c r="AO1382" s="2"/>
    </row>
    <row r="1383" spans="7:41" x14ac:dyDescent="0.25">
      <c r="G1383" s="2"/>
      <c r="AF1383" s="20"/>
      <c r="AI1383" s="2"/>
      <c r="AJ1383" s="2"/>
      <c r="AK1383" s="20"/>
      <c r="AN1383" s="2"/>
      <c r="AO1383" s="2"/>
    </row>
    <row r="1384" spans="7:41" x14ac:dyDescent="0.25">
      <c r="G1384" s="2"/>
      <c r="AF1384" s="20"/>
      <c r="AI1384" s="2"/>
      <c r="AJ1384" s="2"/>
      <c r="AK1384" s="20"/>
      <c r="AN1384" s="2"/>
      <c r="AO1384" s="2"/>
    </row>
    <row r="1385" spans="7:41" x14ac:dyDescent="0.25">
      <c r="G1385" s="2"/>
      <c r="AF1385" s="20"/>
      <c r="AI1385" s="2"/>
      <c r="AJ1385" s="2"/>
      <c r="AK1385" s="20"/>
      <c r="AN1385" s="2"/>
      <c r="AO1385" s="2"/>
    </row>
    <row r="1386" spans="7:41" x14ac:dyDescent="0.25">
      <c r="G1386" s="2"/>
      <c r="AF1386" s="20"/>
      <c r="AI1386" s="2"/>
      <c r="AJ1386" s="2"/>
      <c r="AK1386" s="20"/>
      <c r="AN1386" s="2"/>
      <c r="AO1386" s="2"/>
    </row>
    <row r="1387" spans="7:41" x14ac:dyDescent="0.25">
      <c r="G1387" s="2"/>
      <c r="AF1387" s="20"/>
      <c r="AI1387" s="2"/>
      <c r="AJ1387" s="2"/>
      <c r="AK1387" s="20"/>
      <c r="AN1387" s="2"/>
      <c r="AO1387" s="2"/>
    </row>
    <row r="1388" spans="7:41" x14ac:dyDescent="0.25">
      <c r="G1388" s="2"/>
      <c r="AF1388" s="20"/>
      <c r="AI1388" s="2"/>
      <c r="AJ1388" s="2"/>
      <c r="AK1388" s="20"/>
      <c r="AN1388" s="2"/>
      <c r="AO1388" s="2"/>
    </row>
    <row r="1389" spans="7:41" x14ac:dyDescent="0.25">
      <c r="G1389" s="2"/>
      <c r="AF1389" s="20"/>
      <c r="AI1389" s="2"/>
      <c r="AJ1389" s="2"/>
      <c r="AK1389" s="20"/>
      <c r="AN1389" s="2"/>
      <c r="AO1389" s="2"/>
    </row>
    <row r="1390" spans="7:41" x14ac:dyDescent="0.25">
      <c r="G1390" s="2"/>
      <c r="AF1390" s="20"/>
      <c r="AI1390" s="2"/>
      <c r="AJ1390" s="2"/>
      <c r="AK1390" s="20"/>
      <c r="AN1390" s="2"/>
      <c r="AO1390" s="2"/>
    </row>
    <row r="1391" spans="7:41" x14ac:dyDescent="0.25">
      <c r="G1391" s="2"/>
      <c r="AF1391" s="20"/>
      <c r="AI1391" s="2"/>
      <c r="AJ1391" s="2"/>
      <c r="AK1391" s="20"/>
      <c r="AN1391" s="2"/>
      <c r="AO1391" s="2"/>
    </row>
    <row r="1392" spans="7:41" x14ac:dyDescent="0.25">
      <c r="G1392" s="2"/>
      <c r="AF1392" s="20"/>
      <c r="AI1392" s="2"/>
      <c r="AJ1392" s="2"/>
      <c r="AK1392" s="20"/>
      <c r="AN1392" s="2"/>
      <c r="AO1392" s="2"/>
    </row>
    <row r="1393" spans="7:41" x14ac:dyDescent="0.25">
      <c r="G1393" s="2"/>
      <c r="AF1393" s="20"/>
      <c r="AI1393" s="2"/>
      <c r="AJ1393" s="2"/>
      <c r="AK1393" s="20"/>
      <c r="AN1393" s="2"/>
      <c r="AO1393" s="2"/>
    </row>
    <row r="1394" spans="7:41" x14ac:dyDescent="0.25">
      <c r="G1394" s="2"/>
      <c r="AF1394" s="20"/>
      <c r="AI1394" s="2"/>
      <c r="AJ1394" s="2"/>
      <c r="AK1394" s="20"/>
      <c r="AN1394" s="2"/>
      <c r="AO1394" s="2"/>
    </row>
    <row r="1395" spans="7:41" x14ac:dyDescent="0.25">
      <c r="G1395" s="2"/>
      <c r="AF1395" s="20"/>
      <c r="AI1395" s="2"/>
      <c r="AJ1395" s="2"/>
      <c r="AK1395" s="20"/>
      <c r="AN1395" s="2"/>
      <c r="AO1395" s="2"/>
    </row>
    <row r="1396" spans="7:41" x14ac:dyDescent="0.25">
      <c r="G1396" s="2"/>
      <c r="AF1396" s="20"/>
      <c r="AI1396" s="2"/>
      <c r="AJ1396" s="2"/>
      <c r="AK1396" s="20"/>
      <c r="AN1396" s="2"/>
      <c r="AO1396" s="2"/>
    </row>
    <row r="1397" spans="7:41" x14ac:dyDescent="0.25">
      <c r="G1397" s="2"/>
      <c r="AF1397" s="20"/>
      <c r="AI1397" s="2"/>
      <c r="AJ1397" s="2"/>
      <c r="AK1397" s="20"/>
      <c r="AN1397" s="2"/>
      <c r="AO1397" s="2"/>
    </row>
    <row r="1398" spans="7:41" x14ac:dyDescent="0.25">
      <c r="G1398" s="2"/>
      <c r="AF1398" s="20"/>
      <c r="AI1398" s="2"/>
      <c r="AJ1398" s="2"/>
      <c r="AK1398" s="20"/>
      <c r="AN1398" s="2"/>
      <c r="AO1398" s="2"/>
    </row>
    <row r="1399" spans="7:41" x14ac:dyDescent="0.25">
      <c r="G1399" s="2"/>
      <c r="AF1399" s="20"/>
      <c r="AI1399" s="2"/>
      <c r="AJ1399" s="2"/>
      <c r="AK1399" s="20"/>
      <c r="AN1399" s="2"/>
      <c r="AO1399" s="2"/>
    </row>
    <row r="1400" spans="7:41" x14ac:dyDescent="0.25">
      <c r="G1400" s="2"/>
      <c r="AF1400" s="20"/>
      <c r="AI1400" s="2"/>
      <c r="AJ1400" s="2"/>
      <c r="AK1400" s="20"/>
      <c r="AN1400" s="2"/>
      <c r="AO1400" s="2"/>
    </row>
    <row r="1401" spans="7:41" x14ac:dyDescent="0.25">
      <c r="G1401" s="2"/>
      <c r="AF1401" s="20"/>
      <c r="AI1401" s="2"/>
      <c r="AJ1401" s="2"/>
      <c r="AK1401" s="20"/>
      <c r="AN1401" s="2"/>
      <c r="AO1401" s="2"/>
    </row>
    <row r="1402" spans="7:41" x14ac:dyDescent="0.25">
      <c r="G1402" s="2"/>
      <c r="AF1402" s="20"/>
      <c r="AI1402" s="2"/>
      <c r="AJ1402" s="2"/>
      <c r="AK1402" s="20"/>
      <c r="AN1402" s="2"/>
      <c r="AO1402" s="2"/>
    </row>
    <row r="1403" spans="7:41" x14ac:dyDescent="0.25">
      <c r="G1403" s="2"/>
      <c r="AF1403" s="20"/>
      <c r="AI1403" s="2"/>
      <c r="AJ1403" s="2"/>
      <c r="AK1403" s="20"/>
      <c r="AN1403" s="2"/>
      <c r="AO1403" s="2"/>
    </row>
    <row r="1404" spans="7:41" x14ac:dyDescent="0.25">
      <c r="G1404" s="2"/>
      <c r="AF1404" s="20"/>
      <c r="AI1404" s="2"/>
      <c r="AJ1404" s="2"/>
      <c r="AK1404" s="20"/>
      <c r="AN1404" s="2"/>
      <c r="AO1404" s="2"/>
    </row>
    <row r="1405" spans="7:41" x14ac:dyDescent="0.25">
      <c r="G1405" s="2"/>
      <c r="AF1405" s="20"/>
      <c r="AI1405" s="2"/>
      <c r="AJ1405" s="2"/>
      <c r="AK1405" s="20"/>
      <c r="AN1405" s="2"/>
      <c r="AO1405" s="2"/>
    </row>
    <row r="1406" spans="7:41" x14ac:dyDescent="0.25">
      <c r="G1406" s="2"/>
      <c r="AF1406" s="20"/>
      <c r="AI1406" s="2"/>
      <c r="AJ1406" s="2"/>
      <c r="AK1406" s="20"/>
      <c r="AN1406" s="2"/>
      <c r="AO1406" s="2"/>
    </row>
    <row r="1407" spans="7:41" x14ac:dyDescent="0.25">
      <c r="G1407" s="2"/>
      <c r="AF1407" s="20"/>
      <c r="AI1407" s="2"/>
      <c r="AJ1407" s="2"/>
      <c r="AK1407" s="20"/>
      <c r="AN1407" s="2"/>
      <c r="AO1407" s="2"/>
    </row>
    <row r="1408" spans="7:41" x14ac:dyDescent="0.25">
      <c r="G1408" s="2"/>
      <c r="AF1408" s="20"/>
      <c r="AI1408" s="2"/>
      <c r="AJ1408" s="2"/>
      <c r="AK1408" s="20"/>
      <c r="AN1408" s="2"/>
      <c r="AO1408" s="2"/>
    </row>
    <row r="1409" spans="7:41" x14ac:dyDescent="0.25">
      <c r="G1409" s="2"/>
      <c r="AF1409" s="20"/>
      <c r="AI1409" s="2"/>
      <c r="AJ1409" s="2"/>
      <c r="AK1409" s="20"/>
      <c r="AN1409" s="2"/>
      <c r="AO1409" s="2"/>
    </row>
    <row r="1410" spans="7:41" x14ac:dyDescent="0.25">
      <c r="G1410" s="2"/>
      <c r="AF1410" s="20"/>
      <c r="AI1410" s="2"/>
      <c r="AJ1410" s="2"/>
      <c r="AK1410" s="20"/>
      <c r="AN1410" s="2"/>
      <c r="AO1410" s="2"/>
    </row>
    <row r="1411" spans="7:41" x14ac:dyDescent="0.25">
      <c r="G1411" s="2"/>
      <c r="AF1411" s="20"/>
      <c r="AI1411" s="2"/>
      <c r="AJ1411" s="2"/>
      <c r="AK1411" s="20"/>
      <c r="AN1411" s="2"/>
      <c r="AO1411" s="2"/>
    </row>
    <row r="1412" spans="7:41" x14ac:dyDescent="0.25">
      <c r="G1412" s="2"/>
      <c r="AF1412" s="20"/>
      <c r="AI1412" s="2"/>
      <c r="AJ1412" s="2"/>
      <c r="AK1412" s="20"/>
      <c r="AN1412" s="2"/>
      <c r="AO1412" s="2"/>
    </row>
    <row r="1413" spans="7:41" x14ac:dyDescent="0.25">
      <c r="G1413" s="2"/>
      <c r="AF1413" s="20"/>
      <c r="AI1413" s="2"/>
      <c r="AJ1413" s="2"/>
      <c r="AK1413" s="20"/>
      <c r="AN1413" s="2"/>
      <c r="AO1413" s="2"/>
    </row>
    <row r="1414" spans="7:41" x14ac:dyDescent="0.25">
      <c r="G1414" s="2"/>
      <c r="AF1414" s="20"/>
      <c r="AI1414" s="2"/>
      <c r="AJ1414" s="2"/>
      <c r="AK1414" s="20"/>
      <c r="AN1414" s="2"/>
      <c r="AO1414" s="2"/>
    </row>
    <row r="1415" spans="7:41" x14ac:dyDescent="0.25">
      <c r="G1415" s="2"/>
      <c r="AF1415" s="20"/>
      <c r="AI1415" s="2"/>
      <c r="AJ1415" s="2"/>
      <c r="AK1415" s="20"/>
      <c r="AN1415" s="2"/>
      <c r="AO1415" s="2"/>
    </row>
    <row r="1416" spans="7:41" x14ac:dyDescent="0.25">
      <c r="G1416" s="2"/>
      <c r="AF1416" s="20"/>
      <c r="AI1416" s="2"/>
      <c r="AJ1416" s="2"/>
      <c r="AK1416" s="20"/>
      <c r="AN1416" s="2"/>
      <c r="AO1416" s="2"/>
    </row>
    <row r="1417" spans="7:41" x14ac:dyDescent="0.25">
      <c r="G1417" s="2"/>
      <c r="AF1417" s="20"/>
      <c r="AI1417" s="2"/>
      <c r="AJ1417" s="2"/>
      <c r="AK1417" s="20"/>
      <c r="AN1417" s="2"/>
      <c r="AO1417" s="2"/>
    </row>
    <row r="1418" spans="7:41" x14ac:dyDescent="0.25">
      <c r="G1418" s="2"/>
      <c r="AF1418" s="20"/>
      <c r="AI1418" s="2"/>
      <c r="AJ1418" s="2"/>
      <c r="AK1418" s="20"/>
      <c r="AN1418" s="2"/>
      <c r="AO1418" s="2"/>
    </row>
    <row r="1419" spans="7:41" x14ac:dyDescent="0.25">
      <c r="G1419" s="2"/>
      <c r="AF1419" s="20"/>
      <c r="AI1419" s="2"/>
      <c r="AJ1419" s="2"/>
      <c r="AK1419" s="20"/>
      <c r="AN1419" s="2"/>
      <c r="AO1419" s="2"/>
    </row>
    <row r="1420" spans="7:41" x14ac:dyDescent="0.25">
      <c r="G1420" s="2"/>
      <c r="AF1420" s="20"/>
      <c r="AI1420" s="2"/>
      <c r="AJ1420" s="2"/>
      <c r="AK1420" s="20"/>
      <c r="AN1420" s="2"/>
      <c r="AO1420" s="2"/>
    </row>
    <row r="1421" spans="7:41" x14ac:dyDescent="0.25">
      <c r="G1421" s="2"/>
      <c r="AF1421" s="20"/>
      <c r="AI1421" s="2"/>
      <c r="AJ1421" s="2"/>
      <c r="AK1421" s="20"/>
      <c r="AN1421" s="2"/>
      <c r="AO1421" s="2"/>
    </row>
    <row r="1422" spans="7:41" x14ac:dyDescent="0.25">
      <c r="G1422" s="2"/>
      <c r="AF1422" s="20"/>
      <c r="AI1422" s="2"/>
      <c r="AJ1422" s="2"/>
      <c r="AK1422" s="20"/>
      <c r="AN1422" s="2"/>
      <c r="AO1422" s="2"/>
    </row>
    <row r="1423" spans="7:41" x14ac:dyDescent="0.25">
      <c r="G1423" s="2"/>
      <c r="AF1423" s="20"/>
      <c r="AI1423" s="2"/>
      <c r="AJ1423" s="2"/>
      <c r="AK1423" s="20"/>
      <c r="AN1423" s="2"/>
      <c r="AO1423" s="2"/>
    </row>
    <row r="1424" spans="7:41" x14ac:dyDescent="0.25">
      <c r="G1424" s="2"/>
      <c r="AF1424" s="20"/>
      <c r="AI1424" s="2"/>
      <c r="AJ1424" s="2"/>
      <c r="AK1424" s="20"/>
      <c r="AN1424" s="2"/>
      <c r="AO1424" s="2"/>
    </row>
    <row r="1425" spans="7:41" x14ac:dyDescent="0.25">
      <c r="G1425" s="2"/>
      <c r="AF1425" s="20"/>
      <c r="AI1425" s="2"/>
      <c r="AJ1425" s="2"/>
      <c r="AK1425" s="20"/>
      <c r="AN1425" s="2"/>
      <c r="AO1425" s="2"/>
    </row>
    <row r="1426" spans="7:41" x14ac:dyDescent="0.25">
      <c r="G1426" s="2"/>
      <c r="AF1426" s="20"/>
      <c r="AI1426" s="2"/>
      <c r="AJ1426" s="2"/>
      <c r="AK1426" s="20"/>
      <c r="AN1426" s="2"/>
      <c r="AO1426" s="2"/>
    </row>
    <row r="1427" spans="7:41" x14ac:dyDescent="0.25">
      <c r="G1427" s="2"/>
      <c r="AF1427" s="20"/>
      <c r="AI1427" s="2"/>
      <c r="AJ1427" s="2"/>
      <c r="AK1427" s="20"/>
      <c r="AN1427" s="2"/>
      <c r="AO1427" s="2"/>
    </row>
    <row r="1428" spans="7:41" x14ac:dyDescent="0.25">
      <c r="G1428" s="2"/>
      <c r="AF1428" s="20"/>
      <c r="AI1428" s="2"/>
      <c r="AJ1428" s="2"/>
      <c r="AK1428" s="20"/>
      <c r="AN1428" s="2"/>
      <c r="AO1428" s="2"/>
    </row>
    <row r="1429" spans="7:41" x14ac:dyDescent="0.25">
      <c r="G1429" s="2"/>
      <c r="AF1429" s="20"/>
      <c r="AI1429" s="2"/>
      <c r="AJ1429" s="2"/>
      <c r="AK1429" s="20"/>
      <c r="AN1429" s="2"/>
      <c r="AO1429" s="2"/>
    </row>
    <row r="1430" spans="7:41" x14ac:dyDescent="0.25">
      <c r="G1430" s="2"/>
      <c r="AF1430" s="20"/>
      <c r="AI1430" s="2"/>
      <c r="AJ1430" s="2"/>
      <c r="AK1430" s="20"/>
      <c r="AN1430" s="2"/>
      <c r="AO1430" s="2"/>
    </row>
    <row r="1431" spans="7:41" x14ac:dyDescent="0.25">
      <c r="G1431" s="2"/>
      <c r="AF1431" s="20"/>
      <c r="AI1431" s="2"/>
      <c r="AJ1431" s="2"/>
      <c r="AK1431" s="20"/>
      <c r="AN1431" s="2"/>
      <c r="AO1431" s="2"/>
    </row>
    <row r="1432" spans="7:41" x14ac:dyDescent="0.25">
      <c r="G1432" s="2"/>
      <c r="AF1432" s="20"/>
      <c r="AI1432" s="2"/>
      <c r="AJ1432" s="2"/>
      <c r="AK1432" s="20"/>
      <c r="AN1432" s="2"/>
      <c r="AO1432" s="2"/>
    </row>
    <row r="1433" spans="7:41" x14ac:dyDescent="0.25">
      <c r="G1433" s="2"/>
      <c r="AF1433" s="20"/>
      <c r="AI1433" s="2"/>
      <c r="AJ1433" s="2"/>
      <c r="AK1433" s="20"/>
      <c r="AN1433" s="2"/>
      <c r="AO1433" s="2"/>
    </row>
    <row r="1434" spans="7:41" x14ac:dyDescent="0.25">
      <c r="G1434" s="2"/>
      <c r="AF1434" s="20"/>
      <c r="AI1434" s="2"/>
      <c r="AJ1434" s="2"/>
      <c r="AK1434" s="20"/>
      <c r="AN1434" s="2"/>
      <c r="AO1434" s="2"/>
    </row>
    <row r="1435" spans="7:41" x14ac:dyDescent="0.25">
      <c r="G1435" s="2"/>
      <c r="AF1435" s="20"/>
      <c r="AI1435" s="2"/>
      <c r="AJ1435" s="2"/>
      <c r="AK1435" s="20"/>
      <c r="AN1435" s="2"/>
      <c r="AO1435" s="2"/>
    </row>
    <row r="1436" spans="7:41" x14ac:dyDescent="0.25">
      <c r="G1436" s="2"/>
      <c r="AF1436" s="20"/>
      <c r="AI1436" s="2"/>
      <c r="AJ1436" s="2"/>
      <c r="AK1436" s="20"/>
      <c r="AN1436" s="2"/>
      <c r="AO1436" s="2"/>
    </row>
    <row r="1437" spans="7:41" x14ac:dyDescent="0.25">
      <c r="G1437" s="2"/>
      <c r="AF1437" s="20"/>
      <c r="AI1437" s="2"/>
      <c r="AJ1437" s="2"/>
      <c r="AK1437" s="20"/>
      <c r="AN1437" s="2"/>
      <c r="AO1437" s="2"/>
    </row>
    <row r="1438" spans="7:41" x14ac:dyDescent="0.25">
      <c r="G1438" s="2"/>
      <c r="AF1438" s="20"/>
      <c r="AI1438" s="2"/>
      <c r="AJ1438" s="2"/>
      <c r="AK1438" s="20"/>
      <c r="AN1438" s="2"/>
      <c r="AO1438" s="2"/>
    </row>
    <row r="1439" spans="7:41" x14ac:dyDescent="0.25">
      <c r="G1439" s="2"/>
      <c r="AF1439" s="20"/>
      <c r="AI1439" s="2"/>
      <c r="AJ1439" s="2"/>
      <c r="AK1439" s="20"/>
      <c r="AN1439" s="2"/>
      <c r="AO1439" s="2"/>
    </row>
    <row r="1440" spans="7:41" x14ac:dyDescent="0.25">
      <c r="G1440" s="2"/>
      <c r="AF1440" s="20"/>
      <c r="AI1440" s="2"/>
      <c r="AJ1440" s="2"/>
      <c r="AK1440" s="20"/>
      <c r="AN1440" s="2"/>
      <c r="AO1440" s="2"/>
    </row>
    <row r="1441" spans="7:41" x14ac:dyDescent="0.25">
      <c r="G1441" s="2"/>
      <c r="AF1441" s="20"/>
      <c r="AI1441" s="2"/>
      <c r="AJ1441" s="2"/>
      <c r="AK1441" s="20"/>
      <c r="AN1441" s="2"/>
      <c r="AO1441" s="2"/>
    </row>
    <row r="1442" spans="7:41" x14ac:dyDescent="0.25">
      <c r="G1442" s="2"/>
      <c r="AF1442" s="20"/>
      <c r="AI1442" s="2"/>
      <c r="AJ1442" s="2"/>
      <c r="AK1442" s="20"/>
      <c r="AN1442" s="2"/>
      <c r="AO1442" s="2"/>
    </row>
    <row r="1443" spans="7:41" x14ac:dyDescent="0.25">
      <c r="G1443" s="2"/>
      <c r="AF1443" s="20"/>
      <c r="AI1443" s="2"/>
      <c r="AJ1443" s="2"/>
      <c r="AK1443" s="20"/>
      <c r="AN1443" s="2"/>
      <c r="AO1443" s="2"/>
    </row>
    <row r="1444" spans="7:41" x14ac:dyDescent="0.25">
      <c r="G1444" s="2"/>
      <c r="AF1444" s="20"/>
      <c r="AI1444" s="2"/>
      <c r="AJ1444" s="2"/>
      <c r="AK1444" s="20"/>
      <c r="AN1444" s="2"/>
      <c r="AO1444" s="2"/>
    </row>
    <row r="1445" spans="7:41" x14ac:dyDescent="0.25">
      <c r="G1445" s="2"/>
      <c r="AF1445" s="20"/>
      <c r="AI1445" s="2"/>
      <c r="AJ1445" s="2"/>
      <c r="AK1445" s="20"/>
      <c r="AN1445" s="2"/>
      <c r="AO1445" s="2"/>
    </row>
    <row r="1446" spans="7:41" x14ac:dyDescent="0.25">
      <c r="G1446" s="2"/>
      <c r="AF1446" s="20"/>
      <c r="AI1446" s="2"/>
      <c r="AJ1446" s="2"/>
      <c r="AK1446" s="20"/>
      <c r="AN1446" s="2"/>
      <c r="AO1446" s="2"/>
    </row>
    <row r="1447" spans="7:41" x14ac:dyDescent="0.25">
      <c r="G1447" s="2"/>
      <c r="AF1447" s="20"/>
      <c r="AI1447" s="2"/>
      <c r="AJ1447" s="2"/>
      <c r="AK1447" s="20"/>
      <c r="AN1447" s="2"/>
      <c r="AO1447" s="2"/>
    </row>
    <row r="1448" spans="7:41" x14ac:dyDescent="0.25">
      <c r="G1448" s="2"/>
      <c r="AF1448" s="20"/>
      <c r="AI1448" s="2"/>
      <c r="AJ1448" s="2"/>
      <c r="AK1448" s="20"/>
      <c r="AN1448" s="2"/>
      <c r="AO1448" s="2"/>
    </row>
    <row r="1449" spans="7:41" x14ac:dyDescent="0.25">
      <c r="G1449" s="2"/>
      <c r="AF1449" s="20"/>
      <c r="AI1449" s="2"/>
      <c r="AJ1449" s="2"/>
      <c r="AK1449" s="20"/>
      <c r="AN1449" s="2"/>
      <c r="AO1449" s="2"/>
    </row>
    <row r="1450" spans="7:41" x14ac:dyDescent="0.25">
      <c r="G1450" s="2"/>
      <c r="AF1450" s="20"/>
      <c r="AI1450" s="2"/>
      <c r="AJ1450" s="2"/>
      <c r="AK1450" s="20"/>
      <c r="AN1450" s="2"/>
      <c r="AO1450" s="2"/>
    </row>
    <row r="1451" spans="7:41" x14ac:dyDescent="0.25">
      <c r="G1451" s="2"/>
      <c r="AF1451" s="20"/>
      <c r="AI1451" s="2"/>
      <c r="AJ1451" s="2"/>
      <c r="AK1451" s="20"/>
      <c r="AN1451" s="2"/>
      <c r="AO1451" s="2"/>
    </row>
    <row r="1452" spans="7:41" x14ac:dyDescent="0.25">
      <c r="G1452" s="2"/>
      <c r="AF1452" s="20"/>
      <c r="AI1452" s="2"/>
      <c r="AJ1452" s="2"/>
      <c r="AK1452" s="20"/>
      <c r="AN1452" s="2"/>
      <c r="AO1452" s="2"/>
    </row>
    <row r="1453" spans="7:41" x14ac:dyDescent="0.25">
      <c r="G1453" s="2"/>
      <c r="AF1453" s="20"/>
      <c r="AI1453" s="2"/>
      <c r="AJ1453" s="2"/>
      <c r="AK1453" s="20"/>
      <c r="AN1453" s="2"/>
      <c r="AO1453" s="2"/>
    </row>
    <row r="1454" spans="7:41" x14ac:dyDescent="0.25">
      <c r="G1454" s="2"/>
      <c r="AF1454" s="20"/>
      <c r="AI1454" s="2"/>
      <c r="AJ1454" s="2"/>
      <c r="AK1454" s="20"/>
      <c r="AN1454" s="2"/>
      <c r="AO1454" s="2"/>
    </row>
    <row r="1455" spans="7:41" x14ac:dyDescent="0.25">
      <c r="G1455" s="2"/>
      <c r="AF1455" s="20"/>
      <c r="AI1455" s="2"/>
      <c r="AJ1455" s="2"/>
      <c r="AK1455" s="20"/>
      <c r="AN1455" s="2"/>
      <c r="AO1455" s="2"/>
    </row>
    <row r="1456" spans="7:41" x14ac:dyDescent="0.25">
      <c r="G1456" s="2"/>
      <c r="AF1456" s="20"/>
      <c r="AI1456" s="2"/>
      <c r="AJ1456" s="2"/>
      <c r="AK1456" s="20"/>
      <c r="AN1456" s="2"/>
      <c r="AO1456" s="2"/>
    </row>
    <row r="1457" spans="7:41" x14ac:dyDescent="0.25">
      <c r="G1457" s="2"/>
      <c r="AF1457" s="20"/>
      <c r="AI1457" s="2"/>
      <c r="AJ1457" s="2"/>
      <c r="AK1457" s="20"/>
      <c r="AN1457" s="2"/>
      <c r="AO1457" s="2"/>
    </row>
    <row r="1458" spans="7:41" x14ac:dyDescent="0.25">
      <c r="G1458" s="2"/>
      <c r="AF1458" s="20"/>
      <c r="AI1458" s="2"/>
      <c r="AJ1458" s="2"/>
      <c r="AK1458" s="20"/>
      <c r="AN1458" s="2"/>
      <c r="AO1458" s="2"/>
    </row>
    <row r="1459" spans="7:41" x14ac:dyDescent="0.25">
      <c r="G1459" s="2"/>
      <c r="AF1459" s="20"/>
      <c r="AI1459" s="2"/>
      <c r="AJ1459" s="2"/>
      <c r="AK1459" s="20"/>
      <c r="AN1459" s="2"/>
      <c r="AO1459" s="2"/>
    </row>
    <row r="1460" spans="7:41" x14ac:dyDescent="0.25">
      <c r="G1460" s="2"/>
      <c r="AF1460" s="20"/>
      <c r="AI1460" s="2"/>
      <c r="AJ1460" s="2"/>
      <c r="AK1460" s="20"/>
      <c r="AN1460" s="2"/>
      <c r="AO1460" s="2"/>
    </row>
    <row r="1461" spans="7:41" x14ac:dyDescent="0.25">
      <c r="G1461" s="2"/>
      <c r="AF1461" s="20"/>
      <c r="AI1461" s="2"/>
      <c r="AJ1461" s="2"/>
      <c r="AK1461" s="20"/>
      <c r="AN1461" s="2"/>
      <c r="AO1461" s="2"/>
    </row>
    <row r="1462" spans="7:41" x14ac:dyDescent="0.25">
      <c r="G1462" s="2"/>
      <c r="AF1462" s="20"/>
      <c r="AI1462" s="2"/>
      <c r="AJ1462" s="2"/>
      <c r="AK1462" s="20"/>
      <c r="AN1462" s="2"/>
      <c r="AO1462" s="2"/>
    </row>
    <row r="1463" spans="7:41" x14ac:dyDescent="0.25">
      <c r="G1463" s="2"/>
      <c r="AF1463" s="20"/>
      <c r="AI1463" s="2"/>
      <c r="AJ1463" s="2"/>
      <c r="AK1463" s="20"/>
      <c r="AN1463" s="2"/>
      <c r="AO1463" s="2"/>
    </row>
    <row r="1464" spans="7:41" x14ac:dyDescent="0.25">
      <c r="G1464" s="2"/>
      <c r="AF1464" s="20"/>
      <c r="AI1464" s="2"/>
      <c r="AJ1464" s="2"/>
      <c r="AK1464" s="20"/>
      <c r="AN1464" s="2"/>
      <c r="AO1464" s="2"/>
    </row>
    <row r="1465" spans="7:41" x14ac:dyDescent="0.25">
      <c r="G1465" s="2"/>
      <c r="AF1465" s="20"/>
      <c r="AI1465" s="2"/>
      <c r="AJ1465" s="2"/>
      <c r="AK1465" s="20"/>
      <c r="AN1465" s="2"/>
      <c r="AO1465" s="2"/>
    </row>
    <row r="1466" spans="7:41" x14ac:dyDescent="0.25">
      <c r="G1466" s="2"/>
      <c r="AF1466" s="20"/>
      <c r="AI1466" s="2"/>
      <c r="AJ1466" s="2"/>
      <c r="AK1466" s="20"/>
      <c r="AN1466" s="2"/>
      <c r="AO1466" s="2"/>
    </row>
    <row r="1467" spans="7:41" x14ac:dyDescent="0.25">
      <c r="G1467" s="2"/>
      <c r="AF1467" s="20"/>
      <c r="AI1467" s="2"/>
      <c r="AJ1467" s="2"/>
      <c r="AK1467" s="20"/>
      <c r="AN1467" s="2"/>
      <c r="AO1467" s="2"/>
    </row>
    <row r="1468" spans="7:41" x14ac:dyDescent="0.25">
      <c r="G1468" s="2"/>
      <c r="AF1468" s="20"/>
      <c r="AI1468" s="2"/>
      <c r="AJ1468" s="2"/>
      <c r="AK1468" s="20"/>
      <c r="AN1468" s="2"/>
      <c r="AO1468" s="2"/>
    </row>
    <row r="1469" spans="7:41" x14ac:dyDescent="0.25">
      <c r="G1469" s="2"/>
      <c r="AF1469" s="20"/>
      <c r="AI1469" s="2"/>
      <c r="AJ1469" s="2"/>
      <c r="AK1469" s="20"/>
      <c r="AN1469" s="2"/>
      <c r="AO1469" s="2"/>
    </row>
    <row r="1470" spans="7:41" x14ac:dyDescent="0.25">
      <c r="G1470" s="2"/>
      <c r="AF1470" s="20"/>
      <c r="AI1470" s="2"/>
      <c r="AJ1470" s="2"/>
      <c r="AK1470" s="20"/>
      <c r="AN1470" s="2"/>
      <c r="AO1470" s="2"/>
    </row>
    <row r="1471" spans="7:41" x14ac:dyDescent="0.25">
      <c r="G1471" s="2"/>
      <c r="AF1471" s="20"/>
      <c r="AI1471" s="2"/>
      <c r="AJ1471" s="2"/>
      <c r="AK1471" s="20"/>
      <c r="AN1471" s="2"/>
      <c r="AO1471" s="2"/>
    </row>
    <row r="1472" spans="7:41" x14ac:dyDescent="0.25">
      <c r="G1472" s="2"/>
      <c r="AF1472" s="20"/>
      <c r="AI1472" s="2"/>
      <c r="AJ1472" s="2"/>
      <c r="AK1472" s="20"/>
      <c r="AN1472" s="2"/>
      <c r="AO1472" s="2"/>
    </row>
    <row r="1473" spans="7:41" x14ac:dyDescent="0.25">
      <c r="G1473" s="2"/>
      <c r="AF1473" s="20"/>
      <c r="AI1473" s="2"/>
      <c r="AJ1473" s="2"/>
      <c r="AK1473" s="20"/>
      <c r="AN1473" s="2"/>
      <c r="AO1473" s="2"/>
    </row>
    <row r="1474" spans="7:41" x14ac:dyDescent="0.25">
      <c r="G1474" s="2"/>
      <c r="AF1474" s="20"/>
      <c r="AI1474" s="2"/>
      <c r="AJ1474" s="2"/>
      <c r="AK1474" s="20"/>
      <c r="AN1474" s="2"/>
      <c r="AO1474" s="2"/>
    </row>
    <row r="1475" spans="7:41" x14ac:dyDescent="0.25">
      <c r="G1475" s="2"/>
      <c r="AF1475" s="20"/>
      <c r="AI1475" s="2"/>
      <c r="AJ1475" s="2"/>
      <c r="AK1475" s="20"/>
      <c r="AN1475" s="2"/>
      <c r="AO1475" s="2"/>
    </row>
    <row r="1476" spans="7:41" x14ac:dyDescent="0.25">
      <c r="G1476" s="2"/>
      <c r="AF1476" s="20"/>
      <c r="AI1476" s="2"/>
      <c r="AJ1476" s="2"/>
      <c r="AK1476" s="20"/>
      <c r="AN1476" s="2"/>
      <c r="AO1476" s="2"/>
    </row>
    <row r="1477" spans="7:41" x14ac:dyDescent="0.25">
      <c r="G1477" s="2"/>
      <c r="AF1477" s="20"/>
      <c r="AI1477" s="2"/>
      <c r="AJ1477" s="2"/>
      <c r="AK1477" s="20"/>
      <c r="AN1477" s="2"/>
      <c r="AO1477" s="2"/>
    </row>
    <row r="1478" spans="7:41" x14ac:dyDescent="0.25">
      <c r="G1478" s="2"/>
      <c r="AF1478" s="20"/>
      <c r="AI1478" s="2"/>
      <c r="AJ1478" s="2"/>
      <c r="AK1478" s="20"/>
      <c r="AN1478" s="2"/>
      <c r="AO1478" s="2"/>
    </row>
    <row r="1479" spans="7:41" x14ac:dyDescent="0.25">
      <c r="G1479" s="2"/>
      <c r="AF1479" s="20"/>
      <c r="AI1479" s="2"/>
      <c r="AJ1479" s="2"/>
      <c r="AK1479" s="20"/>
      <c r="AN1479" s="2"/>
      <c r="AO1479" s="2"/>
    </row>
    <row r="1480" spans="7:41" x14ac:dyDescent="0.25">
      <c r="G1480" s="2"/>
      <c r="AF1480" s="20"/>
      <c r="AI1480" s="2"/>
      <c r="AJ1480" s="2"/>
      <c r="AK1480" s="20"/>
      <c r="AN1480" s="2"/>
      <c r="AO1480" s="2"/>
    </row>
    <row r="1481" spans="7:41" x14ac:dyDescent="0.25">
      <c r="G1481" s="2"/>
      <c r="AF1481" s="20"/>
      <c r="AI1481" s="2"/>
      <c r="AJ1481" s="2"/>
      <c r="AK1481" s="20"/>
      <c r="AN1481" s="2"/>
      <c r="AO1481" s="2"/>
    </row>
    <row r="1482" spans="7:41" x14ac:dyDescent="0.25">
      <c r="G1482" s="2"/>
      <c r="AF1482" s="20"/>
      <c r="AI1482" s="2"/>
      <c r="AJ1482" s="2"/>
      <c r="AK1482" s="20"/>
      <c r="AN1482" s="2"/>
      <c r="AO1482" s="2"/>
    </row>
    <row r="1483" spans="7:41" x14ac:dyDescent="0.25">
      <c r="G1483" s="2"/>
      <c r="AF1483" s="20"/>
      <c r="AI1483" s="2"/>
      <c r="AJ1483" s="2"/>
      <c r="AK1483" s="20"/>
      <c r="AN1483" s="2"/>
      <c r="AO1483" s="2"/>
    </row>
    <row r="1484" spans="7:41" x14ac:dyDescent="0.25">
      <c r="G1484" s="2"/>
      <c r="AF1484" s="20"/>
      <c r="AI1484" s="2"/>
      <c r="AJ1484" s="2"/>
      <c r="AK1484" s="20"/>
      <c r="AN1484" s="2"/>
      <c r="AO1484" s="2"/>
    </row>
    <row r="1485" spans="7:41" x14ac:dyDescent="0.25">
      <c r="G1485" s="2"/>
      <c r="AF1485" s="20"/>
      <c r="AI1485" s="2"/>
      <c r="AJ1485" s="2"/>
      <c r="AK1485" s="20"/>
      <c r="AN1485" s="2"/>
      <c r="AO1485" s="2"/>
    </row>
    <row r="1486" spans="7:41" x14ac:dyDescent="0.25">
      <c r="G1486" s="2"/>
      <c r="AF1486" s="20"/>
      <c r="AI1486" s="2"/>
      <c r="AJ1486" s="2"/>
      <c r="AK1486" s="20"/>
      <c r="AN1486" s="2"/>
      <c r="AO1486" s="2"/>
    </row>
    <row r="1487" spans="7:41" x14ac:dyDescent="0.25">
      <c r="G1487" s="2"/>
      <c r="AF1487" s="20"/>
      <c r="AI1487" s="2"/>
      <c r="AJ1487" s="2"/>
      <c r="AK1487" s="20"/>
      <c r="AN1487" s="2"/>
      <c r="AO1487" s="2"/>
    </row>
    <row r="1488" spans="7:41" x14ac:dyDescent="0.25">
      <c r="G1488" s="2"/>
      <c r="AF1488" s="20"/>
      <c r="AI1488" s="2"/>
      <c r="AJ1488" s="2"/>
      <c r="AK1488" s="20"/>
      <c r="AN1488" s="2"/>
      <c r="AO1488" s="2"/>
    </row>
    <row r="1489" spans="7:41" x14ac:dyDescent="0.25">
      <c r="G1489" s="2"/>
      <c r="AF1489" s="20"/>
      <c r="AI1489" s="2"/>
      <c r="AJ1489" s="2"/>
      <c r="AK1489" s="20"/>
      <c r="AN1489" s="2"/>
      <c r="AO1489" s="2"/>
    </row>
    <row r="1490" spans="7:41" x14ac:dyDescent="0.25">
      <c r="G1490" s="2"/>
      <c r="AF1490" s="20"/>
      <c r="AI1490" s="2"/>
      <c r="AJ1490" s="2"/>
      <c r="AK1490" s="20"/>
      <c r="AN1490" s="2"/>
      <c r="AO1490" s="2"/>
    </row>
    <row r="1491" spans="7:41" x14ac:dyDescent="0.25">
      <c r="G1491" s="2"/>
      <c r="AF1491" s="20"/>
      <c r="AI1491" s="2"/>
      <c r="AJ1491" s="2"/>
      <c r="AK1491" s="20"/>
      <c r="AN1491" s="2"/>
      <c r="AO1491" s="2"/>
    </row>
    <row r="1492" spans="7:41" x14ac:dyDescent="0.25">
      <c r="G1492" s="2"/>
      <c r="AF1492" s="20"/>
      <c r="AI1492" s="2"/>
      <c r="AJ1492" s="2"/>
      <c r="AK1492" s="20"/>
      <c r="AN1492" s="2"/>
      <c r="AO1492" s="2"/>
    </row>
    <row r="1493" spans="7:41" x14ac:dyDescent="0.25">
      <c r="G1493" s="2"/>
      <c r="AF1493" s="20"/>
      <c r="AI1493" s="2"/>
      <c r="AJ1493" s="2"/>
      <c r="AK1493" s="20"/>
      <c r="AN1493" s="2"/>
      <c r="AO1493" s="2"/>
    </row>
    <row r="1494" spans="7:41" x14ac:dyDescent="0.25">
      <c r="G1494" s="2"/>
      <c r="AF1494" s="20"/>
      <c r="AI1494" s="2"/>
      <c r="AJ1494" s="2"/>
      <c r="AK1494" s="20"/>
      <c r="AN1494" s="2"/>
      <c r="AO1494" s="2"/>
    </row>
    <row r="1495" spans="7:41" x14ac:dyDescent="0.25">
      <c r="G1495" s="2"/>
      <c r="AF1495" s="20"/>
      <c r="AI1495" s="2"/>
      <c r="AJ1495" s="2"/>
      <c r="AK1495" s="20"/>
      <c r="AN1495" s="2"/>
      <c r="AO1495" s="2"/>
    </row>
    <row r="1496" spans="7:41" x14ac:dyDescent="0.25">
      <c r="G1496" s="2"/>
      <c r="AF1496" s="20"/>
      <c r="AI1496" s="2"/>
      <c r="AJ1496" s="2"/>
      <c r="AK1496" s="20"/>
      <c r="AN1496" s="2"/>
      <c r="AO1496" s="2"/>
    </row>
    <row r="1497" spans="7:41" x14ac:dyDescent="0.25">
      <c r="G1497" s="2"/>
      <c r="AF1497" s="20"/>
      <c r="AI1497" s="2"/>
      <c r="AJ1497" s="2"/>
      <c r="AK1497" s="20"/>
      <c r="AN1497" s="2"/>
      <c r="AO1497" s="2"/>
    </row>
    <row r="1498" spans="7:41" x14ac:dyDescent="0.25">
      <c r="G1498" s="2"/>
      <c r="AF1498" s="20"/>
      <c r="AI1498" s="2"/>
      <c r="AJ1498" s="2"/>
      <c r="AK1498" s="20"/>
      <c r="AN1498" s="2"/>
      <c r="AO1498" s="2"/>
    </row>
    <row r="1499" spans="7:41" x14ac:dyDescent="0.25">
      <c r="G1499" s="2"/>
      <c r="AF1499" s="20"/>
      <c r="AI1499" s="2"/>
      <c r="AJ1499" s="2"/>
      <c r="AK1499" s="20"/>
      <c r="AN1499" s="2"/>
      <c r="AO1499" s="2"/>
    </row>
    <row r="1500" spans="7:41" x14ac:dyDescent="0.25">
      <c r="G1500" s="2"/>
      <c r="AF1500" s="20"/>
      <c r="AI1500" s="2"/>
      <c r="AJ1500" s="2"/>
      <c r="AK1500" s="20"/>
      <c r="AN1500" s="2"/>
      <c r="AO1500" s="2"/>
    </row>
    <row r="1501" spans="7:41" x14ac:dyDescent="0.25">
      <c r="G1501" s="2"/>
      <c r="AF1501" s="20"/>
      <c r="AI1501" s="2"/>
      <c r="AJ1501" s="2"/>
      <c r="AK1501" s="20"/>
      <c r="AN1501" s="2"/>
      <c r="AO1501" s="2"/>
    </row>
    <row r="1502" spans="7:41" x14ac:dyDescent="0.25">
      <c r="G1502" s="2"/>
      <c r="AF1502" s="20"/>
      <c r="AI1502" s="2"/>
      <c r="AJ1502" s="2"/>
      <c r="AK1502" s="20"/>
      <c r="AN1502" s="2"/>
      <c r="AO1502" s="2"/>
    </row>
    <row r="1503" spans="7:41" x14ac:dyDescent="0.25">
      <c r="G1503" s="2"/>
      <c r="AF1503" s="20"/>
      <c r="AI1503" s="2"/>
      <c r="AJ1503" s="2"/>
      <c r="AK1503" s="20"/>
      <c r="AN1503" s="2"/>
      <c r="AO1503" s="2"/>
    </row>
    <row r="1504" spans="7:41" x14ac:dyDescent="0.25">
      <c r="G1504" s="2"/>
      <c r="AF1504" s="20"/>
      <c r="AI1504" s="2"/>
      <c r="AJ1504" s="2"/>
      <c r="AK1504" s="20"/>
      <c r="AN1504" s="2"/>
      <c r="AO1504" s="2"/>
    </row>
    <row r="1505" spans="7:41" x14ac:dyDescent="0.25">
      <c r="G1505" s="2"/>
      <c r="AF1505" s="20"/>
      <c r="AI1505" s="2"/>
      <c r="AJ1505" s="2"/>
      <c r="AK1505" s="20"/>
      <c r="AN1505" s="2"/>
      <c r="AO1505" s="2"/>
    </row>
    <row r="1506" spans="7:41" x14ac:dyDescent="0.25">
      <c r="G1506" s="2"/>
      <c r="AF1506" s="20"/>
      <c r="AI1506" s="2"/>
      <c r="AJ1506" s="2"/>
      <c r="AK1506" s="20"/>
      <c r="AN1506" s="2"/>
      <c r="AO1506" s="2"/>
    </row>
    <row r="1507" spans="7:41" x14ac:dyDescent="0.25">
      <c r="G1507" s="2"/>
      <c r="AF1507" s="20"/>
      <c r="AI1507" s="2"/>
      <c r="AJ1507" s="2"/>
      <c r="AK1507" s="20"/>
      <c r="AN1507" s="2"/>
      <c r="AO1507" s="2"/>
    </row>
    <row r="1508" spans="7:41" x14ac:dyDescent="0.25">
      <c r="G1508" s="2"/>
      <c r="AF1508" s="20"/>
      <c r="AI1508" s="2"/>
      <c r="AJ1508" s="2"/>
      <c r="AK1508" s="20"/>
      <c r="AN1508" s="2"/>
      <c r="AO1508" s="2"/>
    </row>
    <row r="1509" spans="7:41" x14ac:dyDescent="0.25">
      <c r="G1509" s="2"/>
      <c r="AF1509" s="20"/>
      <c r="AI1509" s="2"/>
      <c r="AJ1509" s="2"/>
      <c r="AK1509" s="20"/>
      <c r="AN1509" s="2"/>
      <c r="AO1509" s="2"/>
    </row>
    <row r="1510" spans="7:41" x14ac:dyDescent="0.25">
      <c r="G1510" s="2"/>
      <c r="AF1510" s="20"/>
      <c r="AI1510" s="2"/>
      <c r="AJ1510" s="2"/>
      <c r="AK1510" s="20"/>
      <c r="AN1510" s="2"/>
      <c r="AO1510" s="2"/>
    </row>
    <row r="1511" spans="7:41" x14ac:dyDescent="0.25">
      <c r="G1511" s="2"/>
      <c r="AF1511" s="20"/>
      <c r="AI1511" s="2"/>
      <c r="AJ1511" s="2"/>
      <c r="AK1511" s="20"/>
      <c r="AN1511" s="2"/>
      <c r="AO1511" s="2"/>
    </row>
    <row r="1512" spans="7:41" x14ac:dyDescent="0.25">
      <c r="G1512" s="2"/>
      <c r="AF1512" s="20"/>
      <c r="AI1512" s="2"/>
      <c r="AJ1512" s="2"/>
      <c r="AK1512" s="20"/>
      <c r="AN1512" s="2"/>
      <c r="AO1512" s="2"/>
    </row>
    <row r="1513" spans="7:41" x14ac:dyDescent="0.25">
      <c r="G1513" s="2"/>
      <c r="AF1513" s="20"/>
      <c r="AI1513" s="2"/>
      <c r="AJ1513" s="2"/>
      <c r="AK1513" s="20"/>
      <c r="AN1513" s="2"/>
      <c r="AO1513" s="2"/>
    </row>
    <row r="1514" spans="7:41" x14ac:dyDescent="0.25">
      <c r="G1514" s="2"/>
      <c r="AF1514" s="20"/>
      <c r="AI1514" s="2"/>
      <c r="AJ1514" s="2"/>
      <c r="AK1514" s="20"/>
      <c r="AN1514" s="2"/>
      <c r="AO1514" s="2"/>
    </row>
    <row r="1515" spans="7:41" x14ac:dyDescent="0.25">
      <c r="G1515" s="2"/>
      <c r="AF1515" s="20"/>
      <c r="AI1515" s="2"/>
      <c r="AJ1515" s="2"/>
      <c r="AK1515" s="20"/>
      <c r="AN1515" s="2"/>
      <c r="AO1515" s="2"/>
    </row>
    <row r="1516" spans="7:41" x14ac:dyDescent="0.25">
      <c r="G1516" s="2"/>
      <c r="AF1516" s="20"/>
      <c r="AI1516" s="2"/>
      <c r="AJ1516" s="2"/>
      <c r="AK1516" s="20"/>
      <c r="AN1516" s="2"/>
      <c r="AO1516" s="2"/>
    </row>
    <row r="1517" spans="7:41" x14ac:dyDescent="0.25">
      <c r="G1517" s="2"/>
      <c r="AF1517" s="20"/>
      <c r="AI1517" s="2"/>
      <c r="AJ1517" s="2"/>
      <c r="AK1517" s="20"/>
      <c r="AN1517" s="2"/>
      <c r="AO1517" s="2"/>
    </row>
    <row r="1518" spans="7:41" x14ac:dyDescent="0.25">
      <c r="G1518" s="2"/>
      <c r="AF1518" s="20"/>
      <c r="AI1518" s="2"/>
      <c r="AJ1518" s="2"/>
      <c r="AK1518" s="20"/>
      <c r="AN1518" s="2"/>
      <c r="AO1518" s="2"/>
    </row>
    <row r="1519" spans="7:41" x14ac:dyDescent="0.25">
      <c r="G1519" s="2"/>
      <c r="AF1519" s="20"/>
      <c r="AI1519" s="2"/>
      <c r="AJ1519" s="2"/>
      <c r="AK1519" s="20"/>
      <c r="AN1519" s="2"/>
      <c r="AO1519" s="2"/>
    </row>
    <row r="1520" spans="7:41" x14ac:dyDescent="0.25">
      <c r="G1520" s="2"/>
      <c r="AF1520" s="20"/>
      <c r="AI1520" s="2"/>
      <c r="AJ1520" s="2"/>
      <c r="AK1520" s="20"/>
      <c r="AN1520" s="2"/>
      <c r="AO1520" s="2"/>
    </row>
    <row r="1521" spans="7:41" x14ac:dyDescent="0.25">
      <c r="G1521" s="2"/>
      <c r="AF1521" s="20"/>
      <c r="AI1521" s="2"/>
      <c r="AJ1521" s="2"/>
      <c r="AK1521" s="20"/>
      <c r="AN1521" s="2"/>
      <c r="AO1521" s="2"/>
    </row>
    <row r="1522" spans="7:41" x14ac:dyDescent="0.25">
      <c r="G1522" s="2"/>
      <c r="AF1522" s="20"/>
      <c r="AI1522" s="2"/>
      <c r="AJ1522" s="2"/>
      <c r="AK1522" s="20"/>
      <c r="AN1522" s="2"/>
      <c r="AO1522" s="2"/>
    </row>
    <row r="1523" spans="7:41" x14ac:dyDescent="0.25">
      <c r="G1523" s="2"/>
      <c r="AF1523" s="20"/>
      <c r="AI1523" s="2"/>
      <c r="AJ1523" s="2"/>
      <c r="AK1523" s="20"/>
      <c r="AN1523" s="2"/>
      <c r="AO1523" s="2"/>
    </row>
    <row r="1524" spans="7:41" x14ac:dyDescent="0.25">
      <c r="G1524" s="2"/>
      <c r="AF1524" s="20"/>
      <c r="AI1524" s="2"/>
      <c r="AJ1524" s="2"/>
      <c r="AK1524" s="20"/>
      <c r="AN1524" s="2"/>
      <c r="AO1524" s="2"/>
    </row>
    <row r="1525" spans="7:41" x14ac:dyDescent="0.25">
      <c r="G1525" s="2"/>
      <c r="AF1525" s="20"/>
      <c r="AI1525" s="2"/>
      <c r="AJ1525" s="2"/>
      <c r="AK1525" s="20"/>
      <c r="AN1525" s="2"/>
      <c r="AO1525" s="2"/>
    </row>
    <row r="1526" spans="7:41" x14ac:dyDescent="0.25">
      <c r="G1526" s="2"/>
      <c r="AF1526" s="20"/>
      <c r="AI1526" s="2"/>
      <c r="AJ1526" s="2"/>
      <c r="AK1526" s="20"/>
      <c r="AN1526" s="2"/>
      <c r="AO1526" s="2"/>
    </row>
    <row r="1527" spans="7:41" x14ac:dyDescent="0.25">
      <c r="G1527" s="2"/>
      <c r="AF1527" s="20"/>
      <c r="AI1527" s="2"/>
      <c r="AJ1527" s="2"/>
      <c r="AK1527" s="20"/>
      <c r="AN1527" s="2"/>
      <c r="AO1527" s="2"/>
    </row>
    <row r="1528" spans="7:41" x14ac:dyDescent="0.25">
      <c r="G1528" s="2"/>
      <c r="AF1528" s="20"/>
      <c r="AI1528" s="2"/>
      <c r="AJ1528" s="2"/>
      <c r="AK1528" s="20"/>
      <c r="AN1528" s="2"/>
      <c r="AO1528" s="2"/>
    </row>
    <row r="1529" spans="7:41" x14ac:dyDescent="0.25">
      <c r="G1529" s="2"/>
      <c r="AF1529" s="20"/>
      <c r="AI1529" s="2"/>
      <c r="AJ1529" s="2"/>
      <c r="AK1529" s="20"/>
      <c r="AN1529" s="2"/>
      <c r="AO1529" s="2"/>
    </row>
    <row r="1530" spans="7:41" x14ac:dyDescent="0.25">
      <c r="G1530" s="2"/>
      <c r="AF1530" s="20"/>
      <c r="AI1530" s="2"/>
      <c r="AJ1530" s="2"/>
      <c r="AK1530" s="20"/>
      <c r="AN1530" s="2"/>
      <c r="AO1530" s="2"/>
    </row>
    <row r="1531" spans="7:41" x14ac:dyDescent="0.25">
      <c r="G1531" s="2"/>
      <c r="AF1531" s="20"/>
      <c r="AI1531" s="2"/>
      <c r="AJ1531" s="2"/>
      <c r="AK1531" s="20"/>
      <c r="AN1531" s="2"/>
      <c r="AO1531" s="2"/>
    </row>
    <row r="1532" spans="7:41" x14ac:dyDescent="0.25">
      <c r="G1532" s="2"/>
      <c r="AF1532" s="20"/>
      <c r="AI1532" s="2"/>
      <c r="AJ1532" s="2"/>
      <c r="AK1532" s="20"/>
      <c r="AN1532" s="2"/>
      <c r="AO1532" s="2"/>
    </row>
    <row r="1533" spans="7:41" x14ac:dyDescent="0.25">
      <c r="G1533" s="2"/>
      <c r="AF1533" s="20"/>
      <c r="AI1533" s="2"/>
      <c r="AJ1533" s="2"/>
      <c r="AK1533" s="20"/>
      <c r="AN1533" s="2"/>
      <c r="AO1533" s="2"/>
    </row>
    <row r="1534" spans="7:41" x14ac:dyDescent="0.25">
      <c r="G1534" s="2"/>
      <c r="AF1534" s="20"/>
      <c r="AI1534" s="2"/>
      <c r="AJ1534" s="2"/>
      <c r="AK1534" s="20"/>
      <c r="AN1534" s="2"/>
      <c r="AO1534" s="2"/>
    </row>
    <row r="1535" spans="7:41" x14ac:dyDescent="0.25">
      <c r="G1535" s="2"/>
      <c r="AF1535" s="20"/>
      <c r="AI1535" s="2"/>
      <c r="AJ1535" s="2"/>
      <c r="AK1535" s="20"/>
      <c r="AN1535" s="2"/>
      <c r="AO1535" s="2"/>
    </row>
    <row r="1536" spans="7:41" x14ac:dyDescent="0.25">
      <c r="G1536" s="2"/>
      <c r="AF1536" s="20"/>
      <c r="AI1536" s="2"/>
      <c r="AJ1536" s="2"/>
      <c r="AK1536" s="20"/>
      <c r="AN1536" s="2"/>
      <c r="AO1536" s="2"/>
    </row>
    <row r="1537" spans="7:41" x14ac:dyDescent="0.25">
      <c r="G1537" s="2"/>
      <c r="AF1537" s="20"/>
      <c r="AI1537" s="2"/>
      <c r="AJ1537" s="2"/>
      <c r="AK1537" s="20"/>
      <c r="AN1537" s="2"/>
      <c r="AO1537" s="2"/>
    </row>
    <row r="1538" spans="7:41" x14ac:dyDescent="0.25">
      <c r="G1538" s="2"/>
      <c r="AF1538" s="20"/>
      <c r="AI1538" s="2"/>
      <c r="AJ1538" s="2"/>
      <c r="AK1538" s="20"/>
      <c r="AN1538" s="2"/>
      <c r="AO1538" s="2"/>
    </row>
    <row r="1539" spans="7:41" x14ac:dyDescent="0.25">
      <c r="G1539" s="2"/>
      <c r="AF1539" s="20"/>
      <c r="AI1539" s="2"/>
      <c r="AJ1539" s="2"/>
      <c r="AK1539" s="20"/>
      <c r="AN1539" s="2"/>
      <c r="AO1539" s="2"/>
    </row>
    <row r="1540" spans="7:41" x14ac:dyDescent="0.25">
      <c r="G1540" s="2"/>
      <c r="AF1540" s="20"/>
      <c r="AI1540" s="2"/>
      <c r="AJ1540" s="2"/>
      <c r="AK1540" s="20"/>
      <c r="AN1540" s="2"/>
      <c r="AO1540" s="2"/>
    </row>
    <row r="1541" spans="7:41" x14ac:dyDescent="0.25">
      <c r="G1541" s="2"/>
      <c r="AF1541" s="20"/>
      <c r="AI1541" s="2"/>
      <c r="AJ1541" s="2"/>
      <c r="AK1541" s="20"/>
      <c r="AN1541" s="2"/>
      <c r="AO1541" s="2"/>
    </row>
    <row r="1542" spans="7:41" x14ac:dyDescent="0.25">
      <c r="G1542" s="2"/>
      <c r="AF1542" s="20"/>
      <c r="AI1542" s="2"/>
      <c r="AJ1542" s="2"/>
      <c r="AK1542" s="20"/>
      <c r="AN1542" s="2"/>
      <c r="AO1542" s="2"/>
    </row>
    <row r="1543" spans="7:41" x14ac:dyDescent="0.25">
      <c r="G1543" s="2"/>
      <c r="AF1543" s="20"/>
      <c r="AI1543" s="2"/>
      <c r="AJ1543" s="2"/>
      <c r="AK1543" s="20"/>
      <c r="AN1543" s="2"/>
      <c r="AO1543" s="2"/>
    </row>
    <row r="1544" spans="7:41" x14ac:dyDescent="0.25">
      <c r="G1544" s="2"/>
      <c r="AF1544" s="20"/>
      <c r="AI1544" s="2"/>
      <c r="AJ1544" s="2"/>
      <c r="AK1544" s="20"/>
      <c r="AN1544" s="2"/>
      <c r="AO1544" s="2"/>
    </row>
    <row r="1545" spans="7:41" x14ac:dyDescent="0.25">
      <c r="G1545" s="2"/>
      <c r="AF1545" s="20"/>
      <c r="AI1545" s="2"/>
      <c r="AJ1545" s="2"/>
      <c r="AK1545" s="20"/>
      <c r="AN1545" s="2"/>
      <c r="AO1545" s="2"/>
    </row>
    <row r="1546" spans="7:41" x14ac:dyDescent="0.25">
      <c r="G1546" s="2"/>
      <c r="AF1546" s="20"/>
      <c r="AI1546" s="2"/>
      <c r="AJ1546" s="2"/>
      <c r="AK1546" s="20"/>
      <c r="AN1546" s="2"/>
      <c r="AO1546" s="2"/>
    </row>
    <row r="1547" spans="7:41" x14ac:dyDescent="0.25">
      <c r="G1547" s="2"/>
      <c r="AF1547" s="20"/>
      <c r="AI1547" s="2"/>
      <c r="AJ1547" s="2"/>
      <c r="AK1547" s="20"/>
      <c r="AN1547" s="2"/>
      <c r="AO1547" s="2"/>
    </row>
    <row r="1548" spans="7:41" x14ac:dyDescent="0.25">
      <c r="G1548" s="2"/>
      <c r="AF1548" s="20"/>
      <c r="AI1548" s="2"/>
      <c r="AJ1548" s="2"/>
      <c r="AK1548" s="20"/>
      <c r="AN1548" s="2"/>
      <c r="AO1548" s="2"/>
    </row>
    <row r="1549" spans="7:41" x14ac:dyDescent="0.25">
      <c r="G1549" s="2"/>
      <c r="AF1549" s="20"/>
      <c r="AI1549" s="2"/>
      <c r="AJ1549" s="2"/>
      <c r="AK1549" s="20"/>
      <c r="AN1549" s="2"/>
      <c r="AO1549" s="2"/>
    </row>
    <row r="1550" spans="7:41" x14ac:dyDescent="0.25">
      <c r="G1550" s="2"/>
      <c r="AF1550" s="20"/>
      <c r="AI1550" s="2"/>
      <c r="AJ1550" s="2"/>
      <c r="AK1550" s="20"/>
      <c r="AN1550" s="2"/>
      <c r="AO1550" s="2"/>
    </row>
    <row r="1551" spans="7:41" x14ac:dyDescent="0.25">
      <c r="G1551" s="2"/>
      <c r="AF1551" s="20"/>
      <c r="AI1551" s="2"/>
      <c r="AJ1551" s="2"/>
      <c r="AK1551" s="20"/>
      <c r="AN1551" s="2"/>
      <c r="AO1551" s="2"/>
    </row>
    <row r="1552" spans="7:41" x14ac:dyDescent="0.25">
      <c r="G1552" s="2"/>
      <c r="AF1552" s="20"/>
      <c r="AI1552" s="2"/>
      <c r="AJ1552" s="2"/>
      <c r="AK1552" s="20"/>
      <c r="AN1552" s="2"/>
      <c r="AO1552" s="2"/>
    </row>
    <row r="1553" spans="7:41" x14ac:dyDescent="0.25">
      <c r="G1553" s="2"/>
      <c r="AF1553" s="20"/>
      <c r="AI1553" s="2"/>
      <c r="AJ1553" s="2"/>
      <c r="AK1553" s="20"/>
      <c r="AN1553" s="2"/>
      <c r="AO1553" s="2"/>
    </row>
    <row r="1554" spans="7:41" x14ac:dyDescent="0.25">
      <c r="G1554" s="2"/>
      <c r="AF1554" s="20"/>
      <c r="AI1554" s="2"/>
      <c r="AJ1554" s="2"/>
      <c r="AK1554" s="20"/>
      <c r="AN1554" s="2"/>
      <c r="AO1554" s="2"/>
    </row>
    <row r="1555" spans="7:41" x14ac:dyDescent="0.25">
      <c r="G1555" s="2"/>
      <c r="AF1555" s="20"/>
      <c r="AI1555" s="2"/>
      <c r="AJ1555" s="2"/>
      <c r="AK1555" s="20"/>
      <c r="AN1555" s="2"/>
      <c r="AO1555" s="2"/>
    </row>
    <row r="1556" spans="7:41" x14ac:dyDescent="0.25">
      <c r="G1556" s="2"/>
      <c r="AF1556" s="20"/>
      <c r="AI1556" s="2"/>
      <c r="AJ1556" s="2"/>
      <c r="AK1556" s="20"/>
      <c r="AN1556" s="2"/>
      <c r="AO1556" s="2"/>
    </row>
    <row r="1557" spans="7:41" x14ac:dyDescent="0.25">
      <c r="G1557" s="2"/>
      <c r="AF1557" s="20"/>
      <c r="AI1557" s="2"/>
      <c r="AJ1557" s="2"/>
      <c r="AK1557" s="20"/>
      <c r="AN1557" s="2"/>
      <c r="AO1557" s="2"/>
    </row>
    <row r="1558" spans="7:41" x14ac:dyDescent="0.25">
      <c r="G1558" s="2"/>
      <c r="AF1558" s="20"/>
      <c r="AI1558" s="2"/>
      <c r="AJ1558" s="2"/>
      <c r="AK1558" s="20"/>
      <c r="AN1558" s="2"/>
      <c r="AO1558" s="2"/>
    </row>
    <row r="1559" spans="7:41" x14ac:dyDescent="0.25">
      <c r="G1559" s="2"/>
      <c r="AF1559" s="20"/>
      <c r="AI1559" s="2"/>
      <c r="AJ1559" s="2"/>
      <c r="AK1559" s="20"/>
      <c r="AN1559" s="2"/>
      <c r="AO1559" s="2"/>
    </row>
    <row r="1560" spans="7:41" x14ac:dyDescent="0.25">
      <c r="G1560" s="2"/>
      <c r="AF1560" s="20"/>
      <c r="AI1560" s="2"/>
      <c r="AJ1560" s="2"/>
      <c r="AK1560" s="20"/>
      <c r="AN1560" s="2"/>
      <c r="AO1560" s="2"/>
    </row>
    <row r="1561" spans="7:41" x14ac:dyDescent="0.25">
      <c r="G1561" s="2"/>
      <c r="AF1561" s="20"/>
      <c r="AI1561" s="2"/>
      <c r="AJ1561" s="2"/>
      <c r="AK1561" s="20"/>
      <c r="AN1561" s="2"/>
      <c r="AO1561" s="2"/>
    </row>
    <row r="1562" spans="7:41" x14ac:dyDescent="0.25">
      <c r="G1562" s="2"/>
      <c r="AF1562" s="20"/>
      <c r="AI1562" s="2"/>
      <c r="AJ1562" s="2"/>
      <c r="AK1562" s="20"/>
      <c r="AN1562" s="2"/>
      <c r="AO1562" s="2"/>
    </row>
    <row r="1563" spans="7:41" x14ac:dyDescent="0.25">
      <c r="G1563" s="2"/>
      <c r="AF1563" s="20"/>
      <c r="AI1563" s="2"/>
      <c r="AJ1563" s="2"/>
      <c r="AK1563" s="20"/>
      <c r="AN1563" s="2"/>
      <c r="AO1563" s="2"/>
    </row>
    <row r="1564" spans="7:41" x14ac:dyDescent="0.25">
      <c r="G1564" s="2"/>
      <c r="AF1564" s="20"/>
      <c r="AI1564" s="2"/>
      <c r="AJ1564" s="2"/>
      <c r="AK1564" s="20"/>
      <c r="AN1564" s="2"/>
      <c r="AO1564" s="2"/>
    </row>
    <row r="1565" spans="7:41" x14ac:dyDescent="0.25">
      <c r="G1565" s="2"/>
      <c r="AF1565" s="20"/>
      <c r="AI1565" s="2"/>
      <c r="AJ1565" s="2"/>
      <c r="AK1565" s="20"/>
      <c r="AN1565" s="2"/>
      <c r="AO1565" s="2"/>
    </row>
    <row r="1566" spans="7:41" x14ac:dyDescent="0.25">
      <c r="G1566" s="2"/>
      <c r="AF1566" s="20"/>
      <c r="AI1566" s="2"/>
      <c r="AJ1566" s="2"/>
      <c r="AK1566" s="20"/>
      <c r="AN1566" s="2"/>
      <c r="AO1566" s="2"/>
    </row>
    <row r="1567" spans="7:41" x14ac:dyDescent="0.25">
      <c r="G1567" s="2"/>
      <c r="AF1567" s="20"/>
      <c r="AI1567" s="2"/>
      <c r="AJ1567" s="2"/>
      <c r="AK1567" s="20"/>
      <c r="AN1567" s="2"/>
      <c r="AO1567" s="2"/>
    </row>
    <row r="1568" spans="7:41" x14ac:dyDescent="0.25">
      <c r="G1568" s="2"/>
      <c r="AF1568" s="20"/>
      <c r="AI1568" s="2"/>
      <c r="AJ1568" s="2"/>
      <c r="AK1568" s="20"/>
      <c r="AN1568" s="2"/>
      <c r="AO1568" s="2"/>
    </row>
    <row r="1569" spans="7:41" x14ac:dyDescent="0.25">
      <c r="G1569" s="2"/>
      <c r="AF1569" s="20"/>
      <c r="AI1569" s="2"/>
      <c r="AJ1569" s="2"/>
      <c r="AK1569" s="20"/>
      <c r="AN1569" s="2"/>
      <c r="AO1569" s="2"/>
    </row>
    <row r="1570" spans="7:41" x14ac:dyDescent="0.25">
      <c r="G1570" s="2"/>
      <c r="AF1570" s="20"/>
      <c r="AI1570" s="2"/>
      <c r="AJ1570" s="2"/>
      <c r="AK1570" s="20"/>
      <c r="AN1570" s="2"/>
      <c r="AO1570" s="2"/>
    </row>
    <row r="1571" spans="7:41" x14ac:dyDescent="0.25">
      <c r="G1571" s="2"/>
      <c r="AF1571" s="20"/>
      <c r="AI1571" s="2"/>
      <c r="AJ1571" s="2"/>
      <c r="AK1571" s="20"/>
      <c r="AN1571" s="2"/>
      <c r="AO1571" s="2"/>
    </row>
    <row r="1572" spans="7:41" x14ac:dyDescent="0.25">
      <c r="G1572" s="2"/>
      <c r="AF1572" s="20"/>
      <c r="AI1572" s="2"/>
      <c r="AJ1572" s="2"/>
      <c r="AK1572" s="20"/>
      <c r="AN1572" s="2"/>
      <c r="AO1572" s="2"/>
    </row>
    <row r="1573" spans="7:41" x14ac:dyDescent="0.25">
      <c r="G1573" s="2"/>
      <c r="AF1573" s="20"/>
      <c r="AI1573" s="2"/>
      <c r="AJ1573" s="2"/>
      <c r="AK1573" s="20"/>
      <c r="AN1573" s="2"/>
      <c r="AO1573" s="2"/>
    </row>
    <row r="1574" spans="7:41" x14ac:dyDescent="0.25">
      <c r="G1574" s="2"/>
      <c r="AF1574" s="20"/>
      <c r="AI1574" s="2"/>
      <c r="AJ1574" s="2"/>
      <c r="AK1574" s="20"/>
      <c r="AN1574" s="2"/>
      <c r="AO1574" s="2"/>
    </row>
    <row r="1575" spans="7:41" x14ac:dyDescent="0.25">
      <c r="G1575" s="2"/>
      <c r="AF1575" s="20"/>
      <c r="AI1575" s="2"/>
      <c r="AJ1575" s="2"/>
      <c r="AK1575" s="20"/>
      <c r="AN1575" s="2"/>
      <c r="AO1575" s="2"/>
    </row>
    <row r="1576" spans="7:41" x14ac:dyDescent="0.25">
      <c r="G1576" s="2"/>
      <c r="AF1576" s="20"/>
      <c r="AI1576" s="2"/>
      <c r="AJ1576" s="2"/>
      <c r="AK1576" s="20"/>
      <c r="AN1576" s="2"/>
      <c r="AO1576" s="2"/>
    </row>
    <row r="1577" spans="7:41" x14ac:dyDescent="0.25">
      <c r="G1577" s="2"/>
      <c r="AF1577" s="20"/>
      <c r="AI1577" s="2"/>
      <c r="AJ1577" s="2"/>
      <c r="AK1577" s="20"/>
      <c r="AN1577" s="2"/>
      <c r="AO1577" s="2"/>
    </row>
    <row r="1578" spans="7:41" x14ac:dyDescent="0.25">
      <c r="G1578" s="2"/>
      <c r="AF1578" s="20"/>
      <c r="AI1578" s="2"/>
      <c r="AJ1578" s="2"/>
      <c r="AK1578" s="20"/>
      <c r="AN1578" s="2"/>
      <c r="AO1578" s="2"/>
    </row>
    <row r="1579" spans="7:41" x14ac:dyDescent="0.25">
      <c r="G1579" s="2"/>
      <c r="AF1579" s="20"/>
      <c r="AI1579" s="2"/>
      <c r="AJ1579" s="2"/>
      <c r="AK1579" s="20"/>
      <c r="AN1579" s="2"/>
      <c r="AO1579" s="2"/>
    </row>
    <row r="1580" spans="7:41" x14ac:dyDescent="0.25">
      <c r="G1580" s="2"/>
      <c r="AF1580" s="20"/>
      <c r="AI1580" s="2"/>
      <c r="AJ1580" s="2"/>
      <c r="AK1580" s="20"/>
      <c r="AN1580" s="2"/>
      <c r="AO1580" s="2"/>
    </row>
    <row r="1581" spans="7:41" x14ac:dyDescent="0.25">
      <c r="G1581" s="2"/>
      <c r="AF1581" s="20"/>
      <c r="AI1581" s="2"/>
      <c r="AJ1581" s="2"/>
      <c r="AK1581" s="20"/>
      <c r="AN1581" s="2"/>
      <c r="AO1581" s="2"/>
    </row>
    <row r="1582" spans="7:41" x14ac:dyDescent="0.25">
      <c r="G1582" s="2"/>
      <c r="AF1582" s="20"/>
      <c r="AI1582" s="2"/>
      <c r="AJ1582" s="2"/>
      <c r="AK1582" s="20"/>
      <c r="AN1582" s="2"/>
      <c r="AO1582" s="2"/>
    </row>
    <row r="1583" spans="7:41" x14ac:dyDescent="0.25">
      <c r="G1583" s="2"/>
      <c r="AF1583" s="20"/>
      <c r="AI1583" s="2"/>
      <c r="AJ1583" s="2"/>
      <c r="AK1583" s="20"/>
      <c r="AN1583" s="2"/>
      <c r="AO1583" s="2"/>
    </row>
    <row r="1584" spans="7:41" x14ac:dyDescent="0.25">
      <c r="G1584" s="2"/>
      <c r="AF1584" s="20"/>
      <c r="AI1584" s="2"/>
      <c r="AJ1584" s="2"/>
      <c r="AK1584" s="20"/>
      <c r="AN1584" s="2"/>
      <c r="AO1584" s="2"/>
    </row>
    <row r="1585" spans="7:41" x14ac:dyDescent="0.25">
      <c r="G1585" s="2"/>
      <c r="AF1585" s="20"/>
      <c r="AI1585" s="2"/>
      <c r="AJ1585" s="2"/>
      <c r="AK1585" s="20"/>
      <c r="AN1585" s="2"/>
      <c r="AO1585" s="2"/>
    </row>
    <row r="1586" spans="7:41" x14ac:dyDescent="0.25">
      <c r="G1586" s="2"/>
      <c r="AF1586" s="20"/>
      <c r="AI1586" s="2"/>
      <c r="AJ1586" s="2"/>
      <c r="AK1586" s="20"/>
      <c r="AN1586" s="2"/>
      <c r="AO1586" s="2"/>
    </row>
    <row r="1587" spans="7:41" x14ac:dyDescent="0.25">
      <c r="G1587" s="2"/>
      <c r="AF1587" s="20"/>
      <c r="AI1587" s="2"/>
      <c r="AJ1587" s="2"/>
      <c r="AK1587" s="20"/>
      <c r="AN1587" s="2"/>
      <c r="AO1587" s="2"/>
    </row>
    <row r="1588" spans="7:41" x14ac:dyDescent="0.25">
      <c r="G1588" s="2"/>
      <c r="AF1588" s="20"/>
      <c r="AI1588" s="2"/>
      <c r="AJ1588" s="2"/>
      <c r="AK1588" s="20"/>
      <c r="AN1588" s="2"/>
      <c r="AO1588" s="2"/>
    </row>
    <row r="1589" spans="7:41" x14ac:dyDescent="0.25">
      <c r="G1589" s="2"/>
      <c r="AF1589" s="20"/>
      <c r="AI1589" s="2"/>
      <c r="AJ1589" s="2"/>
      <c r="AK1589" s="20"/>
      <c r="AN1589" s="2"/>
      <c r="AO1589" s="2"/>
    </row>
    <row r="1590" spans="7:41" x14ac:dyDescent="0.25">
      <c r="G1590" s="2"/>
      <c r="AF1590" s="20"/>
      <c r="AI1590" s="2"/>
      <c r="AJ1590" s="2"/>
      <c r="AK1590" s="20"/>
      <c r="AN1590" s="2"/>
      <c r="AO1590" s="2"/>
    </row>
    <row r="1591" spans="7:41" x14ac:dyDescent="0.25">
      <c r="G1591" s="2"/>
      <c r="AF1591" s="20"/>
      <c r="AI1591" s="2"/>
      <c r="AJ1591" s="2"/>
      <c r="AK1591" s="20"/>
      <c r="AN1591" s="2"/>
      <c r="AO1591" s="2"/>
    </row>
    <row r="1592" spans="7:41" x14ac:dyDescent="0.25">
      <c r="G1592" s="2"/>
      <c r="AF1592" s="20"/>
      <c r="AI1592" s="2"/>
      <c r="AJ1592" s="2"/>
      <c r="AK1592" s="20"/>
      <c r="AN1592" s="2"/>
      <c r="AO1592" s="2"/>
    </row>
    <row r="1593" spans="7:41" x14ac:dyDescent="0.25">
      <c r="G1593" s="2"/>
      <c r="AF1593" s="20"/>
      <c r="AI1593" s="2"/>
      <c r="AJ1593" s="2"/>
      <c r="AK1593" s="20"/>
      <c r="AN1593" s="2"/>
      <c r="AO1593" s="2"/>
    </row>
    <row r="1594" spans="7:41" x14ac:dyDescent="0.25">
      <c r="G1594" s="2"/>
      <c r="AF1594" s="20"/>
      <c r="AI1594" s="2"/>
      <c r="AJ1594" s="2"/>
      <c r="AK1594" s="20"/>
      <c r="AN1594" s="2"/>
      <c r="AO1594" s="2"/>
    </row>
    <row r="1595" spans="7:41" x14ac:dyDescent="0.25">
      <c r="G1595" s="2"/>
      <c r="AF1595" s="20"/>
      <c r="AI1595" s="2"/>
      <c r="AJ1595" s="2"/>
      <c r="AK1595" s="20"/>
      <c r="AN1595" s="2"/>
      <c r="AO1595" s="2"/>
    </row>
    <row r="1596" spans="7:41" x14ac:dyDescent="0.25">
      <c r="G1596" s="2"/>
      <c r="AF1596" s="20"/>
      <c r="AI1596" s="2"/>
      <c r="AJ1596" s="2"/>
      <c r="AK1596" s="20"/>
      <c r="AN1596" s="2"/>
      <c r="AO1596" s="2"/>
    </row>
    <row r="1597" spans="7:41" x14ac:dyDescent="0.25">
      <c r="G1597" s="2"/>
      <c r="AF1597" s="20"/>
      <c r="AI1597" s="2"/>
      <c r="AJ1597" s="2"/>
      <c r="AK1597" s="20"/>
      <c r="AN1597" s="2"/>
      <c r="AO1597" s="2"/>
    </row>
    <row r="1598" spans="7:41" x14ac:dyDescent="0.25">
      <c r="G1598" s="2"/>
      <c r="AF1598" s="20"/>
      <c r="AI1598" s="2"/>
      <c r="AJ1598" s="2"/>
      <c r="AK1598" s="20"/>
      <c r="AN1598" s="2"/>
      <c r="AO1598" s="2"/>
    </row>
    <row r="1599" spans="7:41" x14ac:dyDescent="0.25">
      <c r="G1599" s="2"/>
      <c r="AF1599" s="20"/>
      <c r="AI1599" s="2"/>
      <c r="AJ1599" s="2"/>
      <c r="AK1599" s="20"/>
      <c r="AN1599" s="2"/>
      <c r="AO1599" s="2"/>
    </row>
    <row r="1600" spans="7:41" x14ac:dyDescent="0.25">
      <c r="G1600" s="2"/>
      <c r="AF1600" s="20"/>
      <c r="AI1600" s="2"/>
      <c r="AJ1600" s="2"/>
      <c r="AK1600" s="20"/>
      <c r="AN1600" s="2"/>
      <c r="AO1600" s="2"/>
    </row>
    <row r="1601" spans="7:41" x14ac:dyDescent="0.25">
      <c r="G1601" s="2"/>
      <c r="AF1601" s="20"/>
      <c r="AI1601" s="2"/>
      <c r="AJ1601" s="2"/>
      <c r="AK1601" s="20"/>
      <c r="AN1601" s="2"/>
      <c r="AO1601" s="2"/>
    </row>
    <row r="1602" spans="7:41" x14ac:dyDescent="0.25">
      <c r="G1602" s="2"/>
      <c r="AF1602" s="20"/>
      <c r="AI1602" s="2"/>
      <c r="AJ1602" s="2"/>
      <c r="AK1602" s="20"/>
      <c r="AN1602" s="2"/>
      <c r="AO1602" s="2"/>
    </row>
    <row r="1603" spans="7:41" x14ac:dyDescent="0.25">
      <c r="G1603" s="2"/>
      <c r="AF1603" s="20"/>
      <c r="AI1603" s="2"/>
      <c r="AJ1603" s="2"/>
      <c r="AK1603" s="20"/>
      <c r="AN1603" s="2"/>
      <c r="AO1603" s="2"/>
    </row>
    <row r="1604" spans="7:41" x14ac:dyDescent="0.25">
      <c r="G1604" s="2"/>
      <c r="AF1604" s="20"/>
      <c r="AI1604" s="2"/>
      <c r="AJ1604" s="2"/>
      <c r="AK1604" s="20"/>
      <c r="AN1604" s="2"/>
      <c r="AO1604" s="2"/>
    </row>
    <row r="1605" spans="7:41" x14ac:dyDescent="0.25">
      <c r="G1605" s="2"/>
      <c r="AF1605" s="20"/>
      <c r="AI1605" s="2"/>
      <c r="AJ1605" s="2"/>
      <c r="AK1605" s="20"/>
      <c r="AN1605" s="2"/>
      <c r="AO1605" s="2"/>
    </row>
    <row r="1606" spans="7:41" x14ac:dyDescent="0.25">
      <c r="G1606" s="2"/>
      <c r="AF1606" s="20"/>
      <c r="AI1606" s="2"/>
      <c r="AJ1606" s="2"/>
      <c r="AK1606" s="20"/>
      <c r="AN1606" s="2"/>
      <c r="AO1606" s="2"/>
    </row>
    <row r="1607" spans="7:41" x14ac:dyDescent="0.25">
      <c r="G1607" s="2"/>
      <c r="AF1607" s="20"/>
      <c r="AI1607" s="2"/>
      <c r="AJ1607" s="2"/>
      <c r="AK1607" s="20"/>
      <c r="AN1607" s="2"/>
      <c r="AO1607" s="2"/>
    </row>
    <row r="1608" spans="7:41" x14ac:dyDescent="0.25">
      <c r="G1608" s="2"/>
      <c r="AF1608" s="20"/>
      <c r="AI1608" s="2"/>
      <c r="AJ1608" s="2"/>
      <c r="AK1608" s="20"/>
      <c r="AN1608" s="2"/>
      <c r="AO1608" s="2"/>
    </row>
    <row r="1609" spans="7:41" x14ac:dyDescent="0.25">
      <c r="G1609" s="2"/>
      <c r="AF1609" s="20"/>
      <c r="AI1609" s="2"/>
      <c r="AJ1609" s="2"/>
      <c r="AK1609" s="20"/>
      <c r="AN1609" s="2"/>
      <c r="AO1609" s="2"/>
    </row>
    <row r="1610" spans="7:41" x14ac:dyDescent="0.25">
      <c r="G1610" s="2"/>
      <c r="AF1610" s="20"/>
      <c r="AI1610" s="2"/>
      <c r="AJ1610" s="2"/>
      <c r="AK1610" s="20"/>
      <c r="AN1610" s="2"/>
      <c r="AO1610" s="2"/>
    </row>
    <row r="1611" spans="7:41" x14ac:dyDescent="0.25">
      <c r="G1611" s="2"/>
      <c r="AF1611" s="20"/>
      <c r="AI1611" s="2"/>
      <c r="AJ1611" s="2"/>
      <c r="AK1611" s="20"/>
      <c r="AN1611" s="2"/>
      <c r="AO1611" s="2"/>
    </row>
    <row r="1612" spans="7:41" x14ac:dyDescent="0.25">
      <c r="G1612" s="2"/>
      <c r="AF1612" s="20"/>
      <c r="AI1612" s="2"/>
      <c r="AJ1612" s="2"/>
      <c r="AK1612" s="20"/>
      <c r="AN1612" s="2"/>
      <c r="AO1612" s="2"/>
    </row>
    <row r="1613" spans="7:41" x14ac:dyDescent="0.25">
      <c r="G1613" s="2"/>
      <c r="AF1613" s="20"/>
      <c r="AI1613" s="2"/>
      <c r="AJ1613" s="2"/>
      <c r="AK1613" s="20"/>
      <c r="AN1613" s="2"/>
      <c r="AO1613" s="2"/>
    </row>
    <row r="1614" spans="7:41" x14ac:dyDescent="0.25">
      <c r="G1614" s="2"/>
      <c r="AF1614" s="20"/>
      <c r="AI1614" s="2"/>
      <c r="AJ1614" s="2"/>
      <c r="AK1614" s="20"/>
      <c r="AN1614" s="2"/>
      <c r="AO1614" s="2"/>
    </row>
    <row r="1615" spans="7:41" x14ac:dyDescent="0.25">
      <c r="G1615" s="2"/>
      <c r="AF1615" s="20"/>
      <c r="AI1615" s="2"/>
      <c r="AJ1615" s="2"/>
      <c r="AK1615" s="20"/>
      <c r="AN1615" s="2"/>
      <c r="AO1615" s="2"/>
    </row>
    <row r="1616" spans="7:41" x14ac:dyDescent="0.25">
      <c r="G1616" s="2"/>
      <c r="AF1616" s="20"/>
      <c r="AI1616" s="2"/>
      <c r="AJ1616" s="2"/>
      <c r="AK1616" s="20"/>
      <c r="AN1616" s="2"/>
      <c r="AO1616" s="2"/>
    </row>
    <row r="1617" spans="7:41" x14ac:dyDescent="0.25">
      <c r="G1617" s="2"/>
      <c r="AF1617" s="20"/>
      <c r="AI1617" s="2"/>
      <c r="AJ1617" s="2"/>
      <c r="AK1617" s="20"/>
      <c r="AN1617" s="2"/>
      <c r="AO1617" s="2"/>
    </row>
    <row r="1618" spans="7:41" x14ac:dyDescent="0.25">
      <c r="G1618" s="2"/>
      <c r="AF1618" s="20"/>
      <c r="AI1618" s="2"/>
      <c r="AJ1618" s="2"/>
      <c r="AK1618" s="20"/>
      <c r="AN1618" s="2"/>
      <c r="AO1618" s="2"/>
    </row>
    <row r="1619" spans="7:41" x14ac:dyDescent="0.25">
      <c r="G1619" s="2"/>
      <c r="AF1619" s="20"/>
      <c r="AI1619" s="2"/>
      <c r="AJ1619" s="2"/>
      <c r="AK1619" s="20"/>
      <c r="AN1619" s="2"/>
      <c r="AO1619" s="2"/>
    </row>
    <row r="1620" spans="7:41" x14ac:dyDescent="0.25">
      <c r="G1620" s="2"/>
      <c r="AF1620" s="20"/>
      <c r="AI1620" s="2"/>
      <c r="AJ1620" s="2"/>
      <c r="AK1620" s="20"/>
      <c r="AN1620" s="2"/>
      <c r="AO1620" s="2"/>
    </row>
    <row r="1621" spans="7:41" x14ac:dyDescent="0.25">
      <c r="G1621" s="2"/>
      <c r="AF1621" s="20"/>
      <c r="AI1621" s="2"/>
      <c r="AJ1621" s="2"/>
      <c r="AK1621" s="20"/>
      <c r="AN1621" s="2"/>
      <c r="AO1621" s="2"/>
    </row>
    <row r="1622" spans="7:41" x14ac:dyDescent="0.25">
      <c r="G1622" s="2"/>
      <c r="AF1622" s="20"/>
      <c r="AI1622" s="2"/>
      <c r="AJ1622" s="2"/>
      <c r="AK1622" s="20"/>
      <c r="AN1622" s="2"/>
      <c r="AO1622" s="2"/>
    </row>
    <row r="1623" spans="7:41" x14ac:dyDescent="0.25">
      <c r="G1623" s="2"/>
      <c r="AF1623" s="20"/>
      <c r="AI1623" s="2"/>
      <c r="AJ1623" s="2"/>
      <c r="AK1623" s="20"/>
      <c r="AN1623" s="2"/>
      <c r="AO1623" s="2"/>
    </row>
    <row r="1624" spans="7:41" x14ac:dyDescent="0.25">
      <c r="G1624" s="2"/>
      <c r="AF1624" s="20"/>
      <c r="AI1624" s="2"/>
      <c r="AJ1624" s="2"/>
      <c r="AK1624" s="20"/>
      <c r="AN1624" s="2"/>
      <c r="AO1624" s="2"/>
    </row>
    <row r="1625" spans="7:41" x14ac:dyDescent="0.25">
      <c r="G1625" s="2"/>
      <c r="AF1625" s="20"/>
      <c r="AI1625" s="2"/>
      <c r="AJ1625" s="2"/>
      <c r="AK1625" s="20"/>
      <c r="AN1625" s="2"/>
      <c r="AO1625" s="2"/>
    </row>
    <row r="1626" spans="7:41" x14ac:dyDescent="0.25">
      <c r="G1626" s="2"/>
      <c r="AF1626" s="20"/>
      <c r="AI1626" s="2"/>
      <c r="AJ1626" s="2"/>
      <c r="AK1626" s="20"/>
      <c r="AN1626" s="2"/>
      <c r="AO1626" s="2"/>
    </row>
    <row r="1627" spans="7:41" x14ac:dyDescent="0.25">
      <c r="G1627" s="2"/>
      <c r="AF1627" s="20"/>
      <c r="AI1627" s="2"/>
      <c r="AJ1627" s="2"/>
      <c r="AK1627" s="20"/>
      <c r="AN1627" s="2"/>
      <c r="AO1627" s="2"/>
    </row>
    <row r="1628" spans="7:41" x14ac:dyDescent="0.25">
      <c r="G1628" s="2"/>
      <c r="AF1628" s="20"/>
      <c r="AI1628" s="2"/>
      <c r="AJ1628" s="2"/>
      <c r="AK1628" s="20"/>
      <c r="AN1628" s="2"/>
      <c r="AO1628" s="2"/>
    </row>
    <row r="1629" spans="7:41" x14ac:dyDescent="0.25">
      <c r="G1629" s="2"/>
      <c r="AF1629" s="20"/>
      <c r="AI1629" s="2"/>
      <c r="AJ1629" s="2"/>
      <c r="AK1629" s="20"/>
      <c r="AN1629" s="2"/>
      <c r="AO1629" s="2"/>
    </row>
    <row r="1630" spans="7:41" x14ac:dyDescent="0.25">
      <c r="G1630" s="2"/>
      <c r="AF1630" s="20"/>
      <c r="AI1630" s="2"/>
      <c r="AJ1630" s="2"/>
      <c r="AK1630" s="20"/>
      <c r="AN1630" s="2"/>
      <c r="AO1630" s="2"/>
    </row>
    <row r="1631" spans="7:41" x14ac:dyDescent="0.25">
      <c r="G1631" s="2"/>
      <c r="AF1631" s="20"/>
      <c r="AI1631" s="2"/>
      <c r="AJ1631" s="2"/>
      <c r="AK1631" s="20"/>
      <c r="AN1631" s="2"/>
      <c r="AO1631" s="2"/>
    </row>
    <row r="1632" spans="7:41" x14ac:dyDescent="0.25">
      <c r="G1632" s="2"/>
      <c r="AF1632" s="20"/>
      <c r="AI1632" s="2"/>
      <c r="AJ1632" s="2"/>
      <c r="AK1632" s="20"/>
      <c r="AN1632" s="2"/>
      <c r="AO1632" s="2"/>
    </row>
    <row r="1633" spans="7:41" x14ac:dyDescent="0.25">
      <c r="G1633" s="2"/>
      <c r="AF1633" s="20"/>
      <c r="AI1633" s="2"/>
      <c r="AJ1633" s="2"/>
      <c r="AK1633" s="20"/>
      <c r="AN1633" s="2"/>
      <c r="AO1633" s="2"/>
    </row>
    <row r="1634" spans="7:41" x14ac:dyDescent="0.25">
      <c r="G1634" s="2"/>
      <c r="AF1634" s="20"/>
      <c r="AI1634" s="2"/>
      <c r="AJ1634" s="2"/>
      <c r="AK1634" s="20"/>
      <c r="AN1634" s="2"/>
      <c r="AO1634" s="2"/>
    </row>
    <row r="1635" spans="7:41" x14ac:dyDescent="0.25">
      <c r="G1635" s="2"/>
      <c r="AF1635" s="20"/>
      <c r="AI1635" s="2"/>
      <c r="AJ1635" s="2"/>
      <c r="AK1635" s="20"/>
      <c r="AN1635" s="2"/>
      <c r="AO1635" s="2"/>
    </row>
    <row r="1636" spans="7:41" x14ac:dyDescent="0.25">
      <c r="G1636" s="2"/>
      <c r="AF1636" s="20"/>
      <c r="AI1636" s="2"/>
      <c r="AJ1636" s="2"/>
      <c r="AK1636" s="20"/>
      <c r="AN1636" s="2"/>
      <c r="AO1636" s="2"/>
    </row>
    <row r="1637" spans="7:41" x14ac:dyDescent="0.25">
      <c r="G1637" s="2"/>
      <c r="AF1637" s="20"/>
      <c r="AI1637" s="2"/>
      <c r="AJ1637" s="2"/>
      <c r="AK1637" s="20"/>
      <c r="AN1637" s="2"/>
      <c r="AO1637" s="2"/>
    </row>
    <row r="1638" spans="7:41" x14ac:dyDescent="0.25">
      <c r="G1638" s="2"/>
      <c r="AF1638" s="20"/>
      <c r="AI1638" s="2"/>
      <c r="AJ1638" s="2"/>
      <c r="AK1638" s="20"/>
      <c r="AN1638" s="2"/>
      <c r="AO1638" s="2"/>
    </row>
    <row r="1639" spans="7:41" x14ac:dyDescent="0.25">
      <c r="G1639" s="2"/>
      <c r="AF1639" s="20"/>
      <c r="AI1639" s="2"/>
      <c r="AJ1639" s="2"/>
      <c r="AK1639" s="20"/>
      <c r="AN1639" s="2"/>
      <c r="AO1639" s="2"/>
    </row>
    <row r="1640" spans="7:41" x14ac:dyDescent="0.25">
      <c r="G1640" s="2"/>
      <c r="AF1640" s="20"/>
      <c r="AI1640" s="2"/>
      <c r="AJ1640" s="2"/>
      <c r="AK1640" s="20"/>
      <c r="AN1640" s="2"/>
      <c r="AO1640" s="2"/>
    </row>
    <row r="1641" spans="7:41" x14ac:dyDescent="0.25">
      <c r="G1641" s="2"/>
      <c r="AF1641" s="20"/>
      <c r="AI1641" s="2"/>
      <c r="AJ1641" s="2"/>
      <c r="AK1641" s="20"/>
      <c r="AN1641" s="2"/>
      <c r="AO1641" s="2"/>
    </row>
    <row r="1642" spans="7:41" x14ac:dyDescent="0.25">
      <c r="G1642" s="2"/>
      <c r="AF1642" s="20"/>
      <c r="AI1642" s="2"/>
      <c r="AJ1642" s="2"/>
      <c r="AK1642" s="20"/>
      <c r="AN1642" s="2"/>
      <c r="AO1642" s="2"/>
    </row>
    <row r="1643" spans="7:41" x14ac:dyDescent="0.25">
      <c r="G1643" s="2"/>
      <c r="AF1643" s="20"/>
      <c r="AI1643" s="2"/>
      <c r="AJ1643" s="2"/>
      <c r="AK1643" s="20"/>
      <c r="AN1643" s="2"/>
      <c r="AO1643" s="2"/>
    </row>
    <row r="1644" spans="7:41" x14ac:dyDescent="0.25">
      <c r="G1644" s="2"/>
      <c r="AF1644" s="20"/>
      <c r="AI1644" s="2"/>
      <c r="AJ1644" s="2"/>
      <c r="AK1644" s="20"/>
      <c r="AN1644" s="2"/>
      <c r="AO1644" s="2"/>
    </row>
    <row r="1645" spans="7:41" x14ac:dyDescent="0.25">
      <c r="G1645" s="2"/>
      <c r="AF1645" s="20"/>
      <c r="AI1645" s="2"/>
      <c r="AJ1645" s="2"/>
      <c r="AK1645" s="20"/>
      <c r="AN1645" s="2"/>
      <c r="AO1645" s="2"/>
    </row>
    <row r="1646" spans="7:41" x14ac:dyDescent="0.25">
      <c r="G1646" s="2"/>
      <c r="AF1646" s="20"/>
      <c r="AI1646" s="2"/>
      <c r="AJ1646" s="2"/>
      <c r="AK1646" s="20"/>
      <c r="AN1646" s="2"/>
      <c r="AO1646" s="2"/>
    </row>
    <row r="1647" spans="7:41" x14ac:dyDescent="0.25">
      <c r="G1647" s="2"/>
      <c r="AF1647" s="20"/>
      <c r="AI1647" s="2"/>
      <c r="AJ1647" s="2"/>
      <c r="AK1647" s="20"/>
      <c r="AN1647" s="2"/>
      <c r="AO1647" s="2"/>
    </row>
    <row r="1648" spans="7:41" x14ac:dyDescent="0.25">
      <c r="G1648" s="2"/>
      <c r="AF1648" s="20"/>
      <c r="AI1648" s="2"/>
      <c r="AJ1648" s="2"/>
      <c r="AK1648" s="20"/>
      <c r="AN1648" s="2"/>
      <c r="AO1648" s="2"/>
    </row>
    <row r="1649" spans="7:41" x14ac:dyDescent="0.25">
      <c r="G1649" s="2"/>
      <c r="AF1649" s="20"/>
      <c r="AI1649" s="2"/>
      <c r="AJ1649" s="2"/>
      <c r="AK1649" s="20"/>
      <c r="AN1649" s="2"/>
      <c r="AO1649" s="2"/>
    </row>
    <row r="1650" spans="7:41" x14ac:dyDescent="0.25">
      <c r="G1650" s="2"/>
      <c r="AF1650" s="20"/>
      <c r="AI1650" s="2"/>
      <c r="AJ1650" s="2"/>
      <c r="AK1650" s="20"/>
      <c r="AN1650" s="2"/>
      <c r="AO1650" s="2"/>
    </row>
    <row r="1651" spans="7:41" x14ac:dyDescent="0.25">
      <c r="G1651" s="2"/>
      <c r="AF1651" s="20"/>
      <c r="AI1651" s="2"/>
      <c r="AJ1651" s="2"/>
      <c r="AK1651" s="20"/>
      <c r="AN1651" s="2"/>
      <c r="AO1651" s="2"/>
    </row>
    <row r="1652" spans="7:41" x14ac:dyDescent="0.25">
      <c r="G1652" s="2"/>
      <c r="AF1652" s="20"/>
      <c r="AI1652" s="2"/>
      <c r="AJ1652" s="2"/>
      <c r="AK1652" s="20"/>
      <c r="AN1652" s="2"/>
      <c r="AO1652" s="2"/>
    </row>
    <row r="1653" spans="7:41" x14ac:dyDescent="0.25">
      <c r="G1653" s="2"/>
      <c r="AF1653" s="20"/>
      <c r="AI1653" s="2"/>
      <c r="AJ1653" s="2"/>
      <c r="AK1653" s="20"/>
      <c r="AN1653" s="2"/>
      <c r="AO1653" s="2"/>
    </row>
    <row r="1654" spans="7:41" x14ac:dyDescent="0.25">
      <c r="G1654" s="2"/>
      <c r="AF1654" s="20"/>
      <c r="AI1654" s="2"/>
      <c r="AJ1654" s="2"/>
      <c r="AK1654" s="20"/>
      <c r="AN1654" s="2"/>
      <c r="AO1654" s="2"/>
    </row>
    <row r="1655" spans="7:41" x14ac:dyDescent="0.25">
      <c r="G1655" s="2"/>
      <c r="AF1655" s="20"/>
      <c r="AI1655" s="2"/>
      <c r="AJ1655" s="2"/>
      <c r="AK1655" s="20"/>
      <c r="AN1655" s="2"/>
      <c r="AO1655" s="2"/>
    </row>
    <row r="1656" spans="7:41" x14ac:dyDescent="0.25">
      <c r="G1656" s="2"/>
      <c r="AF1656" s="20"/>
      <c r="AI1656" s="2"/>
      <c r="AJ1656" s="2"/>
      <c r="AK1656" s="20"/>
      <c r="AN1656" s="2"/>
      <c r="AO1656" s="2"/>
    </row>
    <row r="1657" spans="7:41" x14ac:dyDescent="0.25">
      <c r="G1657" s="2"/>
      <c r="AF1657" s="20"/>
      <c r="AI1657" s="2"/>
      <c r="AJ1657" s="2"/>
      <c r="AK1657" s="20"/>
      <c r="AN1657" s="2"/>
      <c r="AO1657" s="2"/>
    </row>
    <row r="1658" spans="7:41" x14ac:dyDescent="0.25">
      <c r="G1658" s="2"/>
      <c r="AF1658" s="20"/>
      <c r="AI1658" s="2"/>
      <c r="AJ1658" s="2"/>
      <c r="AK1658" s="20"/>
      <c r="AN1658" s="2"/>
      <c r="AO1658" s="2"/>
    </row>
    <row r="1659" spans="7:41" x14ac:dyDescent="0.25">
      <c r="G1659" s="2"/>
      <c r="AF1659" s="20"/>
      <c r="AI1659" s="2"/>
      <c r="AJ1659" s="2"/>
      <c r="AK1659" s="20"/>
      <c r="AN1659" s="2"/>
      <c r="AO1659" s="2"/>
    </row>
    <row r="1660" spans="7:41" x14ac:dyDescent="0.25">
      <c r="G1660" s="2"/>
      <c r="AF1660" s="20"/>
      <c r="AI1660" s="2"/>
      <c r="AJ1660" s="2"/>
      <c r="AK1660" s="20"/>
      <c r="AN1660" s="2"/>
      <c r="AO1660" s="2"/>
    </row>
    <row r="1661" spans="7:41" x14ac:dyDescent="0.25">
      <c r="G1661" s="2"/>
      <c r="AF1661" s="20"/>
      <c r="AI1661" s="2"/>
      <c r="AJ1661" s="2"/>
      <c r="AK1661" s="20"/>
      <c r="AN1661" s="2"/>
      <c r="AO1661" s="2"/>
    </row>
    <row r="1662" spans="7:41" x14ac:dyDescent="0.25">
      <c r="G1662" s="2"/>
      <c r="AF1662" s="20"/>
      <c r="AI1662" s="2"/>
      <c r="AJ1662" s="2"/>
      <c r="AK1662" s="20"/>
      <c r="AN1662" s="2"/>
      <c r="AO1662" s="2"/>
    </row>
    <row r="1663" spans="7:41" x14ac:dyDescent="0.25">
      <c r="G1663" s="2"/>
      <c r="AF1663" s="20"/>
      <c r="AI1663" s="2"/>
      <c r="AJ1663" s="2"/>
      <c r="AK1663" s="20"/>
      <c r="AN1663" s="2"/>
      <c r="AO1663" s="2"/>
    </row>
    <row r="1664" spans="7:41" x14ac:dyDescent="0.25">
      <c r="G1664" s="2"/>
      <c r="AF1664" s="20"/>
      <c r="AI1664" s="2"/>
      <c r="AJ1664" s="2"/>
      <c r="AK1664" s="20"/>
      <c r="AN1664" s="2"/>
      <c r="AO1664" s="2"/>
    </row>
    <row r="1665" spans="7:41" x14ac:dyDescent="0.25">
      <c r="G1665" s="2"/>
      <c r="AF1665" s="20"/>
      <c r="AI1665" s="2"/>
      <c r="AJ1665" s="2"/>
      <c r="AK1665" s="20"/>
      <c r="AN1665" s="2"/>
      <c r="AO1665" s="2"/>
    </row>
    <row r="1666" spans="7:41" x14ac:dyDescent="0.25">
      <c r="G1666" s="2"/>
      <c r="AF1666" s="20"/>
      <c r="AI1666" s="2"/>
      <c r="AJ1666" s="2"/>
      <c r="AK1666" s="20"/>
      <c r="AN1666" s="2"/>
      <c r="AO1666" s="2"/>
    </row>
    <row r="1667" spans="7:41" x14ac:dyDescent="0.25">
      <c r="G1667" s="2"/>
      <c r="AF1667" s="20"/>
      <c r="AI1667" s="2"/>
      <c r="AJ1667" s="2"/>
      <c r="AK1667" s="20"/>
      <c r="AN1667" s="2"/>
      <c r="AO1667" s="2"/>
    </row>
    <row r="1668" spans="7:41" x14ac:dyDescent="0.25">
      <c r="G1668" s="2"/>
      <c r="AF1668" s="20"/>
      <c r="AI1668" s="2"/>
      <c r="AJ1668" s="2"/>
      <c r="AK1668" s="20"/>
      <c r="AN1668" s="2"/>
      <c r="AO1668" s="2"/>
    </row>
    <row r="1669" spans="7:41" x14ac:dyDescent="0.25">
      <c r="G1669" s="2"/>
      <c r="AF1669" s="20"/>
      <c r="AI1669" s="2"/>
      <c r="AJ1669" s="2"/>
      <c r="AK1669" s="20"/>
      <c r="AN1669" s="2"/>
      <c r="AO1669" s="2"/>
    </row>
    <row r="1670" spans="7:41" x14ac:dyDescent="0.25">
      <c r="G1670" s="2"/>
      <c r="AF1670" s="20"/>
      <c r="AI1670" s="2"/>
      <c r="AJ1670" s="2"/>
      <c r="AK1670" s="20"/>
      <c r="AN1670" s="2"/>
      <c r="AO1670" s="2"/>
    </row>
    <row r="1671" spans="7:41" x14ac:dyDescent="0.25">
      <c r="G1671" s="2"/>
      <c r="AF1671" s="20"/>
      <c r="AI1671" s="2"/>
      <c r="AJ1671" s="2"/>
      <c r="AK1671" s="20"/>
      <c r="AN1671" s="2"/>
      <c r="AO1671" s="2"/>
    </row>
    <row r="1672" spans="7:41" x14ac:dyDescent="0.25">
      <c r="G1672" s="2"/>
      <c r="AF1672" s="20"/>
      <c r="AI1672" s="2"/>
      <c r="AJ1672" s="2"/>
      <c r="AK1672" s="20"/>
      <c r="AN1672" s="2"/>
      <c r="AO1672" s="2"/>
    </row>
    <row r="1673" spans="7:41" x14ac:dyDescent="0.25">
      <c r="G1673" s="2"/>
      <c r="AF1673" s="20"/>
      <c r="AI1673" s="2"/>
      <c r="AJ1673" s="2"/>
      <c r="AK1673" s="20"/>
      <c r="AN1673" s="2"/>
      <c r="AO1673" s="2"/>
    </row>
    <row r="1674" spans="7:41" x14ac:dyDescent="0.25">
      <c r="G1674" s="2"/>
      <c r="AF1674" s="20"/>
      <c r="AI1674" s="2"/>
      <c r="AJ1674" s="2"/>
      <c r="AK1674" s="20"/>
      <c r="AN1674" s="2"/>
      <c r="AO1674" s="2"/>
    </row>
    <row r="1675" spans="7:41" x14ac:dyDescent="0.25">
      <c r="G1675" s="2"/>
      <c r="AF1675" s="20"/>
      <c r="AI1675" s="2"/>
      <c r="AJ1675" s="2"/>
      <c r="AK1675" s="20"/>
      <c r="AN1675" s="2"/>
      <c r="AO1675" s="2"/>
    </row>
    <row r="1676" spans="7:41" x14ac:dyDescent="0.25">
      <c r="G1676" s="2"/>
      <c r="AF1676" s="20"/>
      <c r="AI1676" s="2"/>
      <c r="AJ1676" s="2"/>
      <c r="AK1676" s="20"/>
      <c r="AN1676" s="2"/>
      <c r="AO1676" s="2"/>
    </row>
    <row r="1677" spans="7:41" x14ac:dyDescent="0.25">
      <c r="G1677" s="2"/>
      <c r="AF1677" s="20"/>
      <c r="AI1677" s="2"/>
      <c r="AJ1677" s="2"/>
      <c r="AK1677" s="20"/>
      <c r="AN1677" s="2"/>
      <c r="AO1677" s="2"/>
    </row>
    <row r="1678" spans="7:41" x14ac:dyDescent="0.25">
      <c r="G1678" s="2"/>
      <c r="AF1678" s="20"/>
      <c r="AI1678" s="2"/>
      <c r="AJ1678" s="2"/>
      <c r="AK1678" s="20"/>
      <c r="AN1678" s="2"/>
      <c r="AO1678" s="2"/>
    </row>
    <row r="1679" spans="7:41" x14ac:dyDescent="0.25">
      <c r="G1679" s="2"/>
      <c r="AF1679" s="20"/>
      <c r="AI1679" s="2"/>
      <c r="AJ1679" s="2"/>
      <c r="AK1679" s="20"/>
      <c r="AN1679" s="2"/>
      <c r="AO1679" s="2"/>
    </row>
    <row r="1680" spans="7:41" x14ac:dyDescent="0.25">
      <c r="G1680" s="2"/>
      <c r="AF1680" s="20"/>
      <c r="AI1680" s="2"/>
      <c r="AJ1680" s="2"/>
      <c r="AK1680" s="20"/>
      <c r="AN1680" s="2"/>
      <c r="AO1680" s="2"/>
    </row>
    <row r="1681" spans="7:41" x14ac:dyDescent="0.25">
      <c r="G1681" s="2"/>
      <c r="AF1681" s="20"/>
      <c r="AI1681" s="2"/>
      <c r="AJ1681" s="2"/>
      <c r="AK1681" s="20"/>
      <c r="AN1681" s="2"/>
      <c r="AO1681" s="2"/>
    </row>
    <row r="1682" spans="7:41" x14ac:dyDescent="0.25">
      <c r="G1682" s="2"/>
      <c r="AF1682" s="20"/>
      <c r="AI1682" s="2"/>
      <c r="AJ1682" s="2"/>
      <c r="AK1682" s="20"/>
      <c r="AN1682" s="2"/>
      <c r="AO1682" s="2"/>
    </row>
    <row r="1683" spans="7:41" x14ac:dyDescent="0.25">
      <c r="G1683" s="2"/>
      <c r="AF1683" s="20"/>
      <c r="AI1683" s="2"/>
      <c r="AJ1683" s="2"/>
      <c r="AK1683" s="20"/>
      <c r="AN1683" s="2"/>
      <c r="AO1683" s="2"/>
    </row>
    <row r="1684" spans="7:41" x14ac:dyDescent="0.25">
      <c r="G1684" s="2"/>
      <c r="AF1684" s="20"/>
      <c r="AI1684" s="2"/>
      <c r="AJ1684" s="2"/>
      <c r="AK1684" s="20"/>
      <c r="AN1684" s="2"/>
      <c r="AO1684" s="2"/>
    </row>
    <row r="1685" spans="7:41" x14ac:dyDescent="0.25">
      <c r="G1685" s="2"/>
      <c r="AF1685" s="20"/>
      <c r="AI1685" s="2"/>
      <c r="AJ1685" s="2"/>
      <c r="AK1685" s="20"/>
      <c r="AN1685" s="2"/>
      <c r="AO1685" s="2"/>
    </row>
    <row r="1686" spans="7:41" x14ac:dyDescent="0.25">
      <c r="G1686" s="2"/>
      <c r="AF1686" s="20"/>
      <c r="AI1686" s="2"/>
      <c r="AJ1686" s="2"/>
      <c r="AK1686" s="20"/>
      <c r="AN1686" s="2"/>
      <c r="AO1686" s="2"/>
    </row>
    <row r="1687" spans="7:41" x14ac:dyDescent="0.25">
      <c r="G1687" s="2"/>
      <c r="AF1687" s="20"/>
      <c r="AI1687" s="2"/>
      <c r="AJ1687" s="2"/>
      <c r="AK1687" s="20"/>
      <c r="AN1687" s="2"/>
      <c r="AO1687" s="2"/>
    </row>
    <row r="1688" spans="7:41" x14ac:dyDescent="0.25">
      <c r="G1688" s="2"/>
      <c r="AF1688" s="20"/>
      <c r="AI1688" s="2"/>
      <c r="AJ1688" s="2"/>
      <c r="AK1688" s="20"/>
      <c r="AN1688" s="2"/>
      <c r="AO1688" s="2"/>
    </row>
    <row r="1689" spans="7:41" x14ac:dyDescent="0.25">
      <c r="G1689" s="2"/>
      <c r="AF1689" s="20"/>
      <c r="AI1689" s="2"/>
      <c r="AJ1689" s="2"/>
      <c r="AK1689" s="20"/>
      <c r="AN1689" s="2"/>
      <c r="AO1689" s="2"/>
    </row>
    <row r="1690" spans="7:41" x14ac:dyDescent="0.25">
      <c r="G1690" s="2"/>
      <c r="AF1690" s="20"/>
      <c r="AI1690" s="2"/>
      <c r="AJ1690" s="2"/>
      <c r="AK1690" s="20"/>
      <c r="AN1690" s="2"/>
      <c r="AO1690" s="2"/>
    </row>
    <row r="1691" spans="7:41" x14ac:dyDescent="0.25">
      <c r="G1691" s="2"/>
      <c r="AF1691" s="20"/>
      <c r="AI1691" s="2"/>
      <c r="AJ1691" s="2"/>
      <c r="AK1691" s="20"/>
      <c r="AN1691" s="2"/>
      <c r="AO1691" s="2"/>
    </row>
    <row r="1692" spans="7:41" x14ac:dyDescent="0.25">
      <c r="G1692" s="2"/>
      <c r="AF1692" s="20"/>
      <c r="AI1692" s="2"/>
      <c r="AJ1692" s="2"/>
      <c r="AK1692" s="20"/>
      <c r="AN1692" s="2"/>
      <c r="AO1692" s="2"/>
    </row>
    <row r="1693" spans="7:41" x14ac:dyDescent="0.25">
      <c r="G1693" s="2"/>
      <c r="AF1693" s="20"/>
      <c r="AI1693" s="2"/>
      <c r="AJ1693" s="2"/>
      <c r="AK1693" s="20"/>
      <c r="AN1693" s="2"/>
      <c r="AO1693" s="2"/>
    </row>
    <row r="1694" spans="7:41" x14ac:dyDescent="0.25">
      <c r="G1694" s="2"/>
      <c r="AF1694" s="20"/>
      <c r="AI1694" s="2"/>
      <c r="AJ1694" s="2"/>
      <c r="AK1694" s="20"/>
      <c r="AN1694" s="2"/>
      <c r="AO1694" s="2"/>
    </row>
    <row r="1695" spans="7:41" x14ac:dyDescent="0.25">
      <c r="G1695" s="2"/>
      <c r="AF1695" s="20"/>
      <c r="AI1695" s="2"/>
      <c r="AJ1695" s="2"/>
      <c r="AK1695" s="20"/>
      <c r="AN1695" s="2"/>
      <c r="AO1695" s="2"/>
    </row>
    <row r="1696" spans="7:41" x14ac:dyDescent="0.25">
      <c r="G1696" s="2"/>
      <c r="AF1696" s="20"/>
      <c r="AI1696" s="2"/>
      <c r="AJ1696" s="2"/>
      <c r="AK1696" s="20"/>
      <c r="AN1696" s="2"/>
      <c r="AO1696" s="2"/>
    </row>
    <row r="1697" spans="7:41" x14ac:dyDescent="0.25">
      <c r="G1697" s="2"/>
      <c r="AF1697" s="20"/>
      <c r="AI1697" s="2"/>
      <c r="AJ1697" s="2"/>
      <c r="AK1697" s="20"/>
      <c r="AN1697" s="2"/>
      <c r="AO1697" s="2"/>
    </row>
    <row r="1698" spans="7:41" x14ac:dyDescent="0.25">
      <c r="G1698" s="2"/>
      <c r="AF1698" s="20"/>
      <c r="AI1698" s="2"/>
      <c r="AJ1698" s="2"/>
      <c r="AK1698" s="20"/>
      <c r="AN1698" s="2"/>
      <c r="AO1698" s="2"/>
    </row>
    <row r="1699" spans="7:41" x14ac:dyDescent="0.25">
      <c r="G1699" s="2"/>
      <c r="AF1699" s="20"/>
      <c r="AI1699" s="2"/>
      <c r="AJ1699" s="2"/>
      <c r="AK1699" s="20"/>
      <c r="AN1699" s="2"/>
      <c r="AO1699" s="2"/>
    </row>
    <row r="1700" spans="7:41" x14ac:dyDescent="0.25">
      <c r="G1700" s="2"/>
      <c r="AF1700" s="20"/>
      <c r="AI1700" s="2"/>
      <c r="AJ1700" s="2"/>
      <c r="AK1700" s="20"/>
      <c r="AN1700" s="2"/>
      <c r="AO1700" s="2"/>
    </row>
    <row r="1701" spans="7:41" x14ac:dyDescent="0.25">
      <c r="G1701" s="2"/>
      <c r="AF1701" s="20"/>
      <c r="AI1701" s="2"/>
      <c r="AJ1701" s="2"/>
      <c r="AK1701" s="20"/>
      <c r="AN1701" s="2"/>
      <c r="AO1701" s="2"/>
    </row>
    <row r="1702" spans="7:41" x14ac:dyDescent="0.25">
      <c r="G1702" s="2"/>
      <c r="AF1702" s="20"/>
      <c r="AI1702" s="2"/>
      <c r="AJ1702" s="2"/>
      <c r="AK1702" s="20"/>
      <c r="AN1702" s="2"/>
      <c r="AO1702" s="2"/>
    </row>
    <row r="1703" spans="7:41" x14ac:dyDescent="0.25">
      <c r="G1703" s="2"/>
      <c r="AF1703" s="20"/>
      <c r="AI1703" s="2"/>
      <c r="AJ1703" s="2"/>
      <c r="AK1703" s="20"/>
      <c r="AN1703" s="2"/>
      <c r="AO1703" s="2"/>
    </row>
    <row r="1704" spans="7:41" x14ac:dyDescent="0.25">
      <c r="G1704" s="2"/>
      <c r="AF1704" s="20"/>
      <c r="AI1704" s="2"/>
      <c r="AJ1704" s="2"/>
      <c r="AK1704" s="20"/>
      <c r="AN1704" s="2"/>
      <c r="AO1704" s="2"/>
    </row>
    <row r="1705" spans="7:41" x14ac:dyDescent="0.25">
      <c r="G1705" s="2"/>
      <c r="AF1705" s="20"/>
      <c r="AI1705" s="2"/>
      <c r="AJ1705" s="2"/>
      <c r="AK1705" s="20"/>
      <c r="AN1705" s="2"/>
      <c r="AO1705" s="2"/>
    </row>
    <row r="1706" spans="7:41" x14ac:dyDescent="0.25">
      <c r="G1706" s="2"/>
      <c r="AF1706" s="20"/>
      <c r="AI1706" s="2"/>
      <c r="AJ1706" s="2"/>
      <c r="AK1706" s="20"/>
      <c r="AN1706" s="2"/>
      <c r="AO1706" s="2"/>
    </row>
    <row r="1707" spans="7:41" x14ac:dyDescent="0.25">
      <c r="G1707" s="2"/>
      <c r="AF1707" s="20"/>
      <c r="AI1707" s="2"/>
      <c r="AJ1707" s="2"/>
      <c r="AK1707" s="20"/>
      <c r="AN1707" s="2"/>
      <c r="AO1707" s="2"/>
    </row>
    <row r="1708" spans="7:41" x14ac:dyDescent="0.25">
      <c r="G1708" s="2"/>
      <c r="AF1708" s="20"/>
      <c r="AI1708" s="2"/>
      <c r="AJ1708" s="2"/>
      <c r="AK1708" s="20"/>
      <c r="AN1708" s="2"/>
      <c r="AO1708" s="2"/>
    </row>
    <row r="1709" spans="7:41" x14ac:dyDescent="0.25">
      <c r="G1709" s="2"/>
      <c r="AF1709" s="20"/>
      <c r="AI1709" s="2"/>
      <c r="AJ1709" s="2"/>
      <c r="AK1709" s="20"/>
      <c r="AN1709" s="2"/>
      <c r="AO1709" s="2"/>
    </row>
    <row r="1710" spans="7:41" x14ac:dyDescent="0.25">
      <c r="G1710" s="2"/>
      <c r="AF1710" s="20"/>
      <c r="AI1710" s="2"/>
      <c r="AJ1710" s="2"/>
      <c r="AK1710" s="20"/>
      <c r="AN1710" s="2"/>
      <c r="AO1710" s="2"/>
    </row>
    <row r="1711" spans="7:41" x14ac:dyDescent="0.25">
      <c r="G1711" s="2"/>
      <c r="AF1711" s="20"/>
      <c r="AI1711" s="2"/>
      <c r="AJ1711" s="2"/>
      <c r="AK1711" s="20"/>
      <c r="AN1711" s="2"/>
      <c r="AO1711" s="2"/>
    </row>
    <row r="1712" spans="7:41" x14ac:dyDescent="0.25">
      <c r="G1712" s="2"/>
      <c r="AF1712" s="20"/>
      <c r="AI1712" s="2"/>
      <c r="AJ1712" s="2"/>
      <c r="AK1712" s="20"/>
      <c r="AN1712" s="2"/>
      <c r="AO1712" s="2"/>
    </row>
    <row r="1713" spans="7:41" x14ac:dyDescent="0.25">
      <c r="G1713" s="2"/>
      <c r="AF1713" s="20"/>
      <c r="AI1713" s="2"/>
      <c r="AJ1713" s="2"/>
      <c r="AK1713" s="20"/>
      <c r="AN1713" s="2"/>
      <c r="AO1713" s="2"/>
    </row>
    <row r="1714" spans="7:41" x14ac:dyDescent="0.25">
      <c r="G1714" s="2"/>
      <c r="AF1714" s="20"/>
      <c r="AI1714" s="2"/>
      <c r="AJ1714" s="2"/>
      <c r="AK1714" s="20"/>
      <c r="AN1714" s="2"/>
      <c r="AO1714" s="2"/>
    </row>
    <row r="1715" spans="7:41" x14ac:dyDescent="0.25">
      <c r="G1715" s="2"/>
      <c r="AF1715" s="20"/>
      <c r="AI1715" s="2"/>
      <c r="AJ1715" s="2"/>
      <c r="AK1715" s="20"/>
      <c r="AN1715" s="2"/>
      <c r="AO1715" s="2"/>
    </row>
    <row r="1716" spans="7:41" x14ac:dyDescent="0.25">
      <c r="G1716" s="2"/>
      <c r="AF1716" s="20"/>
      <c r="AI1716" s="2"/>
      <c r="AJ1716" s="2"/>
      <c r="AK1716" s="20"/>
      <c r="AN1716" s="2"/>
      <c r="AO1716" s="2"/>
    </row>
    <row r="1717" spans="7:41" x14ac:dyDescent="0.25">
      <c r="G1717" s="2"/>
      <c r="AF1717" s="20"/>
      <c r="AI1717" s="2"/>
      <c r="AJ1717" s="2"/>
      <c r="AK1717" s="20"/>
      <c r="AN1717" s="2"/>
      <c r="AO1717" s="2"/>
    </row>
    <row r="1718" spans="7:41" x14ac:dyDescent="0.25">
      <c r="G1718" s="2"/>
      <c r="AF1718" s="20"/>
      <c r="AI1718" s="2"/>
      <c r="AJ1718" s="2"/>
      <c r="AK1718" s="20"/>
      <c r="AN1718" s="2"/>
      <c r="AO1718" s="2"/>
    </row>
    <row r="1719" spans="7:41" x14ac:dyDescent="0.25">
      <c r="G1719" s="2"/>
      <c r="AF1719" s="20"/>
      <c r="AI1719" s="2"/>
      <c r="AJ1719" s="2"/>
      <c r="AK1719" s="20"/>
      <c r="AN1719" s="2"/>
      <c r="AO1719" s="2"/>
    </row>
    <row r="1720" spans="7:41" x14ac:dyDescent="0.25">
      <c r="G1720" s="2"/>
      <c r="AF1720" s="20"/>
      <c r="AI1720" s="2"/>
      <c r="AJ1720" s="2"/>
      <c r="AK1720" s="20"/>
      <c r="AN1720" s="2"/>
      <c r="AO1720" s="2"/>
    </row>
    <row r="1721" spans="7:41" x14ac:dyDescent="0.25">
      <c r="G1721" s="2"/>
      <c r="AF1721" s="20"/>
      <c r="AI1721" s="2"/>
      <c r="AJ1721" s="2"/>
      <c r="AK1721" s="20"/>
      <c r="AN1721" s="2"/>
      <c r="AO1721" s="2"/>
    </row>
    <row r="1722" spans="7:41" x14ac:dyDescent="0.25">
      <c r="G1722" s="2"/>
      <c r="AF1722" s="20"/>
      <c r="AI1722" s="2"/>
      <c r="AJ1722" s="2"/>
      <c r="AK1722" s="20"/>
      <c r="AN1722" s="2"/>
      <c r="AO1722" s="2"/>
    </row>
    <row r="1723" spans="7:41" x14ac:dyDescent="0.25">
      <c r="G1723" s="2"/>
      <c r="AF1723" s="20"/>
      <c r="AI1723" s="2"/>
      <c r="AJ1723" s="2"/>
      <c r="AK1723" s="20"/>
      <c r="AN1723" s="2"/>
      <c r="AO1723" s="2"/>
    </row>
    <row r="1724" spans="7:41" x14ac:dyDescent="0.25">
      <c r="G1724" s="2"/>
      <c r="AF1724" s="20"/>
      <c r="AI1724" s="2"/>
      <c r="AJ1724" s="2"/>
      <c r="AK1724" s="20"/>
      <c r="AN1724" s="2"/>
      <c r="AO1724" s="2"/>
    </row>
    <row r="1725" spans="7:41" x14ac:dyDescent="0.25">
      <c r="G1725" s="2"/>
      <c r="AF1725" s="20"/>
      <c r="AI1725" s="2"/>
      <c r="AJ1725" s="2"/>
      <c r="AK1725" s="20"/>
      <c r="AN1725" s="2"/>
      <c r="AO1725" s="2"/>
    </row>
    <row r="1726" spans="7:41" x14ac:dyDescent="0.25">
      <c r="G1726" s="2"/>
      <c r="AF1726" s="20"/>
      <c r="AI1726" s="2"/>
      <c r="AJ1726" s="2"/>
      <c r="AK1726" s="20"/>
      <c r="AN1726" s="2"/>
      <c r="AO1726" s="2"/>
    </row>
    <row r="1727" spans="7:41" x14ac:dyDescent="0.25">
      <c r="G1727" s="2"/>
      <c r="AF1727" s="20"/>
      <c r="AI1727" s="2"/>
      <c r="AJ1727" s="2"/>
      <c r="AK1727" s="20"/>
      <c r="AN1727" s="2"/>
      <c r="AO1727" s="2"/>
    </row>
    <row r="1728" spans="7:41" x14ac:dyDescent="0.25">
      <c r="G1728" s="2"/>
      <c r="AF1728" s="20"/>
      <c r="AI1728" s="2"/>
      <c r="AJ1728" s="2"/>
      <c r="AK1728" s="20"/>
      <c r="AN1728" s="2"/>
      <c r="AO1728" s="2"/>
    </row>
    <row r="1729" spans="7:41" x14ac:dyDescent="0.25">
      <c r="G1729" s="2"/>
      <c r="AF1729" s="20"/>
      <c r="AI1729" s="2"/>
      <c r="AJ1729" s="2"/>
      <c r="AK1729" s="20"/>
      <c r="AN1729" s="2"/>
      <c r="AO1729" s="2"/>
    </row>
    <row r="1730" spans="7:41" x14ac:dyDescent="0.25">
      <c r="G1730" s="2"/>
      <c r="AF1730" s="20"/>
      <c r="AI1730" s="2"/>
      <c r="AJ1730" s="2"/>
      <c r="AK1730" s="20"/>
      <c r="AN1730" s="2"/>
      <c r="AO1730" s="2"/>
    </row>
    <row r="1731" spans="7:41" x14ac:dyDescent="0.25">
      <c r="G1731" s="2"/>
      <c r="AF1731" s="20"/>
      <c r="AI1731" s="2"/>
      <c r="AJ1731" s="2"/>
      <c r="AK1731" s="20"/>
      <c r="AN1731" s="2"/>
      <c r="AO1731" s="2"/>
    </row>
    <row r="1732" spans="7:41" x14ac:dyDescent="0.25">
      <c r="G1732" s="2"/>
      <c r="AF1732" s="20"/>
      <c r="AI1732" s="2"/>
      <c r="AJ1732" s="2"/>
      <c r="AK1732" s="20"/>
      <c r="AN1732" s="2"/>
      <c r="AO1732" s="2"/>
    </row>
    <row r="1733" spans="7:41" x14ac:dyDescent="0.25">
      <c r="G1733" s="2"/>
      <c r="AF1733" s="20"/>
      <c r="AI1733" s="2"/>
      <c r="AJ1733" s="2"/>
      <c r="AK1733" s="20"/>
      <c r="AN1733" s="2"/>
      <c r="AO1733" s="2"/>
    </row>
    <row r="1734" spans="7:41" x14ac:dyDescent="0.25">
      <c r="G1734" s="2"/>
      <c r="AF1734" s="20"/>
      <c r="AI1734" s="2"/>
      <c r="AJ1734" s="2"/>
      <c r="AK1734" s="20"/>
      <c r="AN1734" s="2"/>
      <c r="AO1734" s="2"/>
    </row>
    <row r="1735" spans="7:41" x14ac:dyDescent="0.25">
      <c r="G1735" s="2"/>
      <c r="AF1735" s="20"/>
      <c r="AI1735" s="2"/>
      <c r="AJ1735" s="2"/>
      <c r="AK1735" s="20"/>
      <c r="AN1735" s="2"/>
      <c r="AO1735" s="2"/>
    </row>
    <row r="1736" spans="7:41" x14ac:dyDescent="0.25">
      <c r="G1736" s="2"/>
      <c r="AF1736" s="20"/>
      <c r="AI1736" s="2"/>
      <c r="AJ1736" s="2"/>
      <c r="AK1736" s="20"/>
      <c r="AN1736" s="2"/>
      <c r="AO1736" s="2"/>
    </row>
    <row r="1737" spans="7:41" x14ac:dyDescent="0.25">
      <c r="G1737" s="2"/>
      <c r="AF1737" s="20"/>
      <c r="AI1737" s="2"/>
      <c r="AJ1737" s="2"/>
      <c r="AK1737" s="20"/>
      <c r="AN1737" s="2"/>
      <c r="AO1737" s="2"/>
    </row>
    <row r="1738" spans="7:41" x14ac:dyDescent="0.25">
      <c r="G1738" s="2"/>
      <c r="AF1738" s="20"/>
      <c r="AI1738" s="2"/>
      <c r="AJ1738" s="2"/>
      <c r="AK1738" s="20"/>
      <c r="AN1738" s="2"/>
      <c r="AO1738" s="2"/>
    </row>
    <row r="1739" spans="7:41" x14ac:dyDescent="0.25">
      <c r="G1739" s="2"/>
      <c r="AF1739" s="20"/>
      <c r="AI1739" s="2"/>
      <c r="AJ1739" s="2"/>
      <c r="AK1739" s="20"/>
      <c r="AN1739" s="2"/>
      <c r="AO1739" s="2"/>
    </row>
    <row r="1740" spans="7:41" x14ac:dyDescent="0.25">
      <c r="G1740" s="2"/>
      <c r="AF1740" s="20"/>
      <c r="AI1740" s="2"/>
      <c r="AJ1740" s="2"/>
      <c r="AK1740" s="20"/>
      <c r="AN1740" s="2"/>
      <c r="AO1740" s="2"/>
    </row>
    <row r="1741" spans="7:41" x14ac:dyDescent="0.25">
      <c r="G1741" s="2"/>
      <c r="AF1741" s="20"/>
      <c r="AI1741" s="2"/>
      <c r="AJ1741" s="2"/>
      <c r="AK1741" s="20"/>
      <c r="AN1741" s="2"/>
      <c r="AO1741" s="2"/>
    </row>
    <row r="1742" spans="7:41" x14ac:dyDescent="0.25">
      <c r="G1742" s="2"/>
      <c r="AF1742" s="20"/>
      <c r="AI1742" s="2"/>
      <c r="AJ1742" s="2"/>
      <c r="AK1742" s="20"/>
      <c r="AN1742" s="2"/>
      <c r="AO1742" s="2"/>
    </row>
    <row r="1743" spans="7:41" x14ac:dyDescent="0.25">
      <c r="G1743" s="2"/>
      <c r="AF1743" s="20"/>
      <c r="AI1743" s="2"/>
      <c r="AJ1743" s="2"/>
      <c r="AK1743" s="20"/>
      <c r="AN1743" s="2"/>
      <c r="AO1743" s="2"/>
    </row>
    <row r="1744" spans="7:41" x14ac:dyDescent="0.25">
      <c r="G1744" s="2"/>
      <c r="AF1744" s="20"/>
      <c r="AI1744" s="2"/>
      <c r="AJ1744" s="2"/>
      <c r="AK1744" s="20"/>
      <c r="AN1744" s="2"/>
      <c r="AO1744" s="2"/>
    </row>
    <row r="1745" spans="7:41" x14ac:dyDescent="0.25">
      <c r="G1745" s="2"/>
      <c r="AF1745" s="20"/>
      <c r="AI1745" s="2"/>
      <c r="AJ1745" s="2"/>
      <c r="AK1745" s="20"/>
      <c r="AN1745" s="2"/>
      <c r="AO1745" s="2"/>
    </row>
    <row r="1746" spans="7:41" x14ac:dyDescent="0.25">
      <c r="G1746" s="2"/>
      <c r="AF1746" s="20"/>
      <c r="AI1746" s="2"/>
      <c r="AJ1746" s="2"/>
      <c r="AK1746" s="20"/>
      <c r="AN1746" s="2"/>
      <c r="AO1746" s="2"/>
    </row>
    <row r="1747" spans="7:41" x14ac:dyDescent="0.25">
      <c r="G1747" s="2"/>
      <c r="AF1747" s="20"/>
      <c r="AI1747" s="2"/>
      <c r="AJ1747" s="2"/>
      <c r="AK1747" s="20"/>
      <c r="AN1747" s="2"/>
      <c r="AO1747" s="2"/>
    </row>
    <row r="1748" spans="7:41" x14ac:dyDescent="0.25">
      <c r="G1748" s="2"/>
      <c r="AF1748" s="20"/>
      <c r="AI1748" s="2"/>
      <c r="AJ1748" s="2"/>
      <c r="AK1748" s="20"/>
      <c r="AN1748" s="2"/>
      <c r="AO1748" s="2"/>
    </row>
    <row r="1749" spans="7:41" x14ac:dyDescent="0.25">
      <c r="G1749" s="2"/>
      <c r="AF1749" s="20"/>
      <c r="AI1749" s="2"/>
      <c r="AJ1749" s="2"/>
      <c r="AK1749" s="20"/>
      <c r="AN1749" s="2"/>
      <c r="AO1749" s="2"/>
    </row>
    <row r="1750" spans="7:41" x14ac:dyDescent="0.25">
      <c r="G1750" s="2"/>
      <c r="AF1750" s="20"/>
      <c r="AI1750" s="2"/>
      <c r="AJ1750" s="2"/>
      <c r="AK1750" s="20"/>
      <c r="AN1750" s="2"/>
      <c r="AO1750" s="2"/>
    </row>
    <row r="1751" spans="7:41" x14ac:dyDescent="0.25">
      <c r="G1751" s="2"/>
      <c r="AF1751" s="20"/>
      <c r="AI1751" s="2"/>
      <c r="AJ1751" s="2"/>
      <c r="AK1751" s="20"/>
      <c r="AN1751" s="2"/>
      <c r="AO1751" s="2"/>
    </row>
    <row r="1752" spans="7:41" x14ac:dyDescent="0.25">
      <c r="G1752" s="2"/>
      <c r="AF1752" s="20"/>
      <c r="AI1752" s="2"/>
      <c r="AJ1752" s="2"/>
      <c r="AK1752" s="20"/>
      <c r="AN1752" s="2"/>
      <c r="AO1752" s="2"/>
    </row>
    <row r="1753" spans="7:41" x14ac:dyDescent="0.25">
      <c r="G1753" s="2"/>
      <c r="AF1753" s="20"/>
      <c r="AI1753" s="2"/>
      <c r="AJ1753" s="2"/>
      <c r="AK1753" s="20"/>
      <c r="AN1753" s="2"/>
      <c r="AO1753" s="2"/>
    </row>
    <row r="1754" spans="7:41" x14ac:dyDescent="0.25">
      <c r="G1754" s="2"/>
      <c r="AF1754" s="20"/>
      <c r="AI1754" s="2"/>
      <c r="AJ1754" s="2"/>
      <c r="AK1754" s="20"/>
      <c r="AN1754" s="2"/>
      <c r="AO1754" s="2"/>
    </row>
    <row r="1755" spans="7:41" x14ac:dyDescent="0.25">
      <c r="G1755" s="2"/>
      <c r="AF1755" s="20"/>
      <c r="AI1755" s="2"/>
      <c r="AJ1755" s="2"/>
      <c r="AK1755" s="20"/>
      <c r="AN1755" s="2"/>
      <c r="AO1755" s="2"/>
    </row>
    <row r="1756" spans="7:41" x14ac:dyDescent="0.25">
      <c r="G1756" s="2"/>
      <c r="AF1756" s="20"/>
      <c r="AI1756" s="2"/>
      <c r="AJ1756" s="2"/>
      <c r="AK1756" s="20"/>
      <c r="AN1756" s="2"/>
      <c r="AO1756" s="2"/>
    </row>
    <row r="1757" spans="7:41" x14ac:dyDescent="0.25">
      <c r="G1757" s="2"/>
      <c r="AF1757" s="20"/>
      <c r="AI1757" s="2"/>
      <c r="AJ1757" s="2"/>
      <c r="AK1757" s="20"/>
      <c r="AN1757" s="2"/>
      <c r="AO1757" s="2"/>
    </row>
    <row r="1758" spans="7:41" x14ac:dyDescent="0.25">
      <c r="G1758" s="2"/>
      <c r="AF1758" s="20"/>
      <c r="AI1758" s="2"/>
      <c r="AJ1758" s="2"/>
      <c r="AK1758" s="20"/>
      <c r="AN1758" s="2"/>
      <c r="AO1758" s="2"/>
    </row>
    <row r="1759" spans="7:41" x14ac:dyDescent="0.25">
      <c r="G1759" s="2"/>
      <c r="AF1759" s="20"/>
      <c r="AI1759" s="2"/>
      <c r="AJ1759" s="2"/>
      <c r="AK1759" s="20"/>
      <c r="AN1759" s="2"/>
      <c r="AO1759" s="2"/>
    </row>
    <row r="1760" spans="7:41" x14ac:dyDescent="0.25">
      <c r="G1760" s="2"/>
      <c r="AF1760" s="20"/>
      <c r="AI1760" s="2"/>
      <c r="AJ1760" s="2"/>
      <c r="AK1760" s="20"/>
      <c r="AN1760" s="2"/>
      <c r="AO1760" s="2"/>
    </row>
    <row r="1761" spans="7:41" x14ac:dyDescent="0.25">
      <c r="G1761" s="2"/>
      <c r="AF1761" s="20"/>
      <c r="AI1761" s="2"/>
      <c r="AJ1761" s="2"/>
      <c r="AK1761" s="20"/>
      <c r="AN1761" s="2"/>
      <c r="AO1761" s="2"/>
    </row>
    <row r="1762" spans="7:41" x14ac:dyDescent="0.25">
      <c r="G1762" s="2"/>
      <c r="AF1762" s="20"/>
      <c r="AI1762" s="2"/>
      <c r="AJ1762" s="2"/>
      <c r="AK1762" s="20"/>
      <c r="AN1762" s="2"/>
      <c r="AO1762" s="2"/>
    </row>
    <row r="1763" spans="7:41" x14ac:dyDescent="0.25">
      <c r="G1763" s="2"/>
      <c r="AF1763" s="20"/>
      <c r="AI1763" s="2"/>
      <c r="AJ1763" s="2"/>
      <c r="AK1763" s="20"/>
      <c r="AN1763" s="2"/>
      <c r="AO1763" s="2"/>
    </row>
    <row r="1764" spans="7:41" x14ac:dyDescent="0.25">
      <c r="G1764" s="2"/>
      <c r="AF1764" s="20"/>
      <c r="AI1764" s="2"/>
      <c r="AJ1764" s="2"/>
      <c r="AK1764" s="20"/>
      <c r="AN1764" s="2"/>
      <c r="AO1764" s="2"/>
    </row>
    <row r="1765" spans="7:41" x14ac:dyDescent="0.25">
      <c r="G1765" s="2"/>
      <c r="AF1765" s="20"/>
      <c r="AI1765" s="2"/>
      <c r="AJ1765" s="2"/>
      <c r="AK1765" s="20"/>
      <c r="AN1765" s="2"/>
      <c r="AO1765" s="2"/>
    </row>
    <row r="1766" spans="7:41" x14ac:dyDescent="0.25">
      <c r="G1766" s="2"/>
      <c r="AF1766" s="20"/>
      <c r="AI1766" s="2"/>
      <c r="AJ1766" s="2"/>
      <c r="AK1766" s="20"/>
      <c r="AN1766" s="2"/>
      <c r="AO1766" s="2"/>
    </row>
    <row r="1767" spans="7:41" x14ac:dyDescent="0.25">
      <c r="G1767" s="2"/>
      <c r="AF1767" s="20"/>
      <c r="AI1767" s="2"/>
      <c r="AJ1767" s="2"/>
      <c r="AK1767" s="20"/>
      <c r="AN1767" s="2"/>
      <c r="AO1767" s="2"/>
    </row>
    <row r="1768" spans="7:41" x14ac:dyDescent="0.25">
      <c r="G1768" s="2"/>
      <c r="AF1768" s="20"/>
      <c r="AI1768" s="2"/>
      <c r="AJ1768" s="2"/>
      <c r="AK1768" s="20"/>
      <c r="AN1768" s="2"/>
      <c r="AO1768" s="2"/>
    </row>
    <row r="1769" spans="7:41" x14ac:dyDescent="0.25">
      <c r="G1769" s="2"/>
      <c r="AF1769" s="20"/>
      <c r="AI1769" s="2"/>
      <c r="AJ1769" s="2"/>
      <c r="AK1769" s="20"/>
      <c r="AN1769" s="2"/>
      <c r="AO1769" s="2"/>
    </row>
    <row r="1770" spans="7:41" x14ac:dyDescent="0.25">
      <c r="G1770" s="2"/>
      <c r="AF1770" s="20"/>
      <c r="AI1770" s="2"/>
      <c r="AJ1770" s="2"/>
      <c r="AK1770" s="20"/>
      <c r="AN1770" s="2"/>
      <c r="AO1770" s="2"/>
    </row>
    <row r="1771" spans="7:41" x14ac:dyDescent="0.25">
      <c r="G1771" s="2"/>
      <c r="AF1771" s="20"/>
      <c r="AI1771" s="2"/>
      <c r="AJ1771" s="2"/>
      <c r="AK1771" s="20"/>
      <c r="AN1771" s="2"/>
      <c r="AO1771" s="2"/>
    </row>
    <row r="1772" spans="7:41" x14ac:dyDescent="0.25">
      <c r="G1772" s="2"/>
      <c r="AF1772" s="20"/>
      <c r="AI1772" s="2"/>
      <c r="AJ1772" s="2"/>
      <c r="AK1772" s="20"/>
      <c r="AN1772" s="2"/>
      <c r="AO1772" s="2"/>
    </row>
    <row r="1773" spans="7:41" x14ac:dyDescent="0.25">
      <c r="G1773" s="2"/>
      <c r="AF1773" s="20"/>
      <c r="AI1773" s="2"/>
      <c r="AJ1773" s="2"/>
      <c r="AK1773" s="20"/>
      <c r="AN1773" s="2"/>
      <c r="AO1773" s="2"/>
    </row>
    <row r="1774" spans="7:41" x14ac:dyDescent="0.25">
      <c r="G1774" s="2"/>
      <c r="AF1774" s="20"/>
      <c r="AI1774" s="2"/>
      <c r="AJ1774" s="2"/>
      <c r="AK1774" s="20"/>
      <c r="AN1774" s="2"/>
      <c r="AO1774" s="2"/>
    </row>
    <row r="1775" spans="7:41" x14ac:dyDescent="0.25">
      <c r="G1775" s="2"/>
      <c r="AF1775" s="20"/>
      <c r="AI1775" s="2"/>
      <c r="AJ1775" s="2"/>
      <c r="AK1775" s="20"/>
      <c r="AN1775" s="2"/>
      <c r="AO1775" s="2"/>
    </row>
    <row r="1776" spans="7:41" x14ac:dyDescent="0.25">
      <c r="G1776" s="2"/>
      <c r="AF1776" s="20"/>
      <c r="AI1776" s="2"/>
      <c r="AJ1776" s="2"/>
      <c r="AK1776" s="20"/>
      <c r="AN1776" s="2"/>
      <c r="AO1776" s="2"/>
    </row>
    <row r="1777" spans="7:41" x14ac:dyDescent="0.25">
      <c r="G1777" s="2"/>
      <c r="AF1777" s="20"/>
      <c r="AI1777" s="2"/>
      <c r="AJ1777" s="2"/>
      <c r="AK1777" s="20"/>
      <c r="AN1777" s="2"/>
      <c r="AO1777" s="2"/>
    </row>
    <row r="1778" spans="7:41" x14ac:dyDescent="0.25">
      <c r="G1778" s="2"/>
      <c r="AF1778" s="20"/>
      <c r="AI1778" s="2"/>
      <c r="AJ1778" s="2"/>
      <c r="AK1778" s="20"/>
      <c r="AN1778" s="2"/>
      <c r="AO1778" s="2"/>
    </row>
    <row r="1779" spans="7:41" x14ac:dyDescent="0.25">
      <c r="G1779" s="2"/>
      <c r="AF1779" s="20"/>
      <c r="AI1779" s="2"/>
      <c r="AJ1779" s="2"/>
      <c r="AK1779" s="20"/>
      <c r="AN1779" s="2"/>
      <c r="AO1779" s="2"/>
    </row>
    <row r="1780" spans="7:41" x14ac:dyDescent="0.25">
      <c r="G1780" s="2"/>
      <c r="AF1780" s="20"/>
      <c r="AI1780" s="2"/>
      <c r="AJ1780" s="2"/>
      <c r="AK1780" s="20"/>
      <c r="AN1780" s="2"/>
      <c r="AO1780" s="2"/>
    </row>
    <row r="1781" spans="7:41" x14ac:dyDescent="0.25">
      <c r="G1781" s="2"/>
      <c r="AF1781" s="20"/>
      <c r="AI1781" s="2"/>
      <c r="AJ1781" s="2"/>
      <c r="AK1781" s="20"/>
      <c r="AN1781" s="2"/>
      <c r="AO1781" s="2"/>
    </row>
    <row r="1782" spans="7:41" x14ac:dyDescent="0.25">
      <c r="G1782" s="2"/>
      <c r="AF1782" s="20"/>
      <c r="AI1782" s="2"/>
      <c r="AJ1782" s="2"/>
      <c r="AK1782" s="20"/>
      <c r="AN1782" s="2"/>
      <c r="AO1782" s="2"/>
    </row>
    <row r="1783" spans="7:41" x14ac:dyDescent="0.25">
      <c r="G1783" s="2"/>
      <c r="AF1783" s="20"/>
      <c r="AI1783" s="2"/>
      <c r="AJ1783" s="2"/>
      <c r="AK1783" s="20"/>
      <c r="AN1783" s="2"/>
      <c r="AO1783" s="2"/>
    </row>
    <row r="1784" spans="7:41" x14ac:dyDescent="0.25">
      <c r="G1784" s="2"/>
      <c r="AF1784" s="20"/>
      <c r="AI1784" s="2"/>
      <c r="AJ1784" s="2"/>
      <c r="AK1784" s="20"/>
      <c r="AN1784" s="2"/>
      <c r="AO1784" s="2"/>
    </row>
    <row r="1785" spans="7:41" x14ac:dyDescent="0.25">
      <c r="G1785" s="2"/>
      <c r="AF1785" s="20"/>
      <c r="AI1785" s="2"/>
      <c r="AJ1785" s="2"/>
      <c r="AK1785" s="20"/>
      <c r="AN1785" s="2"/>
      <c r="AO1785" s="2"/>
    </row>
    <row r="1786" spans="7:41" x14ac:dyDescent="0.25">
      <c r="G1786" s="2"/>
      <c r="AF1786" s="20"/>
      <c r="AI1786" s="2"/>
      <c r="AJ1786" s="2"/>
      <c r="AK1786" s="20"/>
      <c r="AN1786" s="2"/>
      <c r="AO1786" s="2"/>
    </row>
    <row r="1787" spans="7:41" x14ac:dyDescent="0.25">
      <c r="G1787" s="2"/>
      <c r="AF1787" s="20"/>
      <c r="AI1787" s="2"/>
      <c r="AJ1787" s="2"/>
      <c r="AK1787" s="20"/>
      <c r="AN1787" s="2"/>
      <c r="AO1787" s="2"/>
    </row>
    <row r="1788" spans="7:41" x14ac:dyDescent="0.25">
      <c r="G1788" s="2"/>
      <c r="AF1788" s="20"/>
      <c r="AI1788" s="2"/>
      <c r="AJ1788" s="2"/>
      <c r="AK1788" s="20"/>
      <c r="AN1788" s="2"/>
      <c r="AO1788" s="2"/>
    </row>
    <row r="1789" spans="7:41" x14ac:dyDescent="0.25">
      <c r="G1789" s="2"/>
      <c r="AF1789" s="20"/>
      <c r="AI1789" s="2"/>
      <c r="AJ1789" s="2"/>
      <c r="AK1789" s="20"/>
      <c r="AN1789" s="2"/>
      <c r="AO1789" s="2"/>
    </row>
    <row r="1790" spans="7:41" x14ac:dyDescent="0.25">
      <c r="G1790" s="2"/>
      <c r="AF1790" s="20"/>
      <c r="AI1790" s="2"/>
      <c r="AJ1790" s="2"/>
      <c r="AK1790" s="20"/>
      <c r="AN1790" s="2"/>
      <c r="AO1790" s="2"/>
    </row>
    <row r="1791" spans="7:41" x14ac:dyDescent="0.25">
      <c r="G1791" s="2"/>
      <c r="AF1791" s="20"/>
      <c r="AI1791" s="2"/>
      <c r="AJ1791" s="2"/>
      <c r="AK1791" s="20"/>
      <c r="AN1791" s="2"/>
      <c r="AO1791" s="2"/>
    </row>
    <row r="1792" spans="7:41" x14ac:dyDescent="0.25">
      <c r="G1792" s="2"/>
      <c r="AF1792" s="20"/>
      <c r="AI1792" s="2"/>
      <c r="AJ1792" s="2"/>
      <c r="AK1792" s="20"/>
      <c r="AN1792" s="2"/>
      <c r="AO1792" s="2"/>
    </row>
    <row r="1793" spans="7:41" x14ac:dyDescent="0.25">
      <c r="G1793" s="2"/>
      <c r="AF1793" s="20"/>
      <c r="AI1793" s="2"/>
      <c r="AJ1793" s="2"/>
      <c r="AK1793" s="20"/>
      <c r="AN1793" s="2"/>
      <c r="AO1793" s="2"/>
    </row>
    <row r="1794" spans="7:41" x14ac:dyDescent="0.25">
      <c r="G1794" s="2"/>
      <c r="AF1794" s="20"/>
      <c r="AI1794" s="2"/>
      <c r="AJ1794" s="2"/>
      <c r="AK1794" s="20"/>
      <c r="AN1794" s="2"/>
      <c r="AO1794" s="2"/>
    </row>
    <row r="1795" spans="7:41" x14ac:dyDescent="0.25">
      <c r="G1795" s="2"/>
      <c r="AF1795" s="20"/>
      <c r="AI1795" s="2"/>
      <c r="AJ1795" s="2"/>
      <c r="AK1795" s="20"/>
      <c r="AN1795" s="2"/>
      <c r="AO1795" s="2"/>
    </row>
    <row r="1796" spans="7:41" x14ac:dyDescent="0.25">
      <c r="G1796" s="2"/>
      <c r="AF1796" s="20"/>
      <c r="AI1796" s="2"/>
      <c r="AJ1796" s="2"/>
      <c r="AK1796" s="20"/>
      <c r="AN1796" s="2"/>
      <c r="AO1796" s="2"/>
    </row>
    <row r="1797" spans="7:41" x14ac:dyDescent="0.25">
      <c r="G1797" s="2"/>
      <c r="AF1797" s="20"/>
      <c r="AI1797" s="2"/>
      <c r="AJ1797" s="2"/>
      <c r="AK1797" s="20"/>
      <c r="AN1797" s="2"/>
      <c r="AO1797" s="2"/>
    </row>
    <row r="1798" spans="7:41" x14ac:dyDescent="0.25">
      <c r="G1798" s="2"/>
      <c r="AF1798" s="20"/>
      <c r="AI1798" s="2"/>
      <c r="AJ1798" s="2"/>
      <c r="AK1798" s="20"/>
      <c r="AN1798" s="2"/>
      <c r="AO1798" s="2"/>
    </row>
    <row r="1799" spans="7:41" x14ac:dyDescent="0.25">
      <c r="G1799" s="2"/>
      <c r="AF1799" s="20"/>
      <c r="AI1799" s="2"/>
      <c r="AJ1799" s="2"/>
      <c r="AK1799" s="20"/>
      <c r="AN1799" s="2"/>
      <c r="AO1799" s="2"/>
    </row>
    <row r="1800" spans="7:41" x14ac:dyDescent="0.25">
      <c r="G1800" s="2"/>
      <c r="AF1800" s="20"/>
      <c r="AI1800" s="2"/>
      <c r="AJ1800" s="2"/>
      <c r="AK1800" s="20"/>
      <c r="AN1800" s="2"/>
      <c r="AO1800" s="2"/>
    </row>
    <row r="1801" spans="7:41" x14ac:dyDescent="0.25">
      <c r="G1801" s="2"/>
      <c r="AF1801" s="20"/>
      <c r="AI1801" s="2"/>
      <c r="AJ1801" s="2"/>
      <c r="AK1801" s="20"/>
      <c r="AN1801" s="2"/>
      <c r="AO1801" s="2"/>
    </row>
    <row r="1802" spans="7:41" x14ac:dyDescent="0.25">
      <c r="G1802" s="2"/>
      <c r="AF1802" s="20"/>
      <c r="AI1802" s="2"/>
      <c r="AJ1802" s="2"/>
      <c r="AK1802" s="20"/>
      <c r="AN1802" s="2"/>
      <c r="AO1802" s="2"/>
    </row>
    <row r="1803" spans="7:41" x14ac:dyDescent="0.25">
      <c r="G1803" s="2"/>
      <c r="AF1803" s="20"/>
      <c r="AI1803" s="2"/>
      <c r="AJ1803" s="2"/>
      <c r="AK1803" s="20"/>
      <c r="AN1803" s="2"/>
      <c r="AO1803" s="2"/>
    </row>
    <row r="1804" spans="7:41" x14ac:dyDescent="0.25">
      <c r="G1804" s="2"/>
      <c r="AF1804" s="20"/>
      <c r="AI1804" s="2"/>
      <c r="AJ1804" s="2"/>
      <c r="AK1804" s="20"/>
      <c r="AN1804" s="2"/>
      <c r="AO1804" s="2"/>
    </row>
    <row r="1805" spans="7:41" x14ac:dyDescent="0.25">
      <c r="G1805" s="2"/>
      <c r="AF1805" s="20"/>
      <c r="AI1805" s="2"/>
      <c r="AJ1805" s="2"/>
      <c r="AK1805" s="20"/>
      <c r="AN1805" s="2"/>
      <c r="AO1805" s="2"/>
    </row>
    <row r="1806" spans="7:41" x14ac:dyDescent="0.25">
      <c r="G1806" s="2"/>
      <c r="AF1806" s="20"/>
      <c r="AI1806" s="2"/>
      <c r="AJ1806" s="2"/>
      <c r="AK1806" s="20"/>
      <c r="AN1806" s="2"/>
      <c r="AO1806" s="2"/>
    </row>
    <row r="1807" spans="7:41" x14ac:dyDescent="0.25">
      <c r="G1807" s="2"/>
      <c r="AF1807" s="20"/>
      <c r="AI1807" s="2"/>
      <c r="AJ1807" s="2"/>
      <c r="AK1807" s="20"/>
      <c r="AN1807" s="2"/>
      <c r="AO1807" s="2"/>
    </row>
    <row r="1808" spans="7:41" x14ac:dyDescent="0.25">
      <c r="G1808" s="2"/>
      <c r="AF1808" s="20"/>
      <c r="AI1808" s="2"/>
      <c r="AJ1808" s="2"/>
      <c r="AK1808" s="20"/>
      <c r="AN1808" s="2"/>
      <c r="AO1808" s="2"/>
    </row>
    <row r="1809" spans="7:41" x14ac:dyDescent="0.25">
      <c r="G1809" s="2"/>
      <c r="AF1809" s="20"/>
      <c r="AI1809" s="2"/>
      <c r="AJ1809" s="2"/>
      <c r="AK1809" s="20"/>
      <c r="AN1809" s="2"/>
      <c r="AO1809" s="2"/>
    </row>
    <row r="1810" spans="7:41" x14ac:dyDescent="0.25">
      <c r="G1810" s="2"/>
      <c r="AF1810" s="20"/>
      <c r="AI1810" s="2"/>
      <c r="AJ1810" s="2"/>
      <c r="AK1810" s="20"/>
      <c r="AN1810" s="2"/>
      <c r="AO1810" s="2"/>
    </row>
    <row r="1811" spans="7:41" x14ac:dyDescent="0.25">
      <c r="G1811" s="2"/>
      <c r="AF1811" s="20"/>
      <c r="AI1811" s="2"/>
      <c r="AJ1811" s="2"/>
      <c r="AK1811" s="20"/>
      <c r="AN1811" s="2"/>
      <c r="AO1811" s="2"/>
    </row>
    <row r="1812" spans="7:41" x14ac:dyDescent="0.25">
      <c r="G1812" s="2"/>
      <c r="AF1812" s="20"/>
      <c r="AI1812" s="2"/>
      <c r="AJ1812" s="2"/>
      <c r="AK1812" s="20"/>
      <c r="AN1812" s="2"/>
      <c r="AO1812" s="2"/>
    </row>
    <row r="1813" spans="7:41" x14ac:dyDescent="0.25">
      <c r="G1813" s="2"/>
      <c r="AF1813" s="20"/>
      <c r="AI1813" s="2"/>
      <c r="AJ1813" s="2"/>
      <c r="AK1813" s="20"/>
      <c r="AN1813" s="2"/>
      <c r="AO1813" s="2"/>
    </row>
    <row r="1814" spans="7:41" x14ac:dyDescent="0.25">
      <c r="G1814" s="2"/>
      <c r="AF1814" s="20"/>
      <c r="AI1814" s="2"/>
      <c r="AJ1814" s="2"/>
      <c r="AK1814" s="20"/>
      <c r="AN1814" s="2"/>
      <c r="AO1814" s="2"/>
    </row>
    <row r="1815" spans="7:41" x14ac:dyDescent="0.25">
      <c r="G1815" s="2"/>
      <c r="AF1815" s="20"/>
      <c r="AI1815" s="2"/>
      <c r="AJ1815" s="2"/>
      <c r="AK1815" s="20"/>
      <c r="AN1815" s="2"/>
      <c r="AO1815" s="2"/>
    </row>
    <row r="1816" spans="7:41" x14ac:dyDescent="0.25">
      <c r="G1816" s="2"/>
      <c r="AF1816" s="20"/>
      <c r="AI1816" s="2"/>
      <c r="AJ1816" s="2"/>
      <c r="AK1816" s="20"/>
      <c r="AN1816" s="2"/>
      <c r="AO1816" s="2"/>
    </row>
    <row r="1817" spans="7:41" x14ac:dyDescent="0.25">
      <c r="G1817" s="2"/>
      <c r="AF1817" s="20"/>
      <c r="AI1817" s="2"/>
      <c r="AJ1817" s="2"/>
      <c r="AK1817" s="20"/>
      <c r="AN1817" s="2"/>
      <c r="AO1817" s="2"/>
    </row>
    <row r="1818" spans="7:41" x14ac:dyDescent="0.25">
      <c r="G1818" s="2"/>
      <c r="AF1818" s="20"/>
      <c r="AI1818" s="2"/>
      <c r="AJ1818" s="2"/>
      <c r="AK1818" s="20"/>
      <c r="AN1818" s="2"/>
      <c r="AO1818" s="2"/>
    </row>
    <row r="1819" spans="7:41" x14ac:dyDescent="0.25">
      <c r="G1819" s="2"/>
      <c r="AF1819" s="20"/>
      <c r="AI1819" s="2"/>
      <c r="AJ1819" s="2"/>
      <c r="AK1819" s="20"/>
      <c r="AN1819" s="2"/>
      <c r="AO1819" s="2"/>
    </row>
    <row r="1820" spans="7:41" x14ac:dyDescent="0.25">
      <c r="G1820" s="2"/>
      <c r="AF1820" s="20"/>
      <c r="AI1820" s="2"/>
      <c r="AJ1820" s="2"/>
      <c r="AK1820" s="20"/>
      <c r="AN1820" s="2"/>
      <c r="AO1820" s="2"/>
    </row>
    <row r="1821" spans="7:41" x14ac:dyDescent="0.25">
      <c r="G1821" s="2"/>
      <c r="AF1821" s="20"/>
      <c r="AI1821" s="2"/>
      <c r="AJ1821" s="2"/>
      <c r="AK1821" s="20"/>
      <c r="AN1821" s="2"/>
      <c r="AO1821" s="2"/>
    </row>
    <row r="1822" spans="7:41" x14ac:dyDescent="0.25">
      <c r="G1822" s="2"/>
      <c r="AF1822" s="20"/>
      <c r="AI1822" s="2"/>
      <c r="AJ1822" s="2"/>
      <c r="AK1822" s="20"/>
      <c r="AN1822" s="2"/>
      <c r="AO1822" s="2"/>
    </row>
    <row r="1823" spans="7:41" x14ac:dyDescent="0.25">
      <c r="G1823" s="2"/>
      <c r="AF1823" s="20"/>
      <c r="AI1823" s="2"/>
      <c r="AJ1823" s="2"/>
      <c r="AK1823" s="20"/>
      <c r="AN1823" s="2"/>
      <c r="AO1823" s="2"/>
    </row>
    <row r="1824" spans="7:41" x14ac:dyDescent="0.25">
      <c r="G1824" s="2"/>
      <c r="AF1824" s="20"/>
      <c r="AI1824" s="2"/>
      <c r="AJ1824" s="2"/>
      <c r="AK1824" s="20"/>
      <c r="AN1824" s="2"/>
      <c r="AO1824" s="2"/>
    </row>
    <row r="1825" spans="7:41" x14ac:dyDescent="0.25">
      <c r="G1825" s="2"/>
      <c r="AF1825" s="20"/>
      <c r="AI1825" s="2"/>
      <c r="AJ1825" s="2"/>
      <c r="AK1825" s="20"/>
      <c r="AN1825" s="2"/>
      <c r="AO1825" s="2"/>
    </row>
    <row r="1826" spans="7:41" x14ac:dyDescent="0.25">
      <c r="G1826" s="2"/>
      <c r="AF1826" s="20"/>
      <c r="AI1826" s="2"/>
      <c r="AJ1826" s="2"/>
      <c r="AK1826" s="20"/>
      <c r="AN1826" s="2"/>
      <c r="AO1826" s="2"/>
    </row>
    <row r="1827" spans="7:41" x14ac:dyDescent="0.25">
      <c r="G1827" s="2"/>
      <c r="AF1827" s="20"/>
      <c r="AI1827" s="2"/>
      <c r="AJ1827" s="2"/>
      <c r="AK1827" s="20"/>
      <c r="AN1827" s="2"/>
      <c r="AO1827" s="2"/>
    </row>
    <row r="1828" spans="7:41" x14ac:dyDescent="0.25">
      <c r="G1828" s="2"/>
      <c r="AF1828" s="20"/>
      <c r="AI1828" s="2"/>
      <c r="AJ1828" s="2"/>
      <c r="AK1828" s="20"/>
      <c r="AN1828" s="2"/>
      <c r="AO1828" s="2"/>
    </row>
    <row r="1829" spans="7:41" x14ac:dyDescent="0.25">
      <c r="G1829" s="2"/>
      <c r="AF1829" s="20"/>
      <c r="AI1829" s="2"/>
      <c r="AJ1829" s="2"/>
      <c r="AK1829" s="20"/>
      <c r="AN1829" s="2"/>
      <c r="AO1829" s="2"/>
    </row>
    <row r="1830" spans="7:41" x14ac:dyDescent="0.25">
      <c r="G1830" s="2"/>
      <c r="AF1830" s="20"/>
      <c r="AI1830" s="2"/>
      <c r="AJ1830" s="2"/>
      <c r="AK1830" s="20"/>
      <c r="AN1830" s="2"/>
      <c r="AO1830" s="2"/>
    </row>
    <row r="1831" spans="7:41" x14ac:dyDescent="0.25">
      <c r="G1831" s="2"/>
      <c r="AF1831" s="20"/>
      <c r="AI1831" s="2"/>
      <c r="AJ1831" s="2"/>
      <c r="AK1831" s="20"/>
      <c r="AN1831" s="2"/>
      <c r="AO1831" s="2"/>
    </row>
    <row r="1832" spans="7:41" x14ac:dyDescent="0.25">
      <c r="G1832" s="2"/>
      <c r="AF1832" s="20"/>
      <c r="AI1832" s="2"/>
      <c r="AJ1832" s="2"/>
      <c r="AK1832" s="20"/>
      <c r="AN1832" s="2"/>
      <c r="AO1832" s="2"/>
    </row>
    <row r="1833" spans="7:41" x14ac:dyDescent="0.25">
      <c r="G1833" s="2"/>
      <c r="AF1833" s="20"/>
      <c r="AI1833" s="2"/>
      <c r="AJ1833" s="2"/>
      <c r="AK1833" s="20"/>
      <c r="AN1833" s="2"/>
      <c r="AO1833" s="2"/>
    </row>
    <row r="1834" spans="7:41" x14ac:dyDescent="0.25">
      <c r="G1834" s="2"/>
      <c r="AF1834" s="20"/>
      <c r="AI1834" s="2"/>
      <c r="AJ1834" s="2"/>
      <c r="AK1834" s="20"/>
      <c r="AN1834" s="2"/>
      <c r="AO1834" s="2"/>
    </row>
    <row r="1835" spans="7:41" x14ac:dyDescent="0.25">
      <c r="G1835" s="2"/>
      <c r="AF1835" s="20"/>
      <c r="AI1835" s="2"/>
      <c r="AJ1835" s="2"/>
      <c r="AK1835" s="20"/>
      <c r="AN1835" s="2"/>
      <c r="AO1835" s="2"/>
    </row>
    <row r="1836" spans="7:41" x14ac:dyDescent="0.25">
      <c r="G1836" s="2"/>
      <c r="AF1836" s="20"/>
      <c r="AI1836" s="2"/>
      <c r="AJ1836" s="2"/>
      <c r="AK1836" s="20"/>
      <c r="AN1836" s="2"/>
      <c r="AO1836" s="2"/>
    </row>
    <row r="1837" spans="7:41" x14ac:dyDescent="0.25">
      <c r="G1837" s="2"/>
      <c r="AF1837" s="20"/>
      <c r="AI1837" s="2"/>
      <c r="AJ1837" s="2"/>
      <c r="AK1837" s="20"/>
      <c r="AN1837" s="2"/>
      <c r="AO1837" s="2"/>
    </row>
    <row r="1838" spans="7:41" x14ac:dyDescent="0.25">
      <c r="G1838" s="2"/>
      <c r="AF1838" s="20"/>
      <c r="AI1838" s="2"/>
      <c r="AJ1838" s="2"/>
      <c r="AK1838" s="20"/>
      <c r="AN1838" s="2"/>
      <c r="AO1838" s="2"/>
    </row>
    <row r="1839" spans="7:41" x14ac:dyDescent="0.25">
      <c r="G1839" s="2"/>
      <c r="AF1839" s="20"/>
      <c r="AI1839" s="2"/>
      <c r="AJ1839" s="2"/>
      <c r="AK1839" s="20"/>
      <c r="AN1839" s="2"/>
      <c r="AO1839" s="2"/>
    </row>
    <row r="1840" spans="7:41" x14ac:dyDescent="0.25">
      <c r="G1840" s="2"/>
      <c r="AF1840" s="20"/>
      <c r="AI1840" s="2"/>
      <c r="AJ1840" s="2"/>
      <c r="AK1840" s="20"/>
      <c r="AN1840" s="2"/>
      <c r="AO1840" s="2"/>
    </row>
    <row r="1841" spans="7:41" x14ac:dyDescent="0.25">
      <c r="G1841" s="2"/>
      <c r="AF1841" s="20"/>
      <c r="AI1841" s="2"/>
      <c r="AJ1841" s="2"/>
      <c r="AK1841" s="20"/>
      <c r="AN1841" s="2"/>
      <c r="AO1841" s="2"/>
    </row>
    <row r="1842" spans="7:41" x14ac:dyDescent="0.25">
      <c r="G1842" s="2"/>
      <c r="AF1842" s="20"/>
      <c r="AI1842" s="2"/>
      <c r="AJ1842" s="2"/>
      <c r="AK1842" s="20"/>
      <c r="AN1842" s="2"/>
      <c r="AO1842" s="2"/>
    </row>
    <row r="1843" spans="7:41" x14ac:dyDescent="0.25">
      <c r="G1843" s="2"/>
      <c r="AF1843" s="20"/>
      <c r="AI1843" s="2"/>
      <c r="AJ1843" s="2"/>
      <c r="AK1843" s="20"/>
      <c r="AN1843" s="2"/>
      <c r="AO1843" s="2"/>
    </row>
    <row r="1844" spans="7:41" x14ac:dyDescent="0.25">
      <c r="G1844" s="2"/>
      <c r="AF1844" s="20"/>
      <c r="AI1844" s="2"/>
      <c r="AJ1844" s="2"/>
      <c r="AK1844" s="20"/>
      <c r="AN1844" s="2"/>
      <c r="AO1844" s="2"/>
    </row>
    <row r="1845" spans="7:41" x14ac:dyDescent="0.25">
      <c r="G1845" s="2"/>
      <c r="AF1845" s="20"/>
      <c r="AI1845" s="2"/>
      <c r="AJ1845" s="2"/>
      <c r="AK1845" s="20"/>
      <c r="AN1845" s="2"/>
      <c r="AO1845" s="2"/>
    </row>
    <row r="1846" spans="7:41" x14ac:dyDescent="0.25">
      <c r="G1846" s="2"/>
      <c r="AF1846" s="20"/>
      <c r="AI1846" s="2"/>
      <c r="AJ1846" s="2"/>
      <c r="AK1846" s="20"/>
      <c r="AN1846" s="2"/>
      <c r="AO1846" s="2"/>
    </row>
    <row r="1847" spans="7:41" x14ac:dyDescent="0.25">
      <c r="G1847" s="2"/>
      <c r="AF1847" s="20"/>
      <c r="AI1847" s="2"/>
      <c r="AJ1847" s="2"/>
      <c r="AK1847" s="20"/>
      <c r="AN1847" s="2"/>
      <c r="AO1847" s="2"/>
    </row>
    <row r="1848" spans="7:41" x14ac:dyDescent="0.25">
      <c r="G1848" s="2"/>
      <c r="AF1848" s="20"/>
      <c r="AI1848" s="2"/>
      <c r="AJ1848" s="2"/>
      <c r="AK1848" s="20"/>
      <c r="AN1848" s="2"/>
      <c r="AO1848" s="2"/>
    </row>
    <row r="1849" spans="7:41" x14ac:dyDescent="0.25">
      <c r="G1849" s="2"/>
      <c r="AF1849" s="20"/>
      <c r="AI1849" s="2"/>
      <c r="AJ1849" s="2"/>
      <c r="AK1849" s="20"/>
      <c r="AN1849" s="2"/>
      <c r="AO1849" s="2"/>
    </row>
    <row r="1850" spans="7:41" x14ac:dyDescent="0.25">
      <c r="G1850" s="2"/>
      <c r="AF1850" s="20"/>
      <c r="AI1850" s="2"/>
      <c r="AJ1850" s="2"/>
      <c r="AK1850" s="20"/>
      <c r="AN1850" s="2"/>
      <c r="AO1850" s="2"/>
    </row>
    <row r="1851" spans="7:41" x14ac:dyDescent="0.25">
      <c r="G1851" s="2"/>
      <c r="AF1851" s="20"/>
      <c r="AI1851" s="2"/>
      <c r="AJ1851" s="2"/>
      <c r="AK1851" s="20"/>
      <c r="AN1851" s="2"/>
      <c r="AO1851" s="2"/>
    </row>
    <row r="1852" spans="7:41" x14ac:dyDescent="0.25">
      <c r="G1852" s="2"/>
      <c r="AF1852" s="20"/>
      <c r="AI1852" s="2"/>
      <c r="AJ1852" s="2"/>
      <c r="AK1852" s="20"/>
      <c r="AN1852" s="2"/>
      <c r="AO1852" s="2"/>
    </row>
    <row r="1853" spans="7:41" x14ac:dyDescent="0.25">
      <c r="G1853" s="2"/>
      <c r="AF1853" s="20"/>
      <c r="AI1853" s="2"/>
      <c r="AJ1853" s="2"/>
      <c r="AK1853" s="20"/>
      <c r="AN1853" s="2"/>
      <c r="AO1853" s="2"/>
    </row>
    <row r="1854" spans="7:41" x14ac:dyDescent="0.25">
      <c r="G1854" s="2"/>
      <c r="AF1854" s="20"/>
      <c r="AI1854" s="2"/>
      <c r="AJ1854" s="2"/>
      <c r="AK1854" s="20"/>
      <c r="AN1854" s="2"/>
      <c r="AO1854" s="2"/>
    </row>
    <row r="1855" spans="7:41" x14ac:dyDescent="0.25">
      <c r="G1855" s="2"/>
      <c r="AF1855" s="20"/>
      <c r="AI1855" s="2"/>
      <c r="AJ1855" s="2"/>
      <c r="AK1855" s="20"/>
      <c r="AN1855" s="2"/>
      <c r="AO1855" s="2"/>
    </row>
    <row r="1856" spans="7:41" x14ac:dyDescent="0.25">
      <c r="G1856" s="2"/>
      <c r="AF1856" s="20"/>
      <c r="AI1856" s="2"/>
      <c r="AJ1856" s="2"/>
      <c r="AK1856" s="20"/>
      <c r="AN1856" s="2"/>
      <c r="AO1856" s="2"/>
    </row>
    <row r="1857" spans="7:41" x14ac:dyDescent="0.25">
      <c r="G1857" s="2"/>
      <c r="AF1857" s="20"/>
      <c r="AI1857" s="2"/>
      <c r="AJ1857" s="2"/>
      <c r="AK1857" s="20"/>
      <c r="AN1857" s="2"/>
      <c r="AO1857" s="2"/>
    </row>
    <row r="1858" spans="7:41" x14ac:dyDescent="0.25">
      <c r="G1858" s="2"/>
      <c r="AF1858" s="20"/>
      <c r="AI1858" s="2"/>
      <c r="AJ1858" s="2"/>
      <c r="AK1858" s="20"/>
      <c r="AN1858" s="2"/>
      <c r="AO1858" s="2"/>
    </row>
    <row r="1859" spans="7:41" x14ac:dyDescent="0.25">
      <c r="G1859" s="2"/>
      <c r="AF1859" s="20"/>
      <c r="AI1859" s="2"/>
      <c r="AJ1859" s="2"/>
      <c r="AK1859" s="20"/>
      <c r="AN1859" s="2"/>
      <c r="AO1859" s="2"/>
    </row>
    <row r="1860" spans="7:41" x14ac:dyDescent="0.25">
      <c r="G1860" s="2"/>
      <c r="AF1860" s="20"/>
      <c r="AI1860" s="2"/>
      <c r="AJ1860" s="2"/>
      <c r="AK1860" s="20"/>
      <c r="AN1860" s="2"/>
      <c r="AO1860" s="2"/>
    </row>
    <row r="1861" spans="7:41" x14ac:dyDescent="0.25">
      <c r="G1861" s="2"/>
      <c r="AF1861" s="20"/>
      <c r="AI1861" s="2"/>
      <c r="AJ1861" s="2"/>
      <c r="AK1861" s="20"/>
      <c r="AN1861" s="2"/>
      <c r="AO1861" s="2"/>
    </row>
    <row r="1862" spans="7:41" x14ac:dyDescent="0.25">
      <c r="G1862" s="2"/>
      <c r="AF1862" s="20"/>
      <c r="AI1862" s="2"/>
      <c r="AJ1862" s="2"/>
      <c r="AK1862" s="20"/>
      <c r="AN1862" s="2"/>
      <c r="AO1862" s="2"/>
    </row>
    <row r="1863" spans="7:41" x14ac:dyDescent="0.25">
      <c r="G1863" s="2"/>
      <c r="AF1863" s="20"/>
      <c r="AI1863" s="2"/>
      <c r="AJ1863" s="2"/>
      <c r="AK1863" s="20"/>
      <c r="AN1863" s="2"/>
      <c r="AO1863" s="2"/>
    </row>
    <row r="1864" spans="7:41" x14ac:dyDescent="0.25">
      <c r="G1864" s="2"/>
      <c r="AF1864" s="20"/>
      <c r="AI1864" s="2"/>
      <c r="AJ1864" s="2"/>
      <c r="AK1864" s="20"/>
      <c r="AN1864" s="2"/>
      <c r="AO1864" s="2"/>
    </row>
    <row r="1865" spans="7:41" x14ac:dyDescent="0.25">
      <c r="G1865" s="2"/>
      <c r="AF1865" s="20"/>
      <c r="AI1865" s="2"/>
      <c r="AJ1865" s="2"/>
      <c r="AK1865" s="20"/>
      <c r="AN1865" s="2"/>
      <c r="AO1865" s="2"/>
    </row>
    <row r="1866" spans="7:41" x14ac:dyDescent="0.25">
      <c r="G1866" s="2"/>
      <c r="AF1866" s="20"/>
      <c r="AI1866" s="2"/>
      <c r="AJ1866" s="2"/>
      <c r="AK1866" s="20"/>
      <c r="AN1866" s="2"/>
      <c r="AO1866" s="2"/>
    </row>
    <row r="1867" spans="7:41" x14ac:dyDescent="0.25">
      <c r="G1867" s="2"/>
      <c r="AF1867" s="20"/>
      <c r="AI1867" s="2"/>
      <c r="AJ1867" s="2"/>
      <c r="AK1867" s="20"/>
      <c r="AN1867" s="2"/>
      <c r="AO1867" s="2"/>
    </row>
    <row r="1868" spans="7:41" x14ac:dyDescent="0.25">
      <c r="G1868" s="2"/>
      <c r="AF1868" s="20"/>
      <c r="AI1868" s="2"/>
      <c r="AJ1868" s="2"/>
      <c r="AK1868" s="20"/>
      <c r="AN1868" s="2"/>
      <c r="AO1868" s="2"/>
    </row>
    <row r="1869" spans="7:41" x14ac:dyDescent="0.25">
      <c r="G1869" s="2"/>
      <c r="AF1869" s="20"/>
      <c r="AI1869" s="2"/>
      <c r="AJ1869" s="2"/>
      <c r="AK1869" s="20"/>
      <c r="AN1869" s="2"/>
      <c r="AO1869" s="2"/>
    </row>
    <row r="1870" spans="7:41" x14ac:dyDescent="0.25">
      <c r="G1870" s="2"/>
      <c r="AF1870" s="20"/>
      <c r="AI1870" s="2"/>
      <c r="AJ1870" s="2"/>
      <c r="AK1870" s="20"/>
      <c r="AN1870" s="2"/>
      <c r="AO1870" s="2"/>
    </row>
    <row r="1871" spans="7:41" x14ac:dyDescent="0.25">
      <c r="G1871" s="2"/>
      <c r="AF1871" s="20"/>
      <c r="AI1871" s="2"/>
      <c r="AJ1871" s="2"/>
      <c r="AK1871" s="20"/>
      <c r="AN1871" s="2"/>
      <c r="AO1871" s="2"/>
    </row>
    <row r="1872" spans="7:41" x14ac:dyDescent="0.25">
      <c r="G1872" s="2"/>
      <c r="AF1872" s="20"/>
      <c r="AI1872" s="2"/>
      <c r="AJ1872" s="2"/>
      <c r="AK1872" s="20"/>
      <c r="AN1872" s="2"/>
      <c r="AO1872" s="2"/>
    </row>
    <row r="1873" spans="7:41" x14ac:dyDescent="0.25">
      <c r="G1873" s="2"/>
      <c r="AF1873" s="20"/>
      <c r="AI1873" s="2"/>
      <c r="AJ1873" s="2"/>
      <c r="AK1873" s="20"/>
      <c r="AN1873" s="2"/>
      <c r="AO1873" s="2"/>
    </row>
    <row r="1874" spans="7:41" x14ac:dyDescent="0.25">
      <c r="G1874" s="2"/>
      <c r="AF1874" s="20"/>
      <c r="AI1874" s="2"/>
      <c r="AJ1874" s="2"/>
      <c r="AK1874" s="20"/>
      <c r="AN1874" s="2"/>
      <c r="AO1874" s="2"/>
    </row>
    <row r="1875" spans="7:41" x14ac:dyDescent="0.25">
      <c r="G1875" s="2"/>
      <c r="AF1875" s="20"/>
      <c r="AI1875" s="2"/>
      <c r="AJ1875" s="2"/>
      <c r="AK1875" s="20"/>
      <c r="AN1875" s="2"/>
      <c r="AO1875" s="2"/>
    </row>
    <row r="1876" spans="7:41" x14ac:dyDescent="0.25">
      <c r="G1876" s="2"/>
      <c r="AF1876" s="20"/>
      <c r="AI1876" s="2"/>
      <c r="AJ1876" s="2"/>
      <c r="AK1876" s="20"/>
      <c r="AN1876" s="2"/>
      <c r="AO1876" s="2"/>
    </row>
    <row r="1877" spans="7:41" x14ac:dyDescent="0.25">
      <c r="G1877" s="2"/>
      <c r="AF1877" s="20"/>
      <c r="AI1877" s="2"/>
      <c r="AJ1877" s="2"/>
      <c r="AK1877" s="20"/>
      <c r="AN1877" s="2"/>
      <c r="AO1877" s="2"/>
    </row>
    <row r="1878" spans="7:41" x14ac:dyDescent="0.25">
      <c r="G1878" s="2"/>
      <c r="AF1878" s="20"/>
      <c r="AI1878" s="2"/>
      <c r="AJ1878" s="2"/>
      <c r="AK1878" s="20"/>
      <c r="AN1878" s="2"/>
      <c r="AO1878" s="2"/>
    </row>
    <row r="1879" spans="7:41" x14ac:dyDescent="0.25">
      <c r="G1879" s="2"/>
      <c r="AF1879" s="20"/>
      <c r="AI1879" s="2"/>
      <c r="AJ1879" s="2"/>
      <c r="AK1879" s="20"/>
      <c r="AN1879" s="2"/>
      <c r="AO1879" s="2"/>
    </row>
    <row r="1880" spans="7:41" x14ac:dyDescent="0.25">
      <c r="G1880" s="2"/>
      <c r="AF1880" s="20"/>
      <c r="AI1880" s="2"/>
      <c r="AJ1880" s="2"/>
      <c r="AK1880" s="20"/>
      <c r="AN1880" s="2"/>
      <c r="AO1880" s="2"/>
    </row>
    <row r="1881" spans="7:41" x14ac:dyDescent="0.25">
      <c r="G1881" s="2"/>
      <c r="AF1881" s="20"/>
      <c r="AI1881" s="2"/>
      <c r="AJ1881" s="2"/>
      <c r="AK1881" s="20"/>
      <c r="AN1881" s="2"/>
      <c r="AO1881" s="2"/>
    </row>
    <row r="1882" spans="7:41" x14ac:dyDescent="0.25">
      <c r="G1882" s="2"/>
      <c r="AF1882" s="20"/>
      <c r="AI1882" s="2"/>
      <c r="AJ1882" s="2"/>
      <c r="AK1882" s="20"/>
      <c r="AN1882" s="2"/>
      <c r="AO1882" s="2"/>
    </row>
    <row r="1883" spans="7:41" x14ac:dyDescent="0.25">
      <c r="G1883" s="2"/>
      <c r="AF1883" s="20"/>
      <c r="AI1883" s="2"/>
      <c r="AJ1883" s="2"/>
      <c r="AK1883" s="20"/>
      <c r="AN1883" s="2"/>
      <c r="AO1883" s="2"/>
    </row>
    <row r="1884" spans="7:41" x14ac:dyDescent="0.25">
      <c r="G1884" s="2"/>
      <c r="AF1884" s="20"/>
      <c r="AI1884" s="2"/>
      <c r="AJ1884" s="2"/>
      <c r="AK1884" s="20"/>
      <c r="AN1884" s="2"/>
      <c r="AO1884" s="2"/>
    </row>
    <row r="1885" spans="7:41" x14ac:dyDescent="0.25">
      <c r="G1885" s="2"/>
      <c r="AF1885" s="20"/>
      <c r="AI1885" s="2"/>
      <c r="AJ1885" s="2"/>
      <c r="AK1885" s="20"/>
      <c r="AN1885" s="2"/>
      <c r="AO1885" s="2"/>
    </row>
    <row r="1886" spans="7:41" x14ac:dyDescent="0.25">
      <c r="G1886" s="2"/>
      <c r="AF1886" s="20"/>
      <c r="AI1886" s="2"/>
      <c r="AJ1886" s="2"/>
      <c r="AK1886" s="20"/>
      <c r="AN1886" s="2"/>
      <c r="AO1886" s="2"/>
    </row>
    <row r="1887" spans="7:41" x14ac:dyDescent="0.25">
      <c r="G1887" s="2"/>
      <c r="AF1887" s="20"/>
      <c r="AI1887" s="2"/>
      <c r="AJ1887" s="2"/>
      <c r="AK1887" s="20"/>
      <c r="AN1887" s="2"/>
      <c r="AO1887" s="2"/>
    </row>
    <row r="1888" spans="7:41" x14ac:dyDescent="0.25">
      <c r="G1888" s="2"/>
      <c r="AF1888" s="20"/>
      <c r="AI1888" s="2"/>
      <c r="AJ1888" s="2"/>
      <c r="AK1888" s="20"/>
      <c r="AN1888" s="2"/>
      <c r="AO1888" s="2"/>
    </row>
    <row r="1889" spans="7:41" x14ac:dyDescent="0.25">
      <c r="G1889" s="2"/>
      <c r="AF1889" s="20"/>
      <c r="AI1889" s="2"/>
      <c r="AJ1889" s="2"/>
      <c r="AK1889" s="20"/>
      <c r="AN1889" s="2"/>
      <c r="AO1889" s="2"/>
    </row>
    <row r="1890" spans="7:41" x14ac:dyDescent="0.25">
      <c r="G1890" s="2"/>
      <c r="AF1890" s="20"/>
      <c r="AI1890" s="2"/>
      <c r="AJ1890" s="2"/>
      <c r="AK1890" s="20"/>
      <c r="AN1890" s="2"/>
      <c r="AO1890" s="2"/>
    </row>
    <row r="1891" spans="7:41" x14ac:dyDescent="0.25">
      <c r="G1891" s="2"/>
      <c r="AF1891" s="20"/>
      <c r="AI1891" s="2"/>
      <c r="AJ1891" s="2"/>
      <c r="AK1891" s="20"/>
      <c r="AN1891" s="2"/>
      <c r="AO1891" s="2"/>
    </row>
    <row r="1892" spans="7:41" x14ac:dyDescent="0.25">
      <c r="G1892" s="2"/>
      <c r="AF1892" s="20"/>
      <c r="AI1892" s="2"/>
      <c r="AJ1892" s="2"/>
      <c r="AK1892" s="20"/>
      <c r="AN1892" s="2"/>
      <c r="AO1892" s="2"/>
    </row>
    <row r="1893" spans="7:41" x14ac:dyDescent="0.25">
      <c r="G1893" s="2"/>
      <c r="AF1893" s="20"/>
      <c r="AI1893" s="2"/>
      <c r="AJ1893" s="2"/>
      <c r="AK1893" s="20"/>
      <c r="AN1893" s="2"/>
      <c r="AO1893" s="2"/>
    </row>
    <row r="1894" spans="7:41" x14ac:dyDescent="0.25">
      <c r="G1894" s="2"/>
      <c r="AF1894" s="20"/>
      <c r="AI1894" s="2"/>
      <c r="AJ1894" s="2"/>
      <c r="AK1894" s="20"/>
      <c r="AN1894" s="2"/>
      <c r="AO1894" s="2"/>
    </row>
    <row r="1895" spans="7:41" x14ac:dyDescent="0.25">
      <c r="G1895" s="2"/>
      <c r="AF1895" s="20"/>
      <c r="AI1895" s="2"/>
      <c r="AJ1895" s="2"/>
      <c r="AK1895" s="20"/>
      <c r="AN1895" s="2"/>
      <c r="AO1895" s="2"/>
    </row>
    <row r="1896" spans="7:41" x14ac:dyDescent="0.25">
      <c r="G1896" s="2"/>
      <c r="AF1896" s="20"/>
      <c r="AI1896" s="2"/>
      <c r="AJ1896" s="2"/>
      <c r="AK1896" s="20"/>
      <c r="AN1896" s="2"/>
      <c r="AO1896" s="2"/>
    </row>
    <row r="1897" spans="7:41" x14ac:dyDescent="0.25">
      <c r="G1897" s="2"/>
      <c r="AF1897" s="20"/>
      <c r="AI1897" s="2"/>
      <c r="AJ1897" s="2"/>
      <c r="AK1897" s="20"/>
      <c r="AN1897" s="2"/>
      <c r="AO1897" s="2"/>
    </row>
    <row r="1898" spans="7:41" x14ac:dyDescent="0.25">
      <c r="G1898" s="2"/>
      <c r="AF1898" s="20"/>
      <c r="AI1898" s="2"/>
      <c r="AJ1898" s="2"/>
      <c r="AK1898" s="20"/>
      <c r="AN1898" s="2"/>
      <c r="AO1898" s="2"/>
    </row>
    <row r="1899" spans="7:41" x14ac:dyDescent="0.25">
      <c r="G1899" s="2"/>
      <c r="AF1899" s="20"/>
      <c r="AI1899" s="2"/>
      <c r="AJ1899" s="2"/>
      <c r="AK1899" s="20"/>
      <c r="AN1899" s="2"/>
      <c r="AO1899" s="2"/>
    </row>
    <row r="1900" spans="7:41" x14ac:dyDescent="0.25">
      <c r="G1900" s="2"/>
      <c r="AF1900" s="20"/>
      <c r="AI1900" s="2"/>
      <c r="AJ1900" s="2"/>
      <c r="AK1900" s="20"/>
      <c r="AN1900" s="2"/>
      <c r="AO1900" s="2"/>
    </row>
    <row r="1901" spans="7:41" x14ac:dyDescent="0.25">
      <c r="G1901" s="2"/>
      <c r="AF1901" s="20"/>
      <c r="AI1901" s="2"/>
      <c r="AJ1901" s="2"/>
      <c r="AK1901" s="20"/>
      <c r="AN1901" s="2"/>
      <c r="AO1901" s="2"/>
    </row>
    <row r="1902" spans="7:41" x14ac:dyDescent="0.25">
      <c r="G1902" s="2"/>
      <c r="AF1902" s="20"/>
      <c r="AI1902" s="2"/>
      <c r="AJ1902" s="2"/>
      <c r="AK1902" s="20"/>
      <c r="AN1902" s="2"/>
      <c r="AO1902" s="2"/>
    </row>
    <row r="1903" spans="7:41" x14ac:dyDescent="0.25">
      <c r="G1903" s="2"/>
      <c r="AF1903" s="20"/>
      <c r="AI1903" s="2"/>
      <c r="AJ1903" s="2"/>
      <c r="AK1903" s="20"/>
      <c r="AN1903" s="2"/>
      <c r="AO1903" s="2"/>
    </row>
    <row r="1904" spans="7:41" x14ac:dyDescent="0.25">
      <c r="G1904" s="2"/>
      <c r="AF1904" s="20"/>
      <c r="AI1904" s="2"/>
      <c r="AJ1904" s="2"/>
      <c r="AK1904" s="20"/>
      <c r="AN1904" s="2"/>
      <c r="AO1904" s="2"/>
    </row>
    <row r="1905" spans="7:41" x14ac:dyDescent="0.25">
      <c r="G1905" s="2"/>
      <c r="AF1905" s="20"/>
      <c r="AI1905" s="2"/>
      <c r="AJ1905" s="2"/>
      <c r="AK1905" s="20"/>
      <c r="AN1905" s="2"/>
      <c r="AO1905" s="2"/>
    </row>
    <row r="1906" spans="7:41" x14ac:dyDescent="0.25">
      <c r="G1906" s="2"/>
      <c r="AF1906" s="20"/>
      <c r="AI1906" s="2"/>
      <c r="AJ1906" s="2"/>
      <c r="AK1906" s="20"/>
      <c r="AN1906" s="2"/>
      <c r="AO1906" s="2"/>
    </row>
    <row r="1907" spans="7:41" x14ac:dyDescent="0.25">
      <c r="G1907" s="2"/>
      <c r="AF1907" s="20"/>
      <c r="AI1907" s="2"/>
      <c r="AJ1907" s="2"/>
      <c r="AK1907" s="20"/>
      <c r="AN1907" s="2"/>
      <c r="AO1907" s="2"/>
    </row>
    <row r="1908" spans="7:41" x14ac:dyDescent="0.25">
      <c r="G1908" s="2"/>
      <c r="AF1908" s="20"/>
      <c r="AI1908" s="2"/>
      <c r="AJ1908" s="2"/>
      <c r="AK1908" s="20"/>
      <c r="AN1908" s="2"/>
      <c r="AO1908" s="2"/>
    </row>
    <row r="1909" spans="7:41" x14ac:dyDescent="0.25">
      <c r="G1909" s="2"/>
      <c r="AF1909" s="20"/>
      <c r="AI1909" s="2"/>
      <c r="AJ1909" s="2"/>
      <c r="AK1909" s="20"/>
      <c r="AN1909" s="2"/>
      <c r="AO1909" s="2"/>
    </row>
    <row r="1910" spans="7:41" x14ac:dyDescent="0.25">
      <c r="G1910" s="2"/>
      <c r="AF1910" s="20"/>
      <c r="AI1910" s="2"/>
      <c r="AJ1910" s="2"/>
      <c r="AK1910" s="20"/>
      <c r="AN1910" s="2"/>
      <c r="AO1910" s="2"/>
    </row>
    <row r="1911" spans="7:41" x14ac:dyDescent="0.25">
      <c r="G1911" s="2"/>
      <c r="AF1911" s="20"/>
      <c r="AI1911" s="2"/>
      <c r="AJ1911" s="2"/>
      <c r="AK1911" s="20"/>
      <c r="AN1911" s="2"/>
      <c r="AO1911" s="2"/>
    </row>
    <row r="1912" spans="7:41" x14ac:dyDescent="0.25">
      <c r="G1912" s="2"/>
      <c r="AF1912" s="20"/>
      <c r="AI1912" s="2"/>
      <c r="AJ1912" s="2"/>
      <c r="AK1912" s="20"/>
      <c r="AN1912" s="2"/>
      <c r="AO1912" s="2"/>
    </row>
    <row r="1913" spans="7:41" x14ac:dyDescent="0.25">
      <c r="G1913" s="2"/>
      <c r="AF1913" s="20"/>
      <c r="AI1913" s="2"/>
      <c r="AJ1913" s="2"/>
      <c r="AK1913" s="20"/>
      <c r="AN1913" s="2"/>
      <c r="AO1913" s="2"/>
    </row>
    <row r="1914" spans="7:41" x14ac:dyDescent="0.25">
      <c r="G1914" s="2"/>
      <c r="AF1914" s="20"/>
      <c r="AI1914" s="2"/>
      <c r="AJ1914" s="2"/>
      <c r="AK1914" s="20"/>
      <c r="AN1914" s="2"/>
      <c r="AO1914" s="2"/>
    </row>
    <row r="1915" spans="7:41" x14ac:dyDescent="0.25">
      <c r="G1915" s="2"/>
      <c r="AF1915" s="20"/>
      <c r="AI1915" s="2"/>
      <c r="AJ1915" s="2"/>
      <c r="AK1915" s="20"/>
      <c r="AN1915" s="2"/>
      <c r="AO1915" s="2"/>
    </row>
    <row r="1916" spans="7:41" x14ac:dyDescent="0.25">
      <c r="G1916" s="2"/>
      <c r="AF1916" s="20"/>
      <c r="AI1916" s="2"/>
      <c r="AJ1916" s="2"/>
      <c r="AK1916" s="20"/>
      <c r="AN1916" s="2"/>
      <c r="AO1916" s="2"/>
    </row>
    <row r="1917" spans="7:41" x14ac:dyDescent="0.25">
      <c r="G1917" s="2"/>
      <c r="AF1917" s="20"/>
      <c r="AI1917" s="2"/>
      <c r="AJ1917" s="2"/>
      <c r="AK1917" s="20"/>
      <c r="AN1917" s="2"/>
      <c r="AO1917" s="2"/>
    </row>
    <row r="1918" spans="7:41" x14ac:dyDescent="0.25">
      <c r="G1918" s="2"/>
      <c r="AF1918" s="20"/>
      <c r="AI1918" s="2"/>
      <c r="AJ1918" s="2"/>
      <c r="AK1918" s="20"/>
      <c r="AN1918" s="2"/>
      <c r="AO1918" s="2"/>
    </row>
    <row r="1919" spans="7:41" x14ac:dyDescent="0.25">
      <c r="G1919" s="2"/>
      <c r="AF1919" s="20"/>
      <c r="AI1919" s="2"/>
      <c r="AJ1919" s="2"/>
      <c r="AK1919" s="20"/>
      <c r="AN1919" s="2"/>
      <c r="AO1919" s="2"/>
    </row>
    <row r="1920" spans="7:41" x14ac:dyDescent="0.25">
      <c r="G1920" s="2"/>
      <c r="AF1920" s="20"/>
      <c r="AI1920" s="2"/>
      <c r="AJ1920" s="2"/>
      <c r="AK1920" s="20"/>
      <c r="AN1920" s="2"/>
      <c r="AO1920" s="2"/>
    </row>
    <row r="1921" spans="7:41" x14ac:dyDescent="0.25">
      <c r="G1921" s="2"/>
      <c r="AF1921" s="20"/>
      <c r="AI1921" s="2"/>
      <c r="AJ1921" s="2"/>
      <c r="AK1921" s="20"/>
      <c r="AN1921" s="2"/>
      <c r="AO1921" s="2"/>
    </row>
    <row r="1922" spans="7:41" x14ac:dyDescent="0.25">
      <c r="G1922" s="2"/>
      <c r="AF1922" s="20"/>
      <c r="AI1922" s="2"/>
      <c r="AJ1922" s="2"/>
      <c r="AK1922" s="20"/>
      <c r="AN1922" s="2"/>
      <c r="AO1922" s="2"/>
    </row>
    <row r="1923" spans="7:41" x14ac:dyDescent="0.25">
      <c r="G1923" s="2"/>
      <c r="AF1923" s="20"/>
      <c r="AI1923" s="2"/>
      <c r="AJ1923" s="2"/>
      <c r="AK1923" s="20"/>
      <c r="AN1923" s="2"/>
      <c r="AO1923" s="2"/>
    </row>
    <row r="1924" spans="7:41" x14ac:dyDescent="0.25">
      <c r="G1924" s="2"/>
      <c r="AF1924" s="20"/>
      <c r="AI1924" s="2"/>
      <c r="AJ1924" s="2"/>
      <c r="AK1924" s="20"/>
      <c r="AN1924" s="2"/>
      <c r="AO1924" s="2"/>
    </row>
    <row r="1925" spans="7:41" x14ac:dyDescent="0.25">
      <c r="G1925" s="2"/>
      <c r="AF1925" s="20"/>
      <c r="AI1925" s="2"/>
      <c r="AJ1925" s="2"/>
      <c r="AK1925" s="20"/>
      <c r="AN1925" s="2"/>
      <c r="AO1925" s="2"/>
    </row>
    <row r="1926" spans="7:41" x14ac:dyDescent="0.25">
      <c r="G1926" s="2"/>
      <c r="AF1926" s="20"/>
      <c r="AI1926" s="2"/>
      <c r="AJ1926" s="2"/>
      <c r="AK1926" s="20"/>
      <c r="AN1926" s="2"/>
      <c r="AO1926" s="2"/>
    </row>
    <row r="1927" spans="7:41" x14ac:dyDescent="0.25">
      <c r="G1927" s="2"/>
      <c r="AF1927" s="20"/>
      <c r="AI1927" s="2"/>
      <c r="AJ1927" s="2"/>
      <c r="AK1927" s="20"/>
      <c r="AN1927" s="2"/>
      <c r="AO1927" s="2"/>
    </row>
    <row r="1928" spans="7:41" x14ac:dyDescent="0.25">
      <c r="G1928" s="2"/>
      <c r="AF1928" s="20"/>
      <c r="AI1928" s="2"/>
      <c r="AJ1928" s="2"/>
      <c r="AK1928" s="20"/>
      <c r="AN1928" s="2"/>
      <c r="AO1928" s="2"/>
    </row>
    <row r="1929" spans="7:41" x14ac:dyDescent="0.25">
      <c r="G1929" s="2"/>
      <c r="AF1929" s="20"/>
      <c r="AI1929" s="2"/>
      <c r="AJ1929" s="2"/>
      <c r="AK1929" s="20"/>
      <c r="AN1929" s="2"/>
      <c r="AO1929" s="2"/>
    </row>
    <row r="1930" spans="7:41" x14ac:dyDescent="0.25">
      <c r="G1930" s="2"/>
      <c r="AF1930" s="20"/>
      <c r="AI1930" s="2"/>
      <c r="AJ1930" s="2"/>
      <c r="AK1930" s="20"/>
      <c r="AN1930" s="2"/>
      <c r="AO1930" s="2"/>
    </row>
    <row r="1931" spans="7:41" x14ac:dyDescent="0.25">
      <c r="G1931" s="2"/>
      <c r="AF1931" s="20"/>
      <c r="AI1931" s="2"/>
      <c r="AJ1931" s="2"/>
      <c r="AK1931" s="20"/>
      <c r="AN1931" s="2"/>
      <c r="AO1931" s="2"/>
    </row>
    <row r="1932" spans="7:41" x14ac:dyDescent="0.25">
      <c r="G1932" s="2"/>
      <c r="AF1932" s="20"/>
      <c r="AI1932" s="2"/>
      <c r="AJ1932" s="2"/>
      <c r="AK1932" s="20"/>
      <c r="AN1932" s="2"/>
      <c r="AO1932" s="2"/>
    </row>
    <row r="1933" spans="7:41" x14ac:dyDescent="0.25">
      <c r="G1933" s="2"/>
      <c r="AF1933" s="20"/>
      <c r="AI1933" s="2"/>
      <c r="AJ1933" s="2"/>
      <c r="AK1933" s="20"/>
      <c r="AN1933" s="2"/>
      <c r="AO1933" s="2"/>
    </row>
    <row r="1934" spans="7:41" x14ac:dyDescent="0.25">
      <c r="G1934" s="2"/>
      <c r="AF1934" s="20"/>
      <c r="AI1934" s="2"/>
      <c r="AJ1934" s="2"/>
      <c r="AK1934" s="20"/>
      <c r="AN1934" s="2"/>
      <c r="AO1934" s="2"/>
    </row>
    <row r="1935" spans="7:41" x14ac:dyDescent="0.25">
      <c r="G1935" s="2"/>
      <c r="AF1935" s="20"/>
      <c r="AI1935" s="2"/>
      <c r="AJ1935" s="2"/>
      <c r="AK1935" s="20"/>
      <c r="AN1935" s="2"/>
      <c r="AO1935" s="2"/>
    </row>
    <row r="1936" spans="7:41" x14ac:dyDescent="0.25">
      <c r="G1936" s="2"/>
      <c r="AF1936" s="20"/>
      <c r="AI1936" s="2"/>
      <c r="AJ1936" s="2"/>
      <c r="AK1936" s="20"/>
      <c r="AN1936" s="2"/>
      <c r="AO1936" s="2"/>
    </row>
    <row r="1937" spans="7:41" x14ac:dyDescent="0.25">
      <c r="G1937" s="2"/>
      <c r="AF1937" s="20"/>
      <c r="AI1937" s="2"/>
      <c r="AJ1937" s="2"/>
      <c r="AK1937" s="20"/>
      <c r="AN1937" s="2"/>
      <c r="AO1937" s="2"/>
    </row>
    <row r="1938" spans="7:41" x14ac:dyDescent="0.25">
      <c r="G1938" s="2"/>
      <c r="AF1938" s="20"/>
      <c r="AI1938" s="2"/>
      <c r="AJ1938" s="2"/>
      <c r="AK1938" s="20"/>
      <c r="AN1938" s="2"/>
      <c r="AO1938" s="2"/>
    </row>
    <row r="1939" spans="7:41" x14ac:dyDescent="0.25">
      <c r="G1939" s="2"/>
      <c r="AF1939" s="20"/>
      <c r="AI1939" s="2"/>
      <c r="AJ1939" s="2"/>
      <c r="AK1939" s="20"/>
      <c r="AN1939" s="2"/>
      <c r="AO1939" s="2"/>
    </row>
    <row r="1940" spans="7:41" x14ac:dyDescent="0.25">
      <c r="G1940" s="2"/>
      <c r="AF1940" s="20"/>
      <c r="AI1940" s="2"/>
      <c r="AJ1940" s="2"/>
      <c r="AK1940" s="20"/>
      <c r="AN1940" s="2"/>
      <c r="AO1940" s="2"/>
    </row>
    <row r="1941" spans="7:41" x14ac:dyDescent="0.25">
      <c r="G1941" s="2"/>
      <c r="AF1941" s="20"/>
      <c r="AI1941" s="2"/>
      <c r="AJ1941" s="2"/>
      <c r="AK1941" s="20"/>
      <c r="AN1941" s="2"/>
      <c r="AO1941" s="2"/>
    </row>
    <row r="1942" spans="7:41" x14ac:dyDescent="0.25">
      <c r="G1942" s="2"/>
      <c r="AF1942" s="20"/>
      <c r="AI1942" s="2"/>
      <c r="AJ1942" s="2"/>
      <c r="AK1942" s="20"/>
      <c r="AN1942" s="2"/>
      <c r="AO1942" s="2"/>
    </row>
    <row r="1943" spans="7:41" x14ac:dyDescent="0.25">
      <c r="G1943" s="2"/>
      <c r="AF1943" s="20"/>
      <c r="AI1943" s="2"/>
      <c r="AJ1943" s="2"/>
      <c r="AK1943" s="20"/>
      <c r="AN1943" s="2"/>
      <c r="AO1943" s="2"/>
    </row>
    <row r="1944" spans="7:41" x14ac:dyDescent="0.25">
      <c r="G1944" s="2"/>
      <c r="AF1944" s="20"/>
      <c r="AI1944" s="2"/>
      <c r="AJ1944" s="2"/>
      <c r="AK1944" s="20"/>
      <c r="AN1944" s="2"/>
      <c r="AO1944" s="2"/>
    </row>
    <row r="1945" spans="7:41" x14ac:dyDescent="0.25">
      <c r="G1945" s="2"/>
      <c r="AF1945" s="20"/>
      <c r="AI1945" s="2"/>
      <c r="AJ1945" s="2"/>
      <c r="AK1945" s="20"/>
      <c r="AN1945" s="2"/>
      <c r="AO1945" s="2"/>
    </row>
    <row r="1946" spans="7:41" x14ac:dyDescent="0.25">
      <c r="G1946" s="2"/>
      <c r="AF1946" s="20"/>
      <c r="AI1946" s="2"/>
      <c r="AJ1946" s="2"/>
      <c r="AK1946" s="20"/>
      <c r="AN1946" s="2"/>
      <c r="AO1946" s="2"/>
    </row>
    <row r="1947" spans="7:41" x14ac:dyDescent="0.25">
      <c r="G1947" s="2"/>
      <c r="AF1947" s="20"/>
      <c r="AI1947" s="2"/>
      <c r="AJ1947" s="2"/>
      <c r="AK1947" s="20"/>
      <c r="AN1947" s="2"/>
      <c r="AO1947" s="2"/>
    </row>
    <row r="1948" spans="7:41" x14ac:dyDescent="0.25">
      <c r="G1948" s="2"/>
      <c r="AF1948" s="20"/>
      <c r="AI1948" s="2"/>
      <c r="AJ1948" s="2"/>
      <c r="AK1948" s="20"/>
      <c r="AN1948" s="2"/>
      <c r="AO1948" s="2"/>
    </row>
    <row r="1949" spans="7:41" x14ac:dyDescent="0.25">
      <c r="G1949" s="2"/>
      <c r="AF1949" s="20"/>
      <c r="AI1949" s="2"/>
      <c r="AJ1949" s="2"/>
      <c r="AK1949" s="20"/>
      <c r="AN1949" s="2"/>
      <c r="AO1949" s="2"/>
    </row>
    <row r="1950" spans="7:41" x14ac:dyDescent="0.25">
      <c r="G1950" s="2"/>
      <c r="AF1950" s="20"/>
      <c r="AI1950" s="2"/>
      <c r="AJ1950" s="2"/>
      <c r="AK1950" s="20"/>
      <c r="AN1950" s="2"/>
      <c r="AO1950" s="2"/>
    </row>
    <row r="1951" spans="7:41" x14ac:dyDescent="0.25">
      <c r="G1951" s="2"/>
      <c r="AF1951" s="20"/>
      <c r="AI1951" s="2"/>
      <c r="AJ1951" s="2"/>
      <c r="AK1951" s="20"/>
      <c r="AN1951" s="2"/>
      <c r="AO1951" s="2"/>
    </row>
    <row r="1952" spans="7:41" x14ac:dyDescent="0.25">
      <c r="G1952" s="2"/>
      <c r="AF1952" s="20"/>
      <c r="AI1952" s="2"/>
      <c r="AJ1952" s="2"/>
      <c r="AK1952" s="20"/>
      <c r="AN1952" s="2"/>
      <c r="AO1952" s="2"/>
    </row>
    <row r="1953" spans="7:41" x14ac:dyDescent="0.25">
      <c r="G1953" s="2"/>
      <c r="AF1953" s="20"/>
      <c r="AI1953" s="2"/>
      <c r="AJ1953" s="2"/>
      <c r="AK1953" s="20"/>
      <c r="AN1953" s="2"/>
      <c r="AO1953" s="2"/>
    </row>
    <row r="1954" spans="7:41" x14ac:dyDescent="0.25">
      <c r="G1954" s="2"/>
      <c r="AF1954" s="20"/>
      <c r="AI1954" s="2"/>
      <c r="AJ1954" s="2"/>
      <c r="AK1954" s="20"/>
      <c r="AN1954" s="2"/>
      <c r="AO1954" s="2"/>
    </row>
    <row r="1955" spans="7:41" x14ac:dyDescent="0.25">
      <c r="G1955" s="2"/>
      <c r="AF1955" s="20"/>
      <c r="AI1955" s="2"/>
      <c r="AJ1955" s="2"/>
      <c r="AK1955" s="20"/>
      <c r="AN1955" s="2"/>
      <c r="AO1955" s="2"/>
    </row>
    <row r="1956" spans="7:41" x14ac:dyDescent="0.25">
      <c r="G1956" s="2"/>
      <c r="AF1956" s="20"/>
      <c r="AI1956" s="2"/>
      <c r="AJ1956" s="2"/>
      <c r="AK1956" s="20"/>
      <c r="AN1956" s="2"/>
      <c r="AO1956" s="2"/>
    </row>
    <row r="1957" spans="7:41" x14ac:dyDescent="0.25">
      <c r="G1957" s="2"/>
      <c r="AF1957" s="20"/>
      <c r="AI1957" s="2"/>
      <c r="AJ1957" s="2"/>
      <c r="AK1957" s="20"/>
      <c r="AN1957" s="2"/>
      <c r="AO1957" s="2"/>
    </row>
    <row r="1958" spans="7:41" x14ac:dyDescent="0.25">
      <c r="G1958" s="2"/>
      <c r="AF1958" s="20"/>
      <c r="AI1958" s="2"/>
      <c r="AJ1958" s="2"/>
      <c r="AK1958" s="20"/>
      <c r="AN1958" s="2"/>
      <c r="AO1958" s="2"/>
    </row>
    <row r="1959" spans="7:41" x14ac:dyDescent="0.25">
      <c r="G1959" s="2"/>
      <c r="AF1959" s="20"/>
      <c r="AI1959" s="2"/>
      <c r="AJ1959" s="2"/>
      <c r="AK1959" s="20"/>
      <c r="AN1959" s="2"/>
      <c r="AO1959" s="2"/>
    </row>
    <row r="1960" spans="7:41" x14ac:dyDescent="0.25">
      <c r="G1960" s="2"/>
      <c r="AF1960" s="20"/>
      <c r="AI1960" s="2"/>
      <c r="AJ1960" s="2"/>
      <c r="AK1960" s="20"/>
      <c r="AN1960" s="2"/>
      <c r="AO1960" s="2"/>
    </row>
    <row r="1961" spans="7:41" x14ac:dyDescent="0.25">
      <c r="G1961" s="2"/>
      <c r="AF1961" s="20"/>
      <c r="AI1961" s="2"/>
      <c r="AJ1961" s="2"/>
      <c r="AK1961" s="20"/>
      <c r="AN1961" s="2"/>
      <c r="AO1961" s="2"/>
    </row>
    <row r="1962" spans="7:41" x14ac:dyDescent="0.25">
      <c r="G1962" s="2"/>
      <c r="AF1962" s="20"/>
      <c r="AI1962" s="2"/>
      <c r="AJ1962" s="2"/>
      <c r="AK1962" s="20"/>
      <c r="AN1962" s="2"/>
      <c r="AO1962" s="2"/>
    </row>
    <row r="1963" spans="7:41" x14ac:dyDescent="0.25">
      <c r="G1963" s="2"/>
      <c r="AF1963" s="20"/>
      <c r="AI1963" s="2"/>
      <c r="AJ1963" s="2"/>
      <c r="AK1963" s="20"/>
      <c r="AN1963" s="2"/>
      <c r="AO1963" s="2"/>
    </row>
    <row r="1964" spans="7:41" x14ac:dyDescent="0.25">
      <c r="G1964" s="2"/>
      <c r="AF1964" s="20"/>
      <c r="AI1964" s="2"/>
      <c r="AJ1964" s="2"/>
      <c r="AK1964" s="20"/>
      <c r="AN1964" s="2"/>
      <c r="AO1964" s="2"/>
    </row>
    <row r="1965" spans="7:41" x14ac:dyDescent="0.25">
      <c r="G1965" s="2"/>
      <c r="AF1965" s="20"/>
      <c r="AI1965" s="2"/>
      <c r="AJ1965" s="2"/>
      <c r="AK1965" s="20"/>
      <c r="AN1965" s="2"/>
      <c r="AO1965" s="2"/>
    </row>
    <row r="1966" spans="7:41" x14ac:dyDescent="0.25">
      <c r="G1966" s="2"/>
      <c r="AF1966" s="20"/>
      <c r="AI1966" s="2"/>
      <c r="AJ1966" s="2"/>
      <c r="AK1966" s="20"/>
      <c r="AN1966" s="2"/>
      <c r="AO1966" s="2"/>
    </row>
    <row r="1967" spans="7:41" x14ac:dyDescent="0.25">
      <c r="G1967" s="2"/>
      <c r="AF1967" s="20"/>
      <c r="AI1967" s="2"/>
      <c r="AJ1967" s="2"/>
      <c r="AK1967" s="20"/>
      <c r="AN1967" s="2"/>
      <c r="AO1967" s="2"/>
    </row>
    <row r="1968" spans="7:41" x14ac:dyDescent="0.25">
      <c r="G1968" s="2"/>
      <c r="AF1968" s="20"/>
      <c r="AI1968" s="2"/>
      <c r="AJ1968" s="2"/>
      <c r="AK1968" s="20"/>
      <c r="AN1968" s="2"/>
      <c r="AO1968" s="2"/>
    </row>
    <row r="1969" spans="7:41" x14ac:dyDescent="0.25">
      <c r="G1969" s="2"/>
      <c r="AF1969" s="20"/>
      <c r="AI1969" s="2"/>
      <c r="AJ1969" s="2"/>
      <c r="AK1969" s="20"/>
      <c r="AN1969" s="2"/>
      <c r="AO1969" s="2"/>
    </row>
    <row r="1970" spans="7:41" x14ac:dyDescent="0.25">
      <c r="G1970" s="2"/>
      <c r="AF1970" s="20"/>
      <c r="AI1970" s="2"/>
      <c r="AJ1970" s="2"/>
      <c r="AK1970" s="20"/>
      <c r="AN1970" s="2"/>
      <c r="AO1970" s="2"/>
    </row>
    <row r="1971" spans="7:41" x14ac:dyDescent="0.25">
      <c r="G1971" s="2"/>
      <c r="AF1971" s="20"/>
      <c r="AI1971" s="2"/>
      <c r="AJ1971" s="2"/>
      <c r="AK1971" s="20"/>
      <c r="AN1971" s="2"/>
      <c r="AO1971" s="2"/>
    </row>
    <row r="1972" spans="7:41" x14ac:dyDescent="0.25">
      <c r="G1972" s="2"/>
      <c r="AF1972" s="20"/>
      <c r="AI1972" s="2"/>
      <c r="AJ1972" s="2"/>
      <c r="AK1972" s="20"/>
      <c r="AN1972" s="2"/>
      <c r="AO1972" s="2"/>
    </row>
    <row r="1973" spans="7:41" x14ac:dyDescent="0.25">
      <c r="G1973" s="2"/>
      <c r="AF1973" s="20"/>
      <c r="AI1973" s="2"/>
      <c r="AJ1973" s="2"/>
      <c r="AK1973" s="20"/>
      <c r="AN1973" s="2"/>
      <c r="AO1973" s="2"/>
    </row>
    <row r="1974" spans="7:41" x14ac:dyDescent="0.25">
      <c r="G1974" s="2"/>
      <c r="AF1974" s="20"/>
      <c r="AI1974" s="2"/>
      <c r="AJ1974" s="2"/>
      <c r="AK1974" s="20"/>
      <c r="AN1974" s="2"/>
      <c r="AO1974" s="2"/>
    </row>
    <row r="1975" spans="7:41" x14ac:dyDescent="0.25">
      <c r="G1975" s="2"/>
      <c r="AF1975" s="20"/>
      <c r="AI1975" s="2"/>
      <c r="AJ1975" s="2"/>
      <c r="AK1975" s="20"/>
      <c r="AN1975" s="2"/>
      <c r="AO1975" s="2"/>
    </row>
    <row r="1976" spans="7:41" x14ac:dyDescent="0.25">
      <c r="G1976" s="2"/>
      <c r="AF1976" s="20"/>
      <c r="AI1976" s="2"/>
      <c r="AJ1976" s="2"/>
      <c r="AK1976" s="20"/>
      <c r="AN1976" s="2"/>
      <c r="AO1976" s="2"/>
    </row>
    <row r="1977" spans="7:41" x14ac:dyDescent="0.25">
      <c r="G1977" s="2"/>
      <c r="AF1977" s="20"/>
      <c r="AI1977" s="2"/>
      <c r="AJ1977" s="2"/>
      <c r="AK1977" s="20"/>
      <c r="AN1977" s="2"/>
      <c r="AO1977" s="2"/>
    </row>
    <row r="1978" spans="7:41" x14ac:dyDescent="0.25">
      <c r="G1978" s="2"/>
      <c r="AF1978" s="20"/>
      <c r="AI1978" s="2"/>
      <c r="AJ1978" s="2"/>
      <c r="AK1978" s="20"/>
      <c r="AN1978" s="2"/>
      <c r="AO1978" s="2"/>
    </row>
    <row r="1979" spans="7:41" x14ac:dyDescent="0.25">
      <c r="G1979" s="2"/>
      <c r="AF1979" s="20"/>
      <c r="AI1979" s="2"/>
      <c r="AJ1979" s="2"/>
      <c r="AK1979" s="20"/>
      <c r="AN1979" s="2"/>
      <c r="AO1979" s="2"/>
    </row>
    <row r="1980" spans="7:41" x14ac:dyDescent="0.25">
      <c r="G1980" s="2"/>
      <c r="AF1980" s="20"/>
      <c r="AI1980" s="2"/>
      <c r="AJ1980" s="2"/>
      <c r="AK1980" s="20"/>
      <c r="AN1980" s="2"/>
      <c r="AO1980" s="2"/>
    </row>
    <row r="1981" spans="7:41" x14ac:dyDescent="0.25">
      <c r="G1981" s="2"/>
      <c r="AF1981" s="20"/>
      <c r="AI1981" s="2"/>
      <c r="AJ1981" s="2"/>
      <c r="AK1981" s="20"/>
      <c r="AN1981" s="2"/>
      <c r="AO1981" s="2"/>
    </row>
    <row r="1982" spans="7:41" x14ac:dyDescent="0.25">
      <c r="G1982" s="2"/>
      <c r="AF1982" s="20"/>
      <c r="AI1982" s="2"/>
      <c r="AJ1982" s="2"/>
      <c r="AK1982" s="20"/>
      <c r="AN1982" s="2"/>
      <c r="AO1982" s="2"/>
    </row>
    <row r="1983" spans="7:41" x14ac:dyDescent="0.25">
      <c r="G1983" s="2"/>
      <c r="AF1983" s="20"/>
      <c r="AI1983" s="2"/>
      <c r="AJ1983" s="2"/>
      <c r="AK1983" s="20"/>
      <c r="AN1983" s="2"/>
      <c r="AO1983" s="2"/>
    </row>
    <row r="1984" spans="7:41" x14ac:dyDescent="0.25">
      <c r="G1984" s="2"/>
      <c r="AF1984" s="20"/>
      <c r="AI1984" s="2"/>
      <c r="AJ1984" s="2"/>
      <c r="AK1984" s="20"/>
      <c r="AN1984" s="2"/>
      <c r="AO1984" s="2"/>
    </row>
    <row r="1985" spans="7:41" x14ac:dyDescent="0.25">
      <c r="G1985" s="2"/>
      <c r="AF1985" s="20"/>
      <c r="AI1985" s="2"/>
      <c r="AJ1985" s="2"/>
      <c r="AK1985" s="20"/>
      <c r="AN1985" s="2"/>
      <c r="AO1985" s="2"/>
    </row>
    <row r="1986" spans="7:41" x14ac:dyDescent="0.25">
      <c r="G1986" s="2"/>
      <c r="AF1986" s="20"/>
      <c r="AI1986" s="2"/>
      <c r="AJ1986" s="2"/>
      <c r="AK1986" s="20"/>
      <c r="AN1986" s="2"/>
      <c r="AO1986" s="2"/>
    </row>
    <row r="1987" spans="7:41" x14ac:dyDescent="0.25">
      <c r="G1987" s="2"/>
      <c r="AF1987" s="20"/>
      <c r="AI1987" s="2"/>
      <c r="AJ1987" s="2"/>
      <c r="AK1987" s="20"/>
      <c r="AN1987" s="2"/>
      <c r="AO1987" s="2"/>
    </row>
    <row r="1988" spans="7:41" x14ac:dyDescent="0.25">
      <c r="G1988" s="2"/>
      <c r="AF1988" s="20"/>
      <c r="AI1988" s="2"/>
      <c r="AJ1988" s="2"/>
      <c r="AK1988" s="20"/>
      <c r="AN1988" s="2"/>
      <c r="AO1988" s="2"/>
    </row>
    <row r="1989" spans="7:41" x14ac:dyDescent="0.25">
      <c r="G1989" s="2"/>
      <c r="AF1989" s="20"/>
      <c r="AI1989" s="2"/>
      <c r="AJ1989" s="2"/>
      <c r="AK1989" s="20"/>
      <c r="AN1989" s="2"/>
      <c r="AO1989" s="2"/>
    </row>
    <row r="1990" spans="7:41" x14ac:dyDescent="0.25">
      <c r="G1990" s="2"/>
      <c r="AF1990" s="20"/>
      <c r="AI1990" s="2"/>
      <c r="AJ1990" s="2"/>
      <c r="AK1990" s="20"/>
      <c r="AN1990" s="2"/>
      <c r="AO1990" s="2"/>
    </row>
    <row r="1991" spans="7:41" x14ac:dyDescent="0.25">
      <c r="G1991" s="2"/>
      <c r="AF1991" s="20"/>
      <c r="AI1991" s="2"/>
      <c r="AJ1991" s="2"/>
      <c r="AK1991" s="20"/>
      <c r="AN1991" s="2"/>
      <c r="AO1991" s="2"/>
    </row>
    <row r="1992" spans="7:41" x14ac:dyDescent="0.25">
      <c r="G1992" s="2"/>
      <c r="AF1992" s="20"/>
      <c r="AI1992" s="2"/>
      <c r="AJ1992" s="2"/>
      <c r="AK1992" s="20"/>
      <c r="AN1992" s="2"/>
      <c r="AO1992" s="2"/>
    </row>
    <row r="1993" spans="7:41" x14ac:dyDescent="0.25">
      <c r="G1993" s="2"/>
      <c r="AF1993" s="20"/>
      <c r="AI1993" s="2"/>
      <c r="AJ1993" s="2"/>
      <c r="AK1993" s="20"/>
      <c r="AN1993" s="2"/>
      <c r="AO1993" s="2"/>
    </row>
    <row r="1994" spans="7:41" x14ac:dyDescent="0.25">
      <c r="G1994" s="2"/>
      <c r="AF1994" s="20"/>
      <c r="AI1994" s="2"/>
      <c r="AJ1994" s="2"/>
      <c r="AK1994" s="20"/>
      <c r="AN1994" s="2"/>
      <c r="AO1994" s="2"/>
    </row>
    <row r="1995" spans="7:41" x14ac:dyDescent="0.25">
      <c r="G1995" s="2"/>
      <c r="AF1995" s="20"/>
      <c r="AI1995" s="2"/>
      <c r="AJ1995" s="2"/>
      <c r="AK1995" s="20"/>
      <c r="AN1995" s="2"/>
      <c r="AO1995" s="2"/>
    </row>
    <row r="1996" spans="7:41" x14ac:dyDescent="0.25">
      <c r="G1996" s="2"/>
      <c r="AF1996" s="20"/>
      <c r="AI1996" s="2"/>
      <c r="AJ1996" s="2"/>
      <c r="AK1996" s="20"/>
      <c r="AN1996" s="2"/>
      <c r="AO1996" s="2"/>
    </row>
    <row r="1997" spans="7:41" x14ac:dyDescent="0.25">
      <c r="G1997" s="2"/>
      <c r="AF1997" s="20"/>
      <c r="AI1997" s="2"/>
      <c r="AJ1997" s="2"/>
      <c r="AK1997" s="20"/>
      <c r="AN1997" s="2"/>
      <c r="AO1997" s="2"/>
    </row>
    <row r="1998" spans="7:41" x14ac:dyDescent="0.25">
      <c r="G1998" s="2"/>
      <c r="AF1998" s="20"/>
      <c r="AI1998" s="2"/>
      <c r="AJ1998" s="2"/>
      <c r="AK1998" s="20"/>
      <c r="AN1998" s="2"/>
      <c r="AO1998" s="2"/>
    </row>
    <row r="1999" spans="7:41" x14ac:dyDescent="0.25">
      <c r="G1999" s="2"/>
      <c r="AF1999" s="20"/>
      <c r="AI1999" s="2"/>
      <c r="AJ1999" s="2"/>
      <c r="AK1999" s="20"/>
      <c r="AN1999" s="2"/>
      <c r="AO1999" s="2"/>
    </row>
    <row r="2000" spans="7:41" x14ac:dyDescent="0.25">
      <c r="G2000" s="2"/>
      <c r="AF2000" s="20"/>
      <c r="AI2000" s="2"/>
      <c r="AJ2000" s="2"/>
      <c r="AK2000" s="20"/>
      <c r="AN2000" s="2"/>
      <c r="AO2000" s="2"/>
    </row>
    <row r="2001" spans="7:41" x14ac:dyDescent="0.25">
      <c r="G2001" s="2"/>
      <c r="AF2001" s="20"/>
      <c r="AI2001" s="2"/>
      <c r="AJ2001" s="2"/>
      <c r="AK2001" s="20"/>
      <c r="AN2001" s="2"/>
      <c r="AO2001" s="2"/>
    </row>
    <row r="2002" spans="7:41" x14ac:dyDescent="0.25">
      <c r="G2002" s="2"/>
      <c r="AF2002" s="20"/>
      <c r="AI2002" s="2"/>
      <c r="AJ2002" s="2"/>
      <c r="AK2002" s="20"/>
      <c r="AN2002" s="2"/>
      <c r="AO2002" s="2"/>
    </row>
    <row r="2003" spans="7:41" x14ac:dyDescent="0.25">
      <c r="G2003" s="2"/>
      <c r="AF2003" s="20"/>
      <c r="AI2003" s="2"/>
      <c r="AJ2003" s="2"/>
      <c r="AK2003" s="20"/>
      <c r="AN2003" s="2"/>
      <c r="AO2003" s="2"/>
    </row>
    <row r="2004" spans="7:41" x14ac:dyDescent="0.25">
      <c r="G2004" s="2"/>
      <c r="AF2004" s="20"/>
      <c r="AI2004" s="2"/>
      <c r="AJ2004" s="2"/>
      <c r="AK2004" s="20"/>
      <c r="AN2004" s="2"/>
      <c r="AO2004" s="2"/>
    </row>
    <row r="2005" spans="7:41" x14ac:dyDescent="0.25">
      <c r="G2005" s="2"/>
      <c r="AF2005" s="20"/>
      <c r="AI2005" s="2"/>
      <c r="AJ2005" s="2"/>
      <c r="AK2005" s="20"/>
      <c r="AN2005" s="2"/>
      <c r="AO2005" s="2"/>
    </row>
    <row r="2006" spans="7:41" x14ac:dyDescent="0.25">
      <c r="G2006" s="2"/>
      <c r="AF2006" s="20"/>
      <c r="AI2006" s="2"/>
      <c r="AJ2006" s="2"/>
      <c r="AK2006" s="20"/>
      <c r="AN2006" s="2"/>
      <c r="AO2006" s="2"/>
    </row>
    <row r="2007" spans="7:41" x14ac:dyDescent="0.25">
      <c r="G2007" s="2"/>
      <c r="AF2007" s="20"/>
      <c r="AI2007" s="2"/>
      <c r="AJ2007" s="2"/>
      <c r="AK2007" s="20"/>
      <c r="AN2007" s="2"/>
      <c r="AO2007" s="2"/>
    </row>
    <row r="2008" spans="7:41" x14ac:dyDescent="0.25">
      <c r="G2008" s="2"/>
      <c r="AF2008" s="20"/>
      <c r="AI2008" s="2"/>
      <c r="AJ2008" s="2"/>
      <c r="AK2008" s="20"/>
      <c r="AN2008" s="2"/>
      <c r="AO2008" s="2"/>
    </row>
    <row r="2009" spans="7:41" x14ac:dyDescent="0.25">
      <c r="G2009" s="2"/>
      <c r="AF2009" s="20"/>
      <c r="AI2009" s="2"/>
      <c r="AJ2009" s="2"/>
      <c r="AK2009" s="20"/>
      <c r="AN2009" s="2"/>
      <c r="AO2009" s="2"/>
    </row>
    <row r="2010" spans="7:41" x14ac:dyDescent="0.25">
      <c r="G2010" s="2"/>
      <c r="AF2010" s="20"/>
      <c r="AI2010" s="2"/>
      <c r="AJ2010" s="2"/>
      <c r="AK2010" s="20"/>
      <c r="AN2010" s="2"/>
      <c r="AO2010" s="2"/>
    </row>
    <row r="2011" spans="7:41" x14ac:dyDescent="0.25">
      <c r="G2011" s="2"/>
      <c r="AF2011" s="20"/>
      <c r="AI2011" s="2"/>
      <c r="AJ2011" s="2"/>
      <c r="AK2011" s="20"/>
      <c r="AN2011" s="2"/>
      <c r="AO2011" s="2"/>
    </row>
    <row r="2012" spans="7:41" x14ac:dyDescent="0.25">
      <c r="G2012" s="2"/>
      <c r="AF2012" s="20"/>
      <c r="AI2012" s="2"/>
      <c r="AJ2012" s="2"/>
      <c r="AK2012" s="20"/>
      <c r="AN2012" s="2"/>
      <c r="AO2012" s="2"/>
    </row>
    <row r="2013" spans="7:41" x14ac:dyDescent="0.25">
      <c r="G2013" s="2"/>
      <c r="AF2013" s="20"/>
      <c r="AI2013" s="2"/>
      <c r="AJ2013" s="2"/>
      <c r="AK2013" s="20"/>
      <c r="AN2013" s="2"/>
      <c r="AO2013" s="2"/>
    </row>
    <row r="2014" spans="7:41" x14ac:dyDescent="0.25">
      <c r="G2014" s="2"/>
      <c r="AF2014" s="20"/>
      <c r="AI2014" s="2"/>
      <c r="AJ2014" s="2"/>
      <c r="AK2014" s="20"/>
      <c r="AN2014" s="2"/>
      <c r="AO2014" s="2"/>
    </row>
    <row r="2015" spans="7:41" x14ac:dyDescent="0.25">
      <c r="G2015" s="2"/>
      <c r="AF2015" s="20"/>
      <c r="AI2015" s="2"/>
      <c r="AJ2015" s="2"/>
      <c r="AK2015" s="20"/>
      <c r="AN2015" s="2"/>
      <c r="AO2015" s="2"/>
    </row>
    <row r="2016" spans="7:41" x14ac:dyDescent="0.25">
      <c r="G2016" s="2"/>
      <c r="AF2016" s="20"/>
      <c r="AI2016" s="2"/>
      <c r="AJ2016" s="2"/>
      <c r="AK2016" s="20"/>
      <c r="AN2016" s="2"/>
      <c r="AO2016" s="2"/>
    </row>
    <row r="2017" spans="7:41" x14ac:dyDescent="0.25">
      <c r="G2017" s="2"/>
      <c r="AF2017" s="20"/>
      <c r="AI2017" s="2"/>
      <c r="AJ2017" s="2"/>
      <c r="AK2017" s="20"/>
      <c r="AN2017" s="2"/>
      <c r="AO2017" s="2"/>
    </row>
    <row r="2018" spans="7:41" x14ac:dyDescent="0.25">
      <c r="G2018" s="2"/>
      <c r="AF2018" s="20"/>
      <c r="AI2018" s="2"/>
      <c r="AJ2018" s="2"/>
      <c r="AK2018" s="20"/>
      <c r="AN2018" s="2"/>
      <c r="AO2018" s="2"/>
    </row>
    <row r="2019" spans="7:41" x14ac:dyDescent="0.25">
      <c r="G2019" s="2"/>
      <c r="AF2019" s="20"/>
      <c r="AI2019" s="2"/>
      <c r="AJ2019" s="2"/>
      <c r="AK2019" s="20"/>
      <c r="AN2019" s="2"/>
      <c r="AO2019" s="2"/>
    </row>
    <row r="2020" spans="7:41" x14ac:dyDescent="0.25">
      <c r="G2020" s="2"/>
      <c r="AF2020" s="20"/>
      <c r="AI2020" s="2"/>
      <c r="AJ2020" s="2"/>
      <c r="AK2020" s="20"/>
      <c r="AN2020" s="2"/>
      <c r="AO2020" s="2"/>
    </row>
    <row r="2021" spans="7:41" x14ac:dyDescent="0.25">
      <c r="G2021" s="2"/>
      <c r="AF2021" s="20"/>
      <c r="AI2021" s="2"/>
      <c r="AJ2021" s="2"/>
      <c r="AK2021" s="20"/>
      <c r="AN2021" s="2"/>
      <c r="AO2021" s="2"/>
    </row>
    <row r="2022" spans="7:41" x14ac:dyDescent="0.25">
      <c r="G2022" s="2"/>
      <c r="AF2022" s="20"/>
      <c r="AI2022" s="2"/>
      <c r="AJ2022" s="2"/>
      <c r="AK2022" s="20"/>
      <c r="AN2022" s="2"/>
      <c r="AO2022" s="2"/>
    </row>
    <row r="2023" spans="7:41" x14ac:dyDescent="0.25">
      <c r="G2023" s="2"/>
      <c r="AF2023" s="20"/>
      <c r="AI2023" s="2"/>
      <c r="AJ2023" s="2"/>
      <c r="AK2023" s="20"/>
      <c r="AN2023" s="2"/>
      <c r="AO2023" s="2"/>
    </row>
    <row r="2024" spans="7:41" x14ac:dyDescent="0.25">
      <c r="G2024" s="2"/>
      <c r="AF2024" s="20"/>
      <c r="AI2024" s="2"/>
      <c r="AJ2024" s="2"/>
      <c r="AK2024" s="20"/>
      <c r="AN2024" s="2"/>
      <c r="AO2024" s="2"/>
    </row>
    <row r="2025" spans="7:41" x14ac:dyDescent="0.25">
      <c r="G2025" s="2"/>
      <c r="AF2025" s="20"/>
      <c r="AI2025" s="2"/>
      <c r="AJ2025" s="2"/>
      <c r="AK2025" s="20"/>
      <c r="AN2025" s="2"/>
      <c r="AO2025" s="2"/>
    </row>
    <row r="2026" spans="7:41" x14ac:dyDescent="0.25">
      <c r="G2026" s="2"/>
      <c r="AF2026" s="20"/>
      <c r="AI2026" s="2"/>
      <c r="AJ2026" s="2"/>
      <c r="AK2026" s="20"/>
      <c r="AN2026" s="2"/>
      <c r="AO2026" s="2"/>
    </row>
    <row r="2027" spans="7:41" x14ac:dyDescent="0.25">
      <c r="G2027" s="2"/>
      <c r="AF2027" s="20"/>
      <c r="AI2027" s="2"/>
      <c r="AJ2027" s="2"/>
      <c r="AK2027" s="20"/>
      <c r="AN2027" s="2"/>
      <c r="AO2027" s="2"/>
    </row>
    <row r="2028" spans="7:41" x14ac:dyDescent="0.25">
      <c r="G2028" s="2"/>
      <c r="AF2028" s="20"/>
      <c r="AI2028" s="2"/>
      <c r="AJ2028" s="2"/>
      <c r="AK2028" s="20"/>
      <c r="AN2028" s="2"/>
      <c r="AO2028" s="2"/>
    </row>
    <row r="2029" spans="7:41" x14ac:dyDescent="0.25">
      <c r="G2029" s="2"/>
      <c r="AF2029" s="20"/>
      <c r="AI2029" s="2"/>
      <c r="AJ2029" s="2"/>
      <c r="AK2029" s="20"/>
      <c r="AN2029" s="2"/>
      <c r="AO2029" s="2"/>
    </row>
    <row r="2030" spans="7:41" x14ac:dyDescent="0.25">
      <c r="G2030" s="2"/>
      <c r="AF2030" s="20"/>
      <c r="AI2030" s="2"/>
      <c r="AJ2030" s="2"/>
      <c r="AK2030" s="20"/>
      <c r="AN2030" s="2"/>
      <c r="AO2030" s="2"/>
    </row>
    <row r="2031" spans="7:41" x14ac:dyDescent="0.25">
      <c r="G2031" s="2"/>
      <c r="AF2031" s="20"/>
      <c r="AI2031" s="2"/>
      <c r="AJ2031" s="2"/>
      <c r="AK2031" s="20"/>
      <c r="AN2031" s="2"/>
      <c r="AO2031" s="2"/>
    </row>
    <row r="2032" spans="7:41" x14ac:dyDescent="0.25">
      <c r="G2032" s="2"/>
      <c r="AF2032" s="20"/>
      <c r="AI2032" s="2"/>
      <c r="AJ2032" s="2"/>
      <c r="AK2032" s="20"/>
      <c r="AN2032" s="2"/>
      <c r="AO2032" s="2"/>
    </row>
    <row r="2033" spans="7:41" x14ac:dyDescent="0.25">
      <c r="G2033" s="2"/>
      <c r="AF2033" s="20"/>
      <c r="AI2033" s="2"/>
      <c r="AJ2033" s="2"/>
      <c r="AK2033" s="20"/>
      <c r="AN2033" s="2"/>
      <c r="AO2033" s="2"/>
    </row>
    <row r="2034" spans="7:41" x14ac:dyDescent="0.25">
      <c r="G2034" s="2"/>
      <c r="AF2034" s="20"/>
      <c r="AI2034" s="2"/>
      <c r="AJ2034" s="2"/>
      <c r="AK2034" s="20"/>
      <c r="AN2034" s="2"/>
      <c r="AO2034" s="2"/>
    </row>
    <row r="2035" spans="7:41" x14ac:dyDescent="0.25">
      <c r="G2035" s="2"/>
      <c r="AF2035" s="20"/>
      <c r="AI2035" s="2"/>
      <c r="AJ2035" s="2"/>
      <c r="AK2035" s="20"/>
      <c r="AN2035" s="2"/>
      <c r="AO2035" s="2"/>
    </row>
    <row r="2036" spans="7:41" x14ac:dyDescent="0.25">
      <c r="G2036" s="2"/>
      <c r="AF2036" s="20"/>
      <c r="AI2036" s="2"/>
      <c r="AJ2036" s="2"/>
      <c r="AK2036" s="20"/>
      <c r="AN2036" s="2"/>
      <c r="AO2036" s="2"/>
    </row>
    <row r="2037" spans="7:41" x14ac:dyDescent="0.25">
      <c r="G2037" s="2"/>
      <c r="AF2037" s="20"/>
      <c r="AI2037" s="2"/>
      <c r="AJ2037" s="2"/>
      <c r="AK2037" s="20"/>
      <c r="AN2037" s="2"/>
      <c r="AO2037" s="2"/>
    </row>
    <row r="2038" spans="7:41" x14ac:dyDescent="0.25">
      <c r="G2038" s="2"/>
      <c r="AF2038" s="20"/>
      <c r="AI2038" s="2"/>
      <c r="AJ2038" s="2"/>
      <c r="AK2038" s="20"/>
      <c r="AN2038" s="2"/>
      <c r="AO2038" s="2"/>
    </row>
    <row r="2039" spans="7:41" x14ac:dyDescent="0.25">
      <c r="G2039" s="2"/>
      <c r="AF2039" s="20"/>
      <c r="AI2039" s="2"/>
      <c r="AJ2039" s="2"/>
      <c r="AK2039" s="20"/>
      <c r="AN2039" s="2"/>
      <c r="AO2039" s="2"/>
    </row>
    <row r="2040" spans="7:41" x14ac:dyDescent="0.25">
      <c r="G2040" s="2"/>
      <c r="AF2040" s="20"/>
      <c r="AI2040" s="2"/>
      <c r="AJ2040" s="2"/>
      <c r="AK2040" s="20"/>
      <c r="AN2040" s="2"/>
      <c r="AO2040" s="2"/>
    </row>
    <row r="2041" spans="7:41" x14ac:dyDescent="0.25">
      <c r="G2041" s="2"/>
      <c r="AF2041" s="20"/>
      <c r="AI2041" s="2"/>
      <c r="AJ2041" s="2"/>
      <c r="AK2041" s="20"/>
      <c r="AN2041" s="2"/>
      <c r="AO2041" s="2"/>
    </row>
    <row r="2042" spans="7:41" x14ac:dyDescent="0.25">
      <c r="G2042" s="2"/>
      <c r="AF2042" s="20"/>
      <c r="AI2042" s="2"/>
      <c r="AJ2042" s="2"/>
      <c r="AK2042" s="20"/>
      <c r="AN2042" s="2"/>
      <c r="AO2042" s="2"/>
    </row>
    <row r="2043" spans="7:41" x14ac:dyDescent="0.25">
      <c r="G2043" s="2"/>
      <c r="AF2043" s="20"/>
      <c r="AI2043" s="2"/>
      <c r="AJ2043" s="2"/>
      <c r="AK2043" s="20"/>
      <c r="AN2043" s="2"/>
      <c r="AO2043" s="2"/>
    </row>
    <row r="2044" spans="7:41" x14ac:dyDescent="0.25">
      <c r="G2044" s="2"/>
      <c r="AF2044" s="20"/>
      <c r="AI2044" s="2"/>
      <c r="AJ2044" s="2"/>
      <c r="AK2044" s="20"/>
      <c r="AN2044" s="2"/>
      <c r="AO2044" s="2"/>
    </row>
    <row r="2045" spans="7:41" x14ac:dyDescent="0.25">
      <c r="G2045" s="2"/>
      <c r="AF2045" s="20"/>
      <c r="AI2045" s="2"/>
      <c r="AJ2045" s="2"/>
      <c r="AK2045" s="20"/>
      <c r="AN2045" s="2"/>
      <c r="AO2045" s="2"/>
    </row>
    <row r="2046" spans="7:41" x14ac:dyDescent="0.25">
      <c r="G2046" s="2"/>
      <c r="AF2046" s="20"/>
      <c r="AI2046" s="2"/>
      <c r="AJ2046" s="2"/>
      <c r="AK2046" s="20"/>
      <c r="AN2046" s="2"/>
      <c r="AO2046" s="2"/>
    </row>
    <row r="2047" spans="7:41" x14ac:dyDescent="0.25">
      <c r="G2047" s="2"/>
      <c r="AF2047" s="20"/>
      <c r="AI2047" s="2"/>
      <c r="AJ2047" s="2"/>
      <c r="AK2047" s="20"/>
      <c r="AN2047" s="2"/>
      <c r="AO2047" s="2"/>
    </row>
    <row r="2048" spans="7:41" x14ac:dyDescent="0.25">
      <c r="G2048" s="2"/>
      <c r="AF2048" s="20"/>
      <c r="AI2048" s="2"/>
      <c r="AJ2048" s="2"/>
      <c r="AK2048" s="20"/>
      <c r="AN2048" s="2"/>
      <c r="AO2048" s="2"/>
    </row>
    <row r="2049" spans="7:41" x14ac:dyDescent="0.25">
      <c r="G2049" s="2"/>
      <c r="AF2049" s="20"/>
      <c r="AI2049" s="2"/>
      <c r="AJ2049" s="2"/>
      <c r="AK2049" s="20"/>
      <c r="AN2049" s="2"/>
      <c r="AO2049" s="2"/>
    </row>
    <row r="2050" spans="7:41" x14ac:dyDescent="0.25">
      <c r="G2050" s="2"/>
      <c r="AF2050" s="20"/>
      <c r="AI2050" s="2"/>
      <c r="AJ2050" s="2"/>
      <c r="AK2050" s="20"/>
      <c r="AN2050" s="2"/>
      <c r="AO2050" s="2"/>
    </row>
    <row r="2051" spans="7:41" x14ac:dyDescent="0.25">
      <c r="G2051" s="2"/>
      <c r="AF2051" s="20"/>
      <c r="AI2051" s="2"/>
      <c r="AJ2051" s="2"/>
      <c r="AK2051" s="20"/>
      <c r="AN2051" s="2"/>
      <c r="AO2051" s="2"/>
    </row>
    <row r="2052" spans="7:41" x14ac:dyDescent="0.25">
      <c r="G2052" s="2"/>
      <c r="AF2052" s="20"/>
      <c r="AI2052" s="2"/>
      <c r="AJ2052" s="2"/>
      <c r="AK2052" s="20"/>
      <c r="AN2052" s="2"/>
      <c r="AO2052" s="2"/>
    </row>
    <row r="2053" spans="7:41" x14ac:dyDescent="0.25">
      <c r="G2053" s="2"/>
      <c r="AF2053" s="20"/>
      <c r="AI2053" s="2"/>
      <c r="AJ2053" s="2"/>
      <c r="AK2053" s="20"/>
      <c r="AN2053" s="2"/>
      <c r="AO2053" s="2"/>
    </row>
    <row r="2054" spans="7:41" x14ac:dyDescent="0.25">
      <c r="G2054" s="2"/>
      <c r="AF2054" s="20"/>
      <c r="AI2054" s="2"/>
      <c r="AJ2054" s="2"/>
      <c r="AK2054" s="20"/>
      <c r="AN2054" s="2"/>
      <c r="AO2054" s="2"/>
    </row>
    <row r="2055" spans="7:41" x14ac:dyDescent="0.25">
      <c r="G2055" s="2"/>
      <c r="AF2055" s="20"/>
      <c r="AI2055" s="2"/>
      <c r="AJ2055" s="2"/>
      <c r="AK2055" s="20"/>
      <c r="AN2055" s="2"/>
      <c r="AO2055" s="2"/>
    </row>
    <row r="2056" spans="7:41" x14ac:dyDescent="0.25">
      <c r="G2056" s="2"/>
      <c r="AF2056" s="20"/>
      <c r="AI2056" s="2"/>
      <c r="AJ2056" s="2"/>
      <c r="AK2056" s="20"/>
      <c r="AN2056" s="2"/>
      <c r="AO2056" s="2"/>
    </row>
    <row r="2057" spans="7:41" x14ac:dyDescent="0.25">
      <c r="G2057" s="2"/>
      <c r="AF2057" s="20"/>
      <c r="AI2057" s="2"/>
      <c r="AJ2057" s="2"/>
      <c r="AK2057" s="20"/>
      <c r="AN2057" s="2"/>
      <c r="AO2057" s="2"/>
    </row>
    <row r="2058" spans="7:41" x14ac:dyDescent="0.25">
      <c r="G2058" s="2"/>
      <c r="AF2058" s="20"/>
      <c r="AI2058" s="2"/>
      <c r="AJ2058" s="2"/>
      <c r="AK2058" s="20"/>
      <c r="AN2058" s="2"/>
      <c r="AO2058" s="2"/>
    </row>
    <row r="2059" spans="7:41" x14ac:dyDescent="0.25">
      <c r="G2059" s="2"/>
      <c r="AF2059" s="20"/>
      <c r="AI2059" s="2"/>
      <c r="AJ2059" s="2"/>
      <c r="AK2059" s="20"/>
      <c r="AN2059" s="2"/>
      <c r="AO2059" s="2"/>
    </row>
    <row r="2060" spans="7:41" x14ac:dyDescent="0.25">
      <c r="G2060" s="2"/>
      <c r="AF2060" s="20"/>
      <c r="AI2060" s="2"/>
      <c r="AJ2060" s="2"/>
      <c r="AK2060" s="20"/>
      <c r="AN2060" s="2"/>
      <c r="AO2060" s="2"/>
    </row>
    <row r="2061" spans="7:41" x14ac:dyDescent="0.25">
      <c r="G2061" s="2"/>
      <c r="AF2061" s="20"/>
      <c r="AI2061" s="2"/>
      <c r="AJ2061" s="2"/>
      <c r="AK2061" s="20"/>
      <c r="AN2061" s="2"/>
      <c r="AO2061" s="2"/>
    </row>
    <row r="2062" spans="7:41" x14ac:dyDescent="0.25">
      <c r="G2062" s="2"/>
      <c r="AF2062" s="20"/>
      <c r="AI2062" s="2"/>
      <c r="AJ2062" s="2"/>
      <c r="AK2062" s="20"/>
      <c r="AN2062" s="2"/>
      <c r="AO2062" s="2"/>
    </row>
    <row r="2063" spans="7:41" x14ac:dyDescent="0.25">
      <c r="G2063" s="2"/>
      <c r="AF2063" s="20"/>
      <c r="AI2063" s="2"/>
      <c r="AJ2063" s="2"/>
      <c r="AK2063" s="20"/>
      <c r="AN2063" s="2"/>
      <c r="AO2063" s="2"/>
    </row>
    <row r="2064" spans="7:41" x14ac:dyDescent="0.25">
      <c r="G2064" s="2"/>
      <c r="AF2064" s="20"/>
      <c r="AI2064" s="2"/>
      <c r="AJ2064" s="2"/>
      <c r="AK2064" s="20"/>
      <c r="AN2064" s="2"/>
      <c r="AO2064" s="2"/>
    </row>
    <row r="2065" spans="7:41" x14ac:dyDescent="0.25">
      <c r="G2065" s="2"/>
      <c r="AF2065" s="20"/>
      <c r="AI2065" s="2"/>
      <c r="AJ2065" s="2"/>
      <c r="AK2065" s="20"/>
      <c r="AN2065" s="2"/>
      <c r="AO2065" s="2"/>
    </row>
    <row r="2066" spans="7:41" x14ac:dyDescent="0.25">
      <c r="G2066" s="2"/>
      <c r="AF2066" s="20"/>
      <c r="AI2066" s="2"/>
      <c r="AJ2066" s="2"/>
      <c r="AK2066" s="20"/>
      <c r="AN2066" s="2"/>
      <c r="AO2066" s="2"/>
    </row>
    <row r="2067" spans="7:41" x14ac:dyDescent="0.25">
      <c r="G2067" s="2"/>
      <c r="AF2067" s="20"/>
      <c r="AI2067" s="2"/>
      <c r="AJ2067" s="2"/>
      <c r="AK2067" s="20"/>
      <c r="AN2067" s="2"/>
      <c r="AO2067" s="2"/>
    </row>
    <row r="2068" spans="7:41" x14ac:dyDescent="0.25">
      <c r="G2068" s="2"/>
      <c r="AF2068" s="20"/>
      <c r="AI2068" s="2"/>
      <c r="AJ2068" s="2"/>
      <c r="AK2068" s="20"/>
      <c r="AN2068" s="2"/>
      <c r="AO2068" s="2"/>
    </row>
    <row r="2069" spans="7:41" x14ac:dyDescent="0.25">
      <c r="G2069" s="2"/>
      <c r="AF2069" s="20"/>
      <c r="AI2069" s="2"/>
      <c r="AJ2069" s="2"/>
      <c r="AK2069" s="20"/>
      <c r="AN2069" s="2"/>
      <c r="AO2069" s="2"/>
    </row>
    <row r="2070" spans="7:41" x14ac:dyDescent="0.25">
      <c r="G2070" s="2"/>
      <c r="AF2070" s="20"/>
      <c r="AI2070" s="2"/>
      <c r="AJ2070" s="2"/>
      <c r="AK2070" s="20"/>
      <c r="AN2070" s="2"/>
      <c r="AO2070" s="2"/>
    </row>
    <row r="2071" spans="7:41" x14ac:dyDescent="0.25">
      <c r="G2071" s="2"/>
      <c r="AF2071" s="20"/>
      <c r="AI2071" s="2"/>
      <c r="AJ2071" s="2"/>
      <c r="AK2071" s="20"/>
      <c r="AN2071" s="2"/>
      <c r="AO2071" s="2"/>
    </row>
    <row r="2072" spans="7:41" x14ac:dyDescent="0.25">
      <c r="G2072" s="2"/>
      <c r="AF2072" s="20"/>
      <c r="AI2072" s="2"/>
      <c r="AJ2072" s="2"/>
      <c r="AK2072" s="20"/>
      <c r="AN2072" s="2"/>
      <c r="AO2072" s="2"/>
    </row>
    <row r="2073" spans="7:41" x14ac:dyDescent="0.25">
      <c r="G2073" s="2"/>
      <c r="AF2073" s="20"/>
      <c r="AI2073" s="2"/>
      <c r="AJ2073" s="2"/>
      <c r="AK2073" s="20"/>
      <c r="AN2073" s="2"/>
      <c r="AO2073" s="2"/>
    </row>
    <row r="2074" spans="7:41" x14ac:dyDescent="0.25">
      <c r="G2074" s="2"/>
      <c r="AF2074" s="20"/>
      <c r="AI2074" s="2"/>
      <c r="AJ2074" s="2"/>
      <c r="AK2074" s="20"/>
      <c r="AN2074" s="2"/>
      <c r="AO2074" s="2"/>
    </row>
    <row r="2075" spans="7:41" x14ac:dyDescent="0.25">
      <c r="G2075" s="2"/>
      <c r="AF2075" s="20"/>
      <c r="AI2075" s="2"/>
      <c r="AJ2075" s="2"/>
      <c r="AK2075" s="20"/>
      <c r="AN2075" s="2"/>
      <c r="AO2075" s="2"/>
    </row>
    <row r="2076" spans="7:41" x14ac:dyDescent="0.25">
      <c r="G2076" s="2"/>
      <c r="AF2076" s="20"/>
      <c r="AI2076" s="2"/>
      <c r="AJ2076" s="2"/>
      <c r="AK2076" s="20"/>
      <c r="AN2076" s="2"/>
      <c r="AO2076" s="2"/>
    </row>
    <row r="2077" spans="7:41" x14ac:dyDescent="0.25">
      <c r="G2077" s="2"/>
      <c r="AF2077" s="20"/>
      <c r="AI2077" s="2"/>
      <c r="AJ2077" s="2"/>
      <c r="AK2077" s="20"/>
      <c r="AN2077" s="2"/>
      <c r="AO2077" s="2"/>
    </row>
    <row r="2078" spans="7:41" x14ac:dyDescent="0.25">
      <c r="G2078" s="2"/>
      <c r="AF2078" s="20"/>
      <c r="AI2078" s="2"/>
      <c r="AJ2078" s="2"/>
      <c r="AK2078" s="20"/>
      <c r="AN2078" s="2"/>
      <c r="AO2078" s="2"/>
    </row>
    <row r="2079" spans="7:41" x14ac:dyDescent="0.25">
      <c r="G2079" s="2"/>
      <c r="AF2079" s="20"/>
      <c r="AI2079" s="2"/>
      <c r="AJ2079" s="2"/>
      <c r="AK2079" s="20"/>
      <c r="AN2079" s="2"/>
      <c r="AO2079" s="2"/>
    </row>
    <row r="2080" spans="7:41" x14ac:dyDescent="0.25">
      <c r="G2080" s="2"/>
      <c r="AF2080" s="20"/>
      <c r="AI2080" s="2"/>
      <c r="AJ2080" s="2"/>
      <c r="AK2080" s="20"/>
      <c r="AN2080" s="2"/>
      <c r="AO2080" s="2"/>
    </row>
    <row r="2081" spans="7:41" x14ac:dyDescent="0.25">
      <c r="G2081" s="2"/>
      <c r="AF2081" s="20"/>
      <c r="AI2081" s="2"/>
      <c r="AJ2081" s="2"/>
      <c r="AK2081" s="20"/>
      <c r="AN2081" s="2"/>
      <c r="AO2081" s="2"/>
    </row>
    <row r="2082" spans="7:41" x14ac:dyDescent="0.25">
      <c r="G2082" s="2"/>
      <c r="AF2082" s="20"/>
      <c r="AI2082" s="2"/>
      <c r="AJ2082" s="2"/>
      <c r="AK2082" s="20"/>
      <c r="AN2082" s="2"/>
      <c r="AO2082" s="2"/>
    </row>
    <row r="2083" spans="7:41" x14ac:dyDescent="0.25">
      <c r="G2083" s="2"/>
      <c r="AF2083" s="20"/>
      <c r="AI2083" s="2"/>
      <c r="AJ2083" s="2"/>
      <c r="AK2083" s="20"/>
      <c r="AN2083" s="2"/>
      <c r="AO2083" s="2"/>
    </row>
    <row r="2084" spans="7:41" x14ac:dyDescent="0.25">
      <c r="G2084" s="2"/>
      <c r="AF2084" s="20"/>
      <c r="AI2084" s="2"/>
      <c r="AJ2084" s="2"/>
      <c r="AK2084" s="20"/>
      <c r="AN2084" s="2"/>
      <c r="AO2084" s="2"/>
    </row>
    <row r="2085" spans="7:41" x14ac:dyDescent="0.25">
      <c r="G2085" s="2"/>
      <c r="AF2085" s="20"/>
      <c r="AI2085" s="2"/>
      <c r="AJ2085" s="2"/>
      <c r="AK2085" s="20"/>
      <c r="AN2085" s="2"/>
      <c r="AO2085" s="2"/>
    </row>
    <row r="2086" spans="7:41" x14ac:dyDescent="0.25">
      <c r="G2086" s="2"/>
      <c r="AF2086" s="20"/>
      <c r="AI2086" s="2"/>
      <c r="AJ2086" s="2"/>
      <c r="AK2086" s="20"/>
      <c r="AN2086" s="2"/>
      <c r="AO2086" s="2"/>
    </row>
    <row r="2087" spans="7:41" x14ac:dyDescent="0.25">
      <c r="G2087" s="2"/>
      <c r="AF2087" s="20"/>
      <c r="AI2087" s="2"/>
      <c r="AJ2087" s="2"/>
      <c r="AK2087" s="20"/>
      <c r="AN2087" s="2"/>
      <c r="AO2087" s="2"/>
    </row>
    <row r="2088" spans="7:41" x14ac:dyDescent="0.25">
      <c r="G2088" s="2"/>
      <c r="AF2088" s="20"/>
      <c r="AI2088" s="2"/>
      <c r="AJ2088" s="2"/>
      <c r="AK2088" s="20"/>
      <c r="AN2088" s="2"/>
      <c r="AO2088" s="2"/>
    </row>
    <row r="2089" spans="7:41" x14ac:dyDescent="0.25">
      <c r="G2089" s="2"/>
      <c r="AF2089" s="20"/>
      <c r="AI2089" s="2"/>
      <c r="AJ2089" s="2"/>
      <c r="AK2089" s="20"/>
      <c r="AN2089" s="2"/>
      <c r="AO2089" s="2"/>
    </row>
    <row r="2090" spans="7:41" x14ac:dyDescent="0.25">
      <c r="G2090" s="2"/>
      <c r="AF2090" s="20"/>
      <c r="AI2090" s="2"/>
      <c r="AJ2090" s="2"/>
      <c r="AK2090" s="20"/>
      <c r="AN2090" s="2"/>
      <c r="AO2090" s="2"/>
    </row>
    <row r="2091" spans="7:41" x14ac:dyDescent="0.25">
      <c r="G2091" s="2"/>
      <c r="AF2091" s="20"/>
      <c r="AI2091" s="2"/>
      <c r="AJ2091" s="2"/>
      <c r="AK2091" s="20"/>
      <c r="AN2091" s="2"/>
      <c r="AO2091" s="2"/>
    </row>
    <row r="2092" spans="7:41" x14ac:dyDescent="0.25">
      <c r="G2092" s="2"/>
      <c r="AF2092" s="20"/>
      <c r="AI2092" s="2"/>
      <c r="AJ2092" s="2"/>
      <c r="AK2092" s="20"/>
      <c r="AN2092" s="2"/>
      <c r="AO2092" s="2"/>
    </row>
    <row r="2093" spans="7:41" x14ac:dyDescent="0.25">
      <c r="G2093" s="2"/>
      <c r="AF2093" s="20"/>
      <c r="AI2093" s="2"/>
      <c r="AJ2093" s="2"/>
      <c r="AK2093" s="20"/>
      <c r="AN2093" s="2"/>
      <c r="AO2093" s="2"/>
    </row>
    <row r="2094" spans="7:41" x14ac:dyDescent="0.25">
      <c r="G2094" s="2"/>
      <c r="AF2094" s="20"/>
      <c r="AI2094" s="2"/>
      <c r="AJ2094" s="2"/>
      <c r="AK2094" s="20"/>
      <c r="AN2094" s="2"/>
      <c r="AO2094" s="2"/>
    </row>
    <row r="2095" spans="7:41" x14ac:dyDescent="0.25">
      <c r="G2095" s="2"/>
      <c r="AF2095" s="20"/>
      <c r="AI2095" s="2"/>
      <c r="AJ2095" s="2"/>
      <c r="AK2095" s="20"/>
      <c r="AN2095" s="2"/>
      <c r="AO2095" s="2"/>
    </row>
    <row r="2096" spans="7:41" x14ac:dyDescent="0.25">
      <c r="G2096" s="2"/>
      <c r="AF2096" s="20"/>
      <c r="AI2096" s="2"/>
      <c r="AJ2096" s="2"/>
      <c r="AK2096" s="20"/>
      <c r="AN2096" s="2"/>
      <c r="AO2096" s="2"/>
    </row>
    <row r="2097" spans="7:41" x14ac:dyDescent="0.25">
      <c r="G2097" s="2"/>
      <c r="AF2097" s="20"/>
      <c r="AI2097" s="2"/>
      <c r="AJ2097" s="2"/>
      <c r="AK2097" s="20"/>
      <c r="AN2097" s="2"/>
      <c r="AO2097" s="2"/>
    </row>
    <row r="2098" spans="7:41" x14ac:dyDescent="0.25">
      <c r="G2098" s="2"/>
      <c r="AF2098" s="20"/>
      <c r="AI2098" s="2"/>
      <c r="AJ2098" s="2"/>
      <c r="AK2098" s="20"/>
      <c r="AN2098" s="2"/>
      <c r="AO2098" s="2"/>
    </row>
    <row r="2099" spans="7:41" x14ac:dyDescent="0.25">
      <c r="G2099" s="2"/>
      <c r="AF2099" s="20"/>
      <c r="AI2099" s="2"/>
      <c r="AJ2099" s="2"/>
      <c r="AK2099" s="20"/>
      <c r="AN2099" s="2"/>
      <c r="AO2099" s="2"/>
    </row>
    <row r="2100" spans="7:41" x14ac:dyDescent="0.25">
      <c r="G2100" s="2"/>
      <c r="AF2100" s="20"/>
      <c r="AI2100" s="2"/>
      <c r="AJ2100" s="2"/>
      <c r="AK2100" s="20"/>
      <c r="AN2100" s="2"/>
      <c r="AO2100" s="2"/>
    </row>
    <row r="2101" spans="7:41" x14ac:dyDescent="0.25">
      <c r="G2101" s="2"/>
      <c r="AF2101" s="20"/>
      <c r="AI2101" s="2"/>
      <c r="AJ2101" s="2"/>
      <c r="AK2101" s="20"/>
      <c r="AN2101" s="2"/>
      <c r="AO2101" s="2"/>
    </row>
    <row r="2102" spans="7:41" x14ac:dyDescent="0.25">
      <c r="G2102" s="2"/>
      <c r="AF2102" s="20"/>
      <c r="AI2102" s="2"/>
      <c r="AJ2102" s="2"/>
      <c r="AK2102" s="20"/>
      <c r="AN2102" s="2"/>
      <c r="AO2102" s="2"/>
    </row>
    <row r="2103" spans="7:41" x14ac:dyDescent="0.25">
      <c r="G2103" s="2"/>
      <c r="AF2103" s="20"/>
      <c r="AI2103" s="2"/>
      <c r="AJ2103" s="2"/>
      <c r="AK2103" s="20"/>
      <c r="AN2103" s="2"/>
      <c r="AO2103" s="2"/>
    </row>
    <row r="2104" spans="7:41" x14ac:dyDescent="0.25">
      <c r="G2104" s="2"/>
      <c r="AF2104" s="20"/>
      <c r="AI2104" s="2"/>
      <c r="AJ2104" s="2"/>
      <c r="AK2104" s="20"/>
      <c r="AN2104" s="2"/>
      <c r="AO2104" s="2"/>
    </row>
    <row r="2105" spans="7:41" x14ac:dyDescent="0.25">
      <c r="G2105" s="2"/>
      <c r="AF2105" s="20"/>
      <c r="AI2105" s="2"/>
      <c r="AJ2105" s="2"/>
      <c r="AK2105" s="20"/>
      <c r="AN2105" s="2"/>
      <c r="AO2105" s="2"/>
    </row>
    <row r="2106" spans="7:41" x14ac:dyDescent="0.25">
      <c r="G2106" s="2"/>
      <c r="AF2106" s="20"/>
      <c r="AI2106" s="2"/>
      <c r="AJ2106" s="2"/>
      <c r="AK2106" s="20"/>
      <c r="AN2106" s="2"/>
      <c r="AO2106" s="2"/>
    </row>
    <row r="2107" spans="7:41" x14ac:dyDescent="0.25">
      <c r="G2107" s="2"/>
      <c r="AF2107" s="20"/>
      <c r="AI2107" s="2"/>
      <c r="AJ2107" s="2"/>
      <c r="AK2107" s="20"/>
      <c r="AN2107" s="2"/>
      <c r="AO2107" s="2"/>
    </row>
    <row r="2108" spans="7:41" x14ac:dyDescent="0.25">
      <c r="G2108" s="2"/>
      <c r="AF2108" s="20"/>
      <c r="AI2108" s="2"/>
      <c r="AJ2108" s="2"/>
      <c r="AK2108" s="20"/>
      <c r="AN2108" s="2"/>
      <c r="AO2108" s="2"/>
    </row>
    <row r="2109" spans="7:41" x14ac:dyDescent="0.25">
      <c r="G2109" s="2"/>
      <c r="AF2109" s="20"/>
      <c r="AI2109" s="2"/>
      <c r="AJ2109" s="2"/>
      <c r="AK2109" s="20"/>
      <c r="AN2109" s="2"/>
      <c r="AO2109" s="2"/>
    </row>
    <row r="2110" spans="7:41" x14ac:dyDescent="0.25">
      <c r="G2110" s="2"/>
      <c r="AF2110" s="20"/>
      <c r="AI2110" s="2"/>
      <c r="AJ2110" s="2"/>
      <c r="AK2110" s="20"/>
      <c r="AN2110" s="2"/>
      <c r="AO2110" s="2"/>
    </row>
    <row r="2111" spans="7:41" x14ac:dyDescent="0.25">
      <c r="G2111" s="2"/>
      <c r="AF2111" s="20"/>
      <c r="AI2111" s="2"/>
      <c r="AJ2111" s="2"/>
      <c r="AK2111" s="20"/>
      <c r="AN2111" s="2"/>
      <c r="AO2111" s="2"/>
    </row>
    <row r="2112" spans="7:41" x14ac:dyDescent="0.25">
      <c r="G2112" s="2"/>
      <c r="AF2112" s="20"/>
      <c r="AI2112" s="2"/>
      <c r="AJ2112" s="2"/>
      <c r="AK2112" s="20"/>
      <c r="AN2112" s="2"/>
      <c r="AO2112" s="2"/>
    </row>
    <row r="2113" spans="7:41" x14ac:dyDescent="0.25">
      <c r="G2113" s="2"/>
      <c r="AF2113" s="20"/>
      <c r="AI2113" s="2"/>
      <c r="AJ2113" s="2"/>
      <c r="AK2113" s="20"/>
      <c r="AN2113" s="2"/>
      <c r="AO2113" s="2"/>
    </row>
    <row r="2114" spans="7:41" x14ac:dyDescent="0.25">
      <c r="G2114" s="2"/>
      <c r="AF2114" s="20"/>
      <c r="AI2114" s="2"/>
      <c r="AJ2114" s="2"/>
      <c r="AK2114" s="20"/>
      <c r="AN2114" s="2"/>
      <c r="AO2114" s="2"/>
    </row>
    <row r="2115" spans="7:41" x14ac:dyDescent="0.25">
      <c r="G2115" s="2"/>
      <c r="AF2115" s="20"/>
      <c r="AI2115" s="2"/>
      <c r="AJ2115" s="2"/>
      <c r="AK2115" s="20"/>
      <c r="AN2115" s="2"/>
      <c r="AO2115" s="2"/>
    </row>
    <row r="2116" spans="7:41" x14ac:dyDescent="0.25">
      <c r="G2116" s="2"/>
      <c r="AF2116" s="20"/>
      <c r="AI2116" s="2"/>
      <c r="AJ2116" s="2"/>
      <c r="AK2116" s="20"/>
      <c r="AN2116" s="2"/>
      <c r="AO2116" s="2"/>
    </row>
    <row r="2117" spans="7:41" x14ac:dyDescent="0.25">
      <c r="G2117" s="2"/>
      <c r="AF2117" s="20"/>
      <c r="AI2117" s="2"/>
      <c r="AJ2117" s="2"/>
      <c r="AK2117" s="20"/>
      <c r="AN2117" s="2"/>
      <c r="AO2117" s="2"/>
    </row>
    <row r="2118" spans="7:41" x14ac:dyDescent="0.25">
      <c r="G2118" s="2"/>
      <c r="AF2118" s="20"/>
      <c r="AI2118" s="2"/>
      <c r="AJ2118" s="2"/>
      <c r="AK2118" s="20"/>
      <c r="AN2118" s="2"/>
      <c r="AO2118" s="2"/>
    </row>
    <row r="2119" spans="7:41" x14ac:dyDescent="0.25">
      <c r="G2119" s="2"/>
      <c r="AF2119" s="20"/>
      <c r="AI2119" s="2"/>
      <c r="AJ2119" s="2"/>
      <c r="AK2119" s="20"/>
      <c r="AN2119" s="2"/>
      <c r="AO2119" s="2"/>
    </row>
    <row r="2120" spans="7:41" x14ac:dyDescent="0.25">
      <c r="G2120" s="2"/>
      <c r="AF2120" s="20"/>
      <c r="AI2120" s="2"/>
      <c r="AJ2120" s="2"/>
      <c r="AK2120" s="20"/>
      <c r="AN2120" s="2"/>
      <c r="AO2120" s="2"/>
    </row>
    <row r="2121" spans="7:41" x14ac:dyDescent="0.25">
      <c r="G2121" s="2"/>
      <c r="AF2121" s="20"/>
      <c r="AI2121" s="2"/>
      <c r="AJ2121" s="2"/>
      <c r="AK2121" s="20"/>
      <c r="AN2121" s="2"/>
      <c r="AO2121" s="2"/>
    </row>
    <row r="2122" spans="7:41" x14ac:dyDescent="0.25">
      <c r="G2122" s="2"/>
      <c r="AF2122" s="20"/>
      <c r="AI2122" s="2"/>
      <c r="AJ2122" s="2"/>
      <c r="AK2122" s="20"/>
      <c r="AN2122" s="2"/>
      <c r="AO2122" s="2"/>
    </row>
    <row r="2123" spans="7:41" x14ac:dyDescent="0.25">
      <c r="G2123" s="2"/>
      <c r="AF2123" s="20"/>
      <c r="AI2123" s="2"/>
      <c r="AJ2123" s="2"/>
      <c r="AK2123" s="20"/>
      <c r="AN2123" s="2"/>
      <c r="AO2123" s="2"/>
    </row>
    <row r="2124" spans="7:41" x14ac:dyDescent="0.25">
      <c r="G2124" s="2"/>
      <c r="AF2124" s="20"/>
      <c r="AI2124" s="2"/>
      <c r="AJ2124" s="2"/>
      <c r="AK2124" s="20"/>
      <c r="AN2124" s="2"/>
      <c r="AO2124" s="2"/>
    </row>
    <row r="2125" spans="7:41" x14ac:dyDescent="0.25">
      <c r="G2125" s="2"/>
      <c r="AF2125" s="20"/>
      <c r="AI2125" s="2"/>
      <c r="AJ2125" s="2"/>
      <c r="AK2125" s="20"/>
      <c r="AN2125" s="2"/>
      <c r="AO2125" s="2"/>
    </row>
    <row r="2126" spans="7:41" x14ac:dyDescent="0.25">
      <c r="G2126" s="2"/>
      <c r="AF2126" s="20"/>
      <c r="AI2126" s="2"/>
      <c r="AJ2126" s="2"/>
      <c r="AK2126" s="20"/>
      <c r="AN2126" s="2"/>
      <c r="AO2126" s="2"/>
    </row>
    <row r="2127" spans="7:41" x14ac:dyDescent="0.25">
      <c r="G2127" s="2"/>
      <c r="AF2127" s="20"/>
      <c r="AI2127" s="2"/>
      <c r="AJ2127" s="2"/>
      <c r="AK2127" s="20"/>
      <c r="AN2127" s="2"/>
      <c r="AO2127" s="2"/>
    </row>
    <row r="2128" spans="7:41" x14ac:dyDescent="0.25">
      <c r="G2128" s="2"/>
      <c r="AF2128" s="20"/>
      <c r="AI2128" s="2"/>
      <c r="AJ2128" s="2"/>
      <c r="AK2128" s="20"/>
      <c r="AN2128" s="2"/>
      <c r="AO2128" s="2"/>
    </row>
    <row r="2129" spans="7:41" x14ac:dyDescent="0.25">
      <c r="G2129" s="2"/>
      <c r="AF2129" s="20"/>
      <c r="AI2129" s="2"/>
      <c r="AJ2129" s="2"/>
      <c r="AK2129" s="20"/>
      <c r="AN2129" s="2"/>
      <c r="AO2129" s="2"/>
    </row>
    <row r="2130" spans="7:41" x14ac:dyDescent="0.25">
      <c r="G2130" s="2"/>
      <c r="AF2130" s="20"/>
      <c r="AI2130" s="2"/>
      <c r="AJ2130" s="2"/>
      <c r="AK2130" s="20"/>
      <c r="AN2130" s="2"/>
      <c r="AO2130" s="2"/>
    </row>
    <row r="2131" spans="7:41" x14ac:dyDescent="0.25">
      <c r="G2131" s="2"/>
      <c r="AF2131" s="20"/>
      <c r="AI2131" s="2"/>
      <c r="AJ2131" s="2"/>
      <c r="AK2131" s="20"/>
      <c r="AN2131" s="2"/>
      <c r="AO2131" s="2"/>
    </row>
    <row r="2132" spans="7:41" x14ac:dyDescent="0.25">
      <c r="G2132" s="2"/>
      <c r="AF2132" s="20"/>
      <c r="AI2132" s="2"/>
      <c r="AJ2132" s="2"/>
      <c r="AK2132" s="20"/>
      <c r="AN2132" s="2"/>
      <c r="AO2132" s="2"/>
    </row>
    <row r="2133" spans="7:41" x14ac:dyDescent="0.25">
      <c r="G2133" s="2"/>
      <c r="AF2133" s="20"/>
      <c r="AI2133" s="2"/>
      <c r="AJ2133" s="2"/>
      <c r="AK2133" s="20"/>
      <c r="AN2133" s="2"/>
      <c r="AO2133" s="2"/>
    </row>
    <row r="2134" spans="7:41" x14ac:dyDescent="0.25">
      <c r="G2134" s="2"/>
      <c r="AF2134" s="20"/>
      <c r="AI2134" s="2"/>
      <c r="AJ2134" s="2"/>
      <c r="AK2134" s="20"/>
      <c r="AN2134" s="2"/>
      <c r="AO2134" s="2"/>
    </row>
    <row r="2135" spans="7:41" x14ac:dyDescent="0.25">
      <c r="G2135" s="2"/>
      <c r="AF2135" s="20"/>
      <c r="AI2135" s="2"/>
      <c r="AJ2135" s="2"/>
      <c r="AK2135" s="20"/>
      <c r="AN2135" s="2"/>
      <c r="AO2135" s="2"/>
    </row>
    <row r="2136" spans="7:41" x14ac:dyDescent="0.25">
      <c r="G2136" s="2"/>
      <c r="AF2136" s="20"/>
      <c r="AI2136" s="2"/>
      <c r="AJ2136" s="2"/>
      <c r="AK2136" s="20"/>
      <c r="AN2136" s="2"/>
      <c r="AO2136" s="2"/>
    </row>
    <row r="2137" spans="7:41" x14ac:dyDescent="0.25">
      <c r="G2137" s="2"/>
      <c r="AF2137" s="20"/>
      <c r="AI2137" s="2"/>
      <c r="AJ2137" s="2"/>
      <c r="AK2137" s="20"/>
      <c r="AN2137" s="2"/>
      <c r="AO2137" s="2"/>
    </row>
    <row r="2138" spans="7:41" x14ac:dyDescent="0.25">
      <c r="G2138" s="2"/>
      <c r="AF2138" s="20"/>
      <c r="AI2138" s="2"/>
      <c r="AJ2138" s="2"/>
      <c r="AK2138" s="20"/>
      <c r="AN2138" s="2"/>
      <c r="AO2138" s="2"/>
    </row>
    <row r="2139" spans="7:41" x14ac:dyDescent="0.25">
      <c r="G2139" s="2"/>
      <c r="AF2139" s="20"/>
      <c r="AI2139" s="2"/>
      <c r="AJ2139" s="2"/>
      <c r="AK2139" s="20"/>
      <c r="AN2139" s="2"/>
      <c r="AO2139" s="2"/>
    </row>
    <row r="2140" spans="7:41" x14ac:dyDescent="0.25">
      <c r="G2140" s="2"/>
      <c r="AF2140" s="20"/>
      <c r="AI2140" s="2"/>
      <c r="AJ2140" s="2"/>
      <c r="AK2140" s="20"/>
      <c r="AN2140" s="2"/>
      <c r="AO2140" s="2"/>
    </row>
    <row r="2141" spans="7:41" x14ac:dyDescent="0.25">
      <c r="G2141" s="2"/>
      <c r="AF2141" s="20"/>
      <c r="AI2141" s="2"/>
      <c r="AJ2141" s="2"/>
      <c r="AK2141" s="20"/>
      <c r="AN2141" s="2"/>
      <c r="AO2141" s="2"/>
    </row>
    <row r="2142" spans="7:41" x14ac:dyDescent="0.25">
      <c r="G2142" s="2"/>
      <c r="AF2142" s="20"/>
      <c r="AI2142" s="2"/>
      <c r="AJ2142" s="2"/>
      <c r="AK2142" s="20"/>
      <c r="AN2142" s="2"/>
      <c r="AO2142" s="2"/>
    </row>
    <row r="2143" spans="7:41" x14ac:dyDescent="0.25">
      <c r="G2143" s="2"/>
      <c r="AF2143" s="20"/>
      <c r="AI2143" s="2"/>
      <c r="AJ2143" s="2"/>
      <c r="AK2143" s="20"/>
      <c r="AN2143" s="2"/>
      <c r="AO2143" s="2"/>
    </row>
    <row r="2144" spans="7:41" x14ac:dyDescent="0.25">
      <c r="G2144" s="2"/>
      <c r="AF2144" s="20"/>
      <c r="AI2144" s="2"/>
      <c r="AJ2144" s="2"/>
      <c r="AK2144" s="20"/>
      <c r="AN2144" s="2"/>
      <c r="AO2144" s="2"/>
    </row>
    <row r="2145" spans="7:41" x14ac:dyDescent="0.25">
      <c r="G2145" s="2"/>
      <c r="AF2145" s="20"/>
      <c r="AI2145" s="2"/>
      <c r="AJ2145" s="2"/>
      <c r="AK2145" s="20"/>
      <c r="AN2145" s="2"/>
      <c r="AO2145" s="2"/>
    </row>
    <row r="2146" spans="7:41" x14ac:dyDescent="0.25">
      <c r="G2146" s="2"/>
      <c r="AF2146" s="20"/>
      <c r="AI2146" s="2"/>
      <c r="AJ2146" s="2"/>
      <c r="AK2146" s="20"/>
      <c r="AN2146" s="2"/>
      <c r="AO2146" s="2"/>
    </row>
    <row r="2147" spans="7:41" x14ac:dyDescent="0.25">
      <c r="G2147" s="2"/>
      <c r="AF2147" s="20"/>
      <c r="AI2147" s="2"/>
      <c r="AJ2147" s="2"/>
      <c r="AK2147" s="20"/>
      <c r="AN2147" s="2"/>
      <c r="AO2147" s="2"/>
    </row>
    <row r="2148" spans="7:41" x14ac:dyDescent="0.25">
      <c r="G2148" s="2"/>
      <c r="AF2148" s="20"/>
      <c r="AI2148" s="2"/>
      <c r="AJ2148" s="2"/>
      <c r="AK2148" s="20"/>
      <c r="AN2148" s="2"/>
      <c r="AO2148" s="2"/>
    </row>
    <row r="2149" spans="7:41" x14ac:dyDescent="0.25">
      <c r="G2149" s="2"/>
      <c r="AF2149" s="20"/>
      <c r="AI2149" s="2"/>
      <c r="AJ2149" s="2"/>
      <c r="AK2149" s="20"/>
      <c r="AN2149" s="2"/>
      <c r="AO2149" s="2"/>
    </row>
    <row r="2150" spans="7:41" x14ac:dyDescent="0.25">
      <c r="G2150" s="2"/>
      <c r="AF2150" s="20"/>
      <c r="AI2150" s="2"/>
      <c r="AJ2150" s="2"/>
      <c r="AK2150" s="20"/>
      <c r="AN2150" s="2"/>
      <c r="AO2150" s="2"/>
    </row>
    <row r="2151" spans="7:41" x14ac:dyDescent="0.25">
      <c r="G2151" s="2"/>
      <c r="AF2151" s="20"/>
      <c r="AI2151" s="2"/>
      <c r="AJ2151" s="2"/>
      <c r="AK2151" s="20"/>
      <c r="AN2151" s="2"/>
      <c r="AO2151" s="2"/>
    </row>
    <row r="2152" spans="7:41" x14ac:dyDescent="0.25">
      <c r="G2152" s="2"/>
      <c r="AF2152" s="20"/>
      <c r="AI2152" s="2"/>
      <c r="AJ2152" s="2"/>
      <c r="AK2152" s="20"/>
      <c r="AN2152" s="2"/>
      <c r="AO2152" s="2"/>
    </row>
    <row r="2153" spans="7:41" x14ac:dyDescent="0.25">
      <c r="G2153" s="2"/>
      <c r="AF2153" s="20"/>
      <c r="AI2153" s="2"/>
      <c r="AJ2153" s="2"/>
      <c r="AK2153" s="20"/>
      <c r="AN2153" s="2"/>
      <c r="AO2153" s="2"/>
    </row>
    <row r="2154" spans="7:41" x14ac:dyDescent="0.25">
      <c r="G2154" s="2"/>
      <c r="AF2154" s="20"/>
      <c r="AI2154" s="2"/>
      <c r="AJ2154" s="2"/>
      <c r="AK2154" s="20"/>
      <c r="AN2154" s="2"/>
      <c r="AO2154" s="2"/>
    </row>
    <row r="2155" spans="7:41" x14ac:dyDescent="0.25">
      <c r="G2155" s="2"/>
      <c r="AF2155" s="20"/>
      <c r="AI2155" s="2"/>
      <c r="AJ2155" s="2"/>
      <c r="AK2155" s="20"/>
      <c r="AN2155" s="2"/>
      <c r="AO2155" s="2"/>
    </row>
    <row r="2156" spans="7:41" x14ac:dyDescent="0.25">
      <c r="G2156" s="2"/>
      <c r="AF2156" s="20"/>
      <c r="AI2156" s="2"/>
      <c r="AJ2156" s="2"/>
      <c r="AK2156" s="20"/>
      <c r="AN2156" s="2"/>
      <c r="AO2156" s="2"/>
    </row>
    <row r="2157" spans="7:41" x14ac:dyDescent="0.25">
      <c r="G2157" s="2"/>
      <c r="AF2157" s="20"/>
      <c r="AI2157" s="2"/>
      <c r="AJ2157" s="2"/>
      <c r="AK2157" s="20"/>
      <c r="AN2157" s="2"/>
      <c r="AO2157" s="2"/>
    </row>
    <row r="2158" spans="7:41" x14ac:dyDescent="0.25">
      <c r="G2158" s="2"/>
      <c r="AF2158" s="20"/>
      <c r="AI2158" s="2"/>
      <c r="AJ2158" s="2"/>
      <c r="AK2158" s="20"/>
      <c r="AN2158" s="2"/>
      <c r="AO2158" s="2"/>
    </row>
    <row r="2159" spans="7:41" x14ac:dyDescent="0.25">
      <c r="G2159" s="2"/>
      <c r="AF2159" s="20"/>
      <c r="AI2159" s="2"/>
      <c r="AJ2159" s="2"/>
      <c r="AK2159" s="20"/>
      <c r="AN2159" s="2"/>
      <c r="AO2159" s="2"/>
    </row>
    <row r="2160" spans="7:41" x14ac:dyDescent="0.25">
      <c r="G2160" s="2"/>
      <c r="AF2160" s="20"/>
      <c r="AI2160" s="2"/>
      <c r="AJ2160" s="2"/>
      <c r="AK2160" s="20"/>
      <c r="AN2160" s="2"/>
      <c r="AO2160" s="2"/>
    </row>
    <row r="2161" spans="7:41" x14ac:dyDescent="0.25">
      <c r="G2161" s="2"/>
      <c r="AF2161" s="20"/>
      <c r="AI2161" s="2"/>
      <c r="AJ2161" s="2"/>
      <c r="AK2161" s="20"/>
      <c r="AN2161" s="2"/>
      <c r="AO2161" s="2"/>
    </row>
    <row r="2162" spans="7:41" x14ac:dyDescent="0.25">
      <c r="G2162" s="2"/>
      <c r="AF2162" s="20"/>
      <c r="AI2162" s="2"/>
      <c r="AJ2162" s="2"/>
      <c r="AK2162" s="20"/>
      <c r="AN2162" s="2"/>
      <c r="AO2162" s="2"/>
    </row>
    <row r="2163" spans="7:41" x14ac:dyDescent="0.25">
      <c r="G2163" s="2"/>
      <c r="AF2163" s="20"/>
      <c r="AI2163" s="2"/>
      <c r="AJ2163" s="2"/>
      <c r="AK2163" s="20"/>
      <c r="AN2163" s="2"/>
      <c r="AO2163" s="2"/>
    </row>
    <row r="2164" spans="7:41" x14ac:dyDescent="0.25">
      <c r="G2164" s="2"/>
      <c r="AF2164" s="20"/>
      <c r="AI2164" s="2"/>
      <c r="AJ2164" s="2"/>
      <c r="AK2164" s="20"/>
      <c r="AN2164" s="2"/>
      <c r="AO2164" s="2"/>
    </row>
    <row r="2165" spans="7:41" x14ac:dyDescent="0.25">
      <c r="G2165" s="2"/>
      <c r="AF2165" s="20"/>
      <c r="AI2165" s="2"/>
      <c r="AJ2165" s="2"/>
      <c r="AK2165" s="20"/>
      <c r="AN2165" s="2"/>
      <c r="AO2165" s="2"/>
    </row>
    <row r="2166" spans="7:41" x14ac:dyDescent="0.25">
      <c r="G2166" s="2"/>
      <c r="AF2166" s="20"/>
      <c r="AI2166" s="2"/>
      <c r="AJ2166" s="2"/>
      <c r="AK2166" s="20"/>
      <c r="AN2166" s="2"/>
      <c r="AO2166" s="2"/>
    </row>
    <row r="2167" spans="7:41" x14ac:dyDescent="0.25">
      <c r="G2167" s="2"/>
      <c r="AF2167" s="20"/>
      <c r="AI2167" s="2"/>
      <c r="AJ2167" s="2"/>
      <c r="AK2167" s="20"/>
      <c r="AN2167" s="2"/>
      <c r="AO2167" s="2"/>
    </row>
    <row r="2168" spans="7:41" x14ac:dyDescent="0.25">
      <c r="G2168" s="2"/>
      <c r="AF2168" s="20"/>
      <c r="AI2168" s="2"/>
      <c r="AJ2168" s="2"/>
      <c r="AK2168" s="20"/>
      <c r="AN2168" s="2"/>
      <c r="AO2168" s="2"/>
    </row>
    <row r="2169" spans="7:41" x14ac:dyDescent="0.25">
      <c r="G2169" s="2"/>
      <c r="AF2169" s="20"/>
      <c r="AI2169" s="2"/>
      <c r="AJ2169" s="2"/>
      <c r="AK2169" s="20"/>
      <c r="AN2169" s="2"/>
      <c r="AO2169" s="2"/>
    </row>
    <row r="2170" spans="7:41" x14ac:dyDescent="0.25">
      <c r="G2170" s="2"/>
      <c r="AF2170" s="20"/>
      <c r="AI2170" s="2"/>
      <c r="AJ2170" s="2"/>
      <c r="AK2170" s="20"/>
      <c r="AN2170" s="2"/>
      <c r="AO2170" s="2"/>
    </row>
    <row r="2171" spans="7:41" x14ac:dyDescent="0.25">
      <c r="G2171" s="2"/>
      <c r="AF2171" s="20"/>
      <c r="AI2171" s="2"/>
      <c r="AJ2171" s="2"/>
      <c r="AK2171" s="20"/>
      <c r="AN2171" s="2"/>
      <c r="AO2171" s="2"/>
    </row>
    <row r="2172" spans="7:41" x14ac:dyDescent="0.25">
      <c r="G2172" s="2"/>
      <c r="AF2172" s="20"/>
      <c r="AI2172" s="2"/>
      <c r="AJ2172" s="2"/>
      <c r="AK2172" s="20"/>
      <c r="AN2172" s="2"/>
      <c r="AO2172" s="2"/>
    </row>
    <row r="2173" spans="7:41" x14ac:dyDescent="0.25">
      <c r="G2173" s="2"/>
      <c r="AF2173" s="20"/>
      <c r="AI2173" s="2"/>
      <c r="AJ2173" s="2"/>
      <c r="AK2173" s="20"/>
      <c r="AN2173" s="2"/>
      <c r="AO2173" s="2"/>
    </row>
    <row r="2174" spans="7:41" x14ac:dyDescent="0.25">
      <c r="G2174" s="2"/>
      <c r="AF2174" s="20"/>
      <c r="AI2174" s="2"/>
      <c r="AJ2174" s="2"/>
      <c r="AK2174" s="20"/>
      <c r="AN2174" s="2"/>
      <c r="AO2174" s="2"/>
    </row>
    <row r="2175" spans="7:41" x14ac:dyDescent="0.25">
      <c r="G2175" s="2"/>
      <c r="AF2175" s="20"/>
      <c r="AI2175" s="2"/>
      <c r="AJ2175" s="2"/>
      <c r="AK2175" s="20"/>
      <c r="AN2175" s="2"/>
      <c r="AO2175" s="2"/>
    </row>
    <row r="2176" spans="7:41" x14ac:dyDescent="0.25">
      <c r="G2176" s="2"/>
      <c r="AF2176" s="20"/>
      <c r="AI2176" s="2"/>
      <c r="AJ2176" s="2"/>
      <c r="AK2176" s="20"/>
      <c r="AN2176" s="2"/>
      <c r="AO2176" s="2"/>
    </row>
    <row r="2177" spans="7:41" x14ac:dyDescent="0.25">
      <c r="G2177" s="2"/>
      <c r="AF2177" s="20"/>
      <c r="AI2177" s="2"/>
      <c r="AJ2177" s="2"/>
      <c r="AK2177" s="20"/>
      <c r="AN2177" s="2"/>
      <c r="AO2177" s="2"/>
    </row>
    <row r="2178" spans="7:41" x14ac:dyDescent="0.25">
      <c r="G2178" s="2"/>
      <c r="AF2178" s="20"/>
      <c r="AI2178" s="2"/>
      <c r="AJ2178" s="2"/>
      <c r="AK2178" s="20"/>
      <c r="AN2178" s="2"/>
      <c r="AO2178" s="2"/>
    </row>
    <row r="2179" spans="7:41" x14ac:dyDescent="0.25">
      <c r="G2179" s="2"/>
      <c r="AF2179" s="20"/>
      <c r="AI2179" s="2"/>
      <c r="AJ2179" s="2"/>
      <c r="AK2179" s="20"/>
      <c r="AN2179" s="2"/>
      <c r="AO2179" s="2"/>
    </row>
    <row r="2180" spans="7:41" x14ac:dyDescent="0.25">
      <c r="G2180" s="2"/>
      <c r="AF2180" s="20"/>
      <c r="AI2180" s="2"/>
      <c r="AJ2180" s="2"/>
      <c r="AK2180" s="20"/>
      <c r="AN2180" s="2"/>
      <c r="AO2180" s="2"/>
    </row>
    <row r="2181" spans="7:41" x14ac:dyDescent="0.25">
      <c r="G2181" s="2"/>
      <c r="AF2181" s="20"/>
      <c r="AI2181" s="2"/>
      <c r="AJ2181" s="2"/>
      <c r="AK2181" s="20"/>
      <c r="AN2181" s="2"/>
      <c r="AO2181" s="2"/>
    </row>
    <row r="2182" spans="7:41" x14ac:dyDescent="0.25">
      <c r="G2182" s="2"/>
      <c r="AF2182" s="20"/>
      <c r="AI2182" s="2"/>
      <c r="AJ2182" s="2"/>
      <c r="AK2182" s="20"/>
      <c r="AN2182" s="2"/>
      <c r="AO2182" s="2"/>
    </row>
    <row r="2183" spans="7:41" x14ac:dyDescent="0.25">
      <c r="G2183" s="2"/>
      <c r="AF2183" s="20"/>
      <c r="AI2183" s="2"/>
      <c r="AJ2183" s="2"/>
      <c r="AK2183" s="20"/>
      <c r="AN2183" s="2"/>
      <c r="AO2183" s="2"/>
    </row>
    <row r="2184" spans="7:41" x14ac:dyDescent="0.25">
      <c r="G2184" s="2"/>
      <c r="AF2184" s="20"/>
      <c r="AI2184" s="2"/>
      <c r="AJ2184" s="2"/>
      <c r="AK2184" s="20"/>
      <c r="AN2184" s="2"/>
      <c r="AO2184" s="2"/>
    </row>
    <row r="2185" spans="7:41" x14ac:dyDescent="0.25">
      <c r="G2185" s="2"/>
      <c r="AF2185" s="20"/>
      <c r="AI2185" s="2"/>
      <c r="AJ2185" s="2"/>
      <c r="AK2185" s="20"/>
      <c r="AN2185" s="2"/>
      <c r="AO2185" s="2"/>
    </row>
    <row r="2186" spans="7:41" x14ac:dyDescent="0.25">
      <c r="G2186" s="2"/>
      <c r="AF2186" s="20"/>
      <c r="AI2186" s="2"/>
      <c r="AJ2186" s="2"/>
      <c r="AK2186" s="20"/>
      <c r="AN2186" s="2"/>
      <c r="AO2186" s="2"/>
    </row>
    <row r="2187" spans="7:41" x14ac:dyDescent="0.25">
      <c r="G2187" s="2"/>
      <c r="AF2187" s="20"/>
      <c r="AI2187" s="2"/>
      <c r="AJ2187" s="2"/>
      <c r="AK2187" s="20"/>
      <c r="AN2187" s="2"/>
      <c r="AO2187" s="2"/>
    </row>
    <row r="2188" spans="7:41" x14ac:dyDescent="0.25">
      <c r="G2188" s="2"/>
      <c r="AF2188" s="20"/>
      <c r="AI2188" s="2"/>
      <c r="AJ2188" s="2"/>
      <c r="AK2188" s="20"/>
      <c r="AN2188" s="2"/>
      <c r="AO2188" s="2"/>
    </row>
    <row r="2189" spans="7:41" x14ac:dyDescent="0.25">
      <c r="G2189" s="2"/>
      <c r="AF2189" s="20"/>
      <c r="AI2189" s="2"/>
      <c r="AJ2189" s="2"/>
      <c r="AK2189" s="20"/>
      <c r="AN2189" s="2"/>
      <c r="AO2189" s="2"/>
    </row>
    <row r="2190" spans="7:41" x14ac:dyDescent="0.25">
      <c r="G2190" s="2"/>
      <c r="AF2190" s="20"/>
      <c r="AI2190" s="2"/>
      <c r="AJ2190" s="2"/>
      <c r="AK2190" s="20"/>
      <c r="AN2190" s="2"/>
      <c r="AO2190" s="2"/>
    </row>
    <row r="2191" spans="7:41" x14ac:dyDescent="0.25">
      <c r="G2191" s="2"/>
      <c r="AF2191" s="20"/>
      <c r="AI2191" s="2"/>
      <c r="AJ2191" s="2"/>
      <c r="AK2191" s="20"/>
      <c r="AN2191" s="2"/>
      <c r="AO2191" s="2"/>
    </row>
    <row r="2192" spans="7:41" x14ac:dyDescent="0.25">
      <c r="G2192" s="2"/>
      <c r="AF2192" s="20"/>
      <c r="AI2192" s="2"/>
      <c r="AJ2192" s="2"/>
      <c r="AK2192" s="20"/>
      <c r="AN2192" s="2"/>
      <c r="AO2192" s="2"/>
    </row>
    <row r="2193" spans="7:41" x14ac:dyDescent="0.25">
      <c r="G2193" s="2"/>
      <c r="AF2193" s="20"/>
      <c r="AI2193" s="2"/>
      <c r="AJ2193" s="2"/>
      <c r="AK2193" s="20"/>
      <c r="AN2193" s="2"/>
      <c r="AO2193" s="2"/>
    </row>
    <row r="2194" spans="7:41" x14ac:dyDescent="0.25">
      <c r="G2194" s="2"/>
      <c r="AF2194" s="20"/>
      <c r="AI2194" s="2"/>
      <c r="AJ2194" s="2"/>
      <c r="AK2194" s="20"/>
      <c r="AN2194" s="2"/>
      <c r="AO2194" s="2"/>
    </row>
    <row r="2195" spans="7:41" x14ac:dyDescent="0.25">
      <c r="G2195" s="2"/>
      <c r="AF2195" s="20"/>
      <c r="AI2195" s="2"/>
      <c r="AJ2195" s="2"/>
      <c r="AK2195" s="20"/>
      <c r="AN2195" s="2"/>
      <c r="AO2195" s="2"/>
    </row>
    <row r="2196" spans="7:41" x14ac:dyDescent="0.25">
      <c r="G2196" s="2"/>
      <c r="AF2196" s="20"/>
      <c r="AI2196" s="2"/>
      <c r="AJ2196" s="2"/>
      <c r="AK2196" s="20"/>
      <c r="AN2196" s="2"/>
      <c r="AO2196" s="2"/>
    </row>
    <row r="2197" spans="7:41" x14ac:dyDescent="0.25">
      <c r="G2197" s="2"/>
      <c r="AF2197" s="20"/>
      <c r="AI2197" s="2"/>
      <c r="AJ2197" s="2"/>
      <c r="AK2197" s="20"/>
      <c r="AN2197" s="2"/>
      <c r="AO2197" s="2"/>
    </row>
    <row r="2198" spans="7:41" x14ac:dyDescent="0.25">
      <c r="G2198" s="2"/>
      <c r="AF2198" s="20"/>
      <c r="AI2198" s="2"/>
      <c r="AJ2198" s="2"/>
      <c r="AK2198" s="20"/>
      <c r="AN2198" s="2"/>
      <c r="AO2198" s="2"/>
    </row>
    <row r="2199" spans="7:41" x14ac:dyDescent="0.25">
      <c r="G2199" s="2"/>
      <c r="AF2199" s="20"/>
      <c r="AI2199" s="2"/>
      <c r="AJ2199" s="2"/>
      <c r="AK2199" s="20"/>
      <c r="AN2199" s="2"/>
      <c r="AO2199" s="2"/>
    </row>
    <row r="2200" spans="7:41" x14ac:dyDescent="0.25">
      <c r="G2200" s="2"/>
      <c r="AF2200" s="20"/>
      <c r="AI2200" s="2"/>
      <c r="AJ2200" s="2"/>
      <c r="AK2200" s="20"/>
      <c r="AN2200" s="2"/>
      <c r="AO2200" s="2"/>
    </row>
    <row r="2201" spans="7:41" x14ac:dyDescent="0.25">
      <c r="G2201" s="2"/>
      <c r="AF2201" s="20"/>
      <c r="AI2201" s="2"/>
      <c r="AJ2201" s="2"/>
      <c r="AK2201" s="20"/>
      <c r="AN2201" s="2"/>
      <c r="AO2201" s="2"/>
    </row>
    <row r="2202" spans="7:41" x14ac:dyDescent="0.25">
      <c r="G2202" s="2"/>
      <c r="AF2202" s="20"/>
      <c r="AI2202" s="2"/>
      <c r="AJ2202" s="2"/>
      <c r="AK2202" s="20"/>
      <c r="AN2202" s="2"/>
      <c r="AO2202" s="2"/>
    </row>
    <row r="2203" spans="7:41" x14ac:dyDescent="0.25">
      <c r="G2203" s="2"/>
      <c r="AF2203" s="20"/>
      <c r="AI2203" s="2"/>
      <c r="AJ2203" s="2"/>
      <c r="AK2203" s="20"/>
      <c r="AN2203" s="2"/>
      <c r="AO2203" s="2"/>
    </row>
    <row r="2204" spans="7:41" x14ac:dyDescent="0.25">
      <c r="G2204" s="2"/>
      <c r="AF2204" s="20"/>
      <c r="AI2204" s="2"/>
      <c r="AJ2204" s="2"/>
      <c r="AK2204" s="20"/>
      <c r="AN2204" s="2"/>
      <c r="AO2204" s="2"/>
    </row>
    <row r="2205" spans="7:41" x14ac:dyDescent="0.25">
      <c r="G2205" s="2"/>
      <c r="AF2205" s="20"/>
      <c r="AI2205" s="2"/>
      <c r="AJ2205" s="2"/>
      <c r="AK2205" s="20"/>
      <c r="AN2205" s="2"/>
      <c r="AO2205" s="2"/>
    </row>
    <row r="2206" spans="7:41" x14ac:dyDescent="0.25">
      <c r="G2206" s="2"/>
      <c r="AF2206" s="20"/>
      <c r="AI2206" s="2"/>
      <c r="AJ2206" s="2"/>
      <c r="AK2206" s="20"/>
      <c r="AN2206" s="2"/>
      <c r="AO2206" s="2"/>
    </row>
    <row r="2207" spans="7:41" x14ac:dyDescent="0.25">
      <c r="G2207" s="2"/>
      <c r="AF2207" s="20"/>
      <c r="AI2207" s="2"/>
      <c r="AJ2207" s="2"/>
      <c r="AK2207" s="20"/>
      <c r="AN2207" s="2"/>
      <c r="AO2207" s="2"/>
    </row>
    <row r="2208" spans="7:41" x14ac:dyDescent="0.25">
      <c r="G2208" s="2"/>
      <c r="AF2208" s="20"/>
      <c r="AI2208" s="2"/>
      <c r="AJ2208" s="2"/>
      <c r="AK2208" s="20"/>
      <c r="AN2208" s="2"/>
      <c r="AO2208" s="2"/>
    </row>
    <row r="2209" spans="7:41" x14ac:dyDescent="0.25">
      <c r="G2209" s="2"/>
      <c r="AF2209" s="20"/>
      <c r="AI2209" s="2"/>
      <c r="AJ2209" s="2"/>
      <c r="AK2209" s="20"/>
      <c r="AN2209" s="2"/>
      <c r="AO2209" s="2"/>
    </row>
    <row r="2210" spans="7:41" x14ac:dyDescent="0.25">
      <c r="G2210" s="2"/>
      <c r="AF2210" s="20"/>
      <c r="AI2210" s="2"/>
      <c r="AJ2210" s="2"/>
      <c r="AK2210" s="20"/>
      <c r="AN2210" s="2"/>
      <c r="AO2210" s="2"/>
    </row>
    <row r="2211" spans="7:41" x14ac:dyDescent="0.25">
      <c r="G2211" s="2"/>
      <c r="AF2211" s="20"/>
      <c r="AI2211" s="2"/>
      <c r="AJ2211" s="2"/>
      <c r="AK2211" s="20"/>
      <c r="AN2211" s="2"/>
      <c r="AO2211" s="2"/>
    </row>
    <row r="2212" spans="7:41" x14ac:dyDescent="0.25">
      <c r="G2212" s="2"/>
      <c r="AF2212" s="20"/>
      <c r="AI2212" s="2"/>
      <c r="AJ2212" s="2"/>
      <c r="AK2212" s="20"/>
      <c r="AN2212" s="2"/>
      <c r="AO2212" s="2"/>
    </row>
    <row r="2213" spans="7:41" x14ac:dyDescent="0.25">
      <c r="G2213" s="2"/>
      <c r="AF2213" s="20"/>
      <c r="AI2213" s="2"/>
      <c r="AJ2213" s="2"/>
      <c r="AK2213" s="20"/>
      <c r="AN2213" s="2"/>
      <c r="AO2213" s="2"/>
    </row>
    <row r="2214" spans="7:41" x14ac:dyDescent="0.25">
      <c r="G2214" s="2"/>
      <c r="AF2214" s="20"/>
      <c r="AI2214" s="2"/>
      <c r="AJ2214" s="2"/>
      <c r="AK2214" s="20"/>
      <c r="AN2214" s="2"/>
      <c r="AO2214" s="2"/>
    </row>
    <row r="2215" spans="7:41" x14ac:dyDescent="0.25">
      <c r="G2215" s="2"/>
      <c r="AF2215" s="20"/>
      <c r="AI2215" s="2"/>
      <c r="AJ2215" s="2"/>
      <c r="AK2215" s="20"/>
      <c r="AN2215" s="2"/>
      <c r="AO2215" s="2"/>
    </row>
    <row r="2216" spans="7:41" x14ac:dyDescent="0.25">
      <c r="G2216" s="2"/>
      <c r="AF2216" s="20"/>
      <c r="AI2216" s="2"/>
      <c r="AJ2216" s="2"/>
      <c r="AK2216" s="20"/>
      <c r="AN2216" s="2"/>
      <c r="AO2216" s="2"/>
    </row>
    <row r="2217" spans="7:41" x14ac:dyDescent="0.25">
      <c r="G2217" s="2"/>
      <c r="AF2217" s="20"/>
      <c r="AI2217" s="2"/>
      <c r="AJ2217" s="2"/>
      <c r="AK2217" s="20"/>
      <c r="AN2217" s="2"/>
      <c r="AO2217" s="2"/>
    </row>
    <row r="2218" spans="7:41" x14ac:dyDescent="0.25">
      <c r="G2218" s="2"/>
      <c r="AF2218" s="20"/>
      <c r="AI2218" s="2"/>
      <c r="AJ2218" s="2"/>
      <c r="AK2218" s="20"/>
      <c r="AN2218" s="2"/>
      <c r="AO2218" s="2"/>
    </row>
    <row r="2219" spans="7:41" x14ac:dyDescent="0.25">
      <c r="G2219" s="2"/>
      <c r="AF2219" s="20"/>
      <c r="AI2219" s="2"/>
      <c r="AJ2219" s="2"/>
      <c r="AK2219" s="20"/>
      <c r="AN2219" s="2"/>
      <c r="AO2219" s="2"/>
    </row>
    <row r="2220" spans="7:41" x14ac:dyDescent="0.25">
      <c r="G2220" s="2"/>
      <c r="AF2220" s="20"/>
      <c r="AI2220" s="2"/>
      <c r="AJ2220" s="2"/>
      <c r="AK2220" s="20"/>
      <c r="AN2220" s="2"/>
      <c r="AO2220" s="2"/>
    </row>
    <row r="2221" spans="7:41" x14ac:dyDescent="0.25">
      <c r="G2221" s="2"/>
      <c r="AF2221" s="20"/>
      <c r="AI2221" s="2"/>
      <c r="AJ2221" s="2"/>
      <c r="AK2221" s="20"/>
      <c r="AN2221" s="2"/>
      <c r="AO2221" s="2"/>
    </row>
    <row r="2222" spans="7:41" x14ac:dyDescent="0.25">
      <c r="G2222" s="2"/>
      <c r="AF2222" s="20"/>
      <c r="AI2222" s="2"/>
      <c r="AJ2222" s="2"/>
      <c r="AK2222" s="20"/>
      <c r="AN2222" s="2"/>
      <c r="AO2222" s="2"/>
    </row>
    <row r="2223" spans="7:41" x14ac:dyDescent="0.25">
      <c r="G2223" s="2"/>
      <c r="AF2223" s="20"/>
      <c r="AI2223" s="2"/>
      <c r="AJ2223" s="2"/>
      <c r="AK2223" s="20"/>
      <c r="AN2223" s="2"/>
      <c r="AO2223" s="2"/>
    </row>
    <row r="2224" spans="7:41" x14ac:dyDescent="0.25">
      <c r="G2224" s="2"/>
      <c r="AF2224" s="20"/>
      <c r="AI2224" s="2"/>
      <c r="AJ2224" s="2"/>
      <c r="AK2224" s="20"/>
      <c r="AN2224" s="2"/>
      <c r="AO2224" s="2"/>
    </row>
    <row r="2225" spans="7:41" x14ac:dyDescent="0.25">
      <c r="G2225" s="2"/>
      <c r="AF2225" s="20"/>
      <c r="AI2225" s="2"/>
      <c r="AJ2225" s="2"/>
      <c r="AK2225" s="20"/>
      <c r="AN2225" s="2"/>
      <c r="AO2225" s="2"/>
    </row>
    <row r="2226" spans="7:41" x14ac:dyDescent="0.25">
      <c r="G2226" s="2"/>
      <c r="AF2226" s="20"/>
      <c r="AI2226" s="2"/>
      <c r="AJ2226" s="2"/>
      <c r="AK2226" s="20"/>
      <c r="AN2226" s="2"/>
      <c r="AO2226" s="2"/>
    </row>
    <row r="2227" spans="7:41" x14ac:dyDescent="0.25">
      <c r="G2227" s="2"/>
      <c r="AF2227" s="20"/>
      <c r="AI2227" s="2"/>
      <c r="AJ2227" s="2"/>
      <c r="AK2227" s="20"/>
      <c r="AN2227" s="2"/>
      <c r="AO2227" s="2"/>
    </row>
    <row r="2228" spans="7:41" x14ac:dyDescent="0.25">
      <c r="G2228" s="2"/>
      <c r="AF2228" s="20"/>
      <c r="AI2228" s="2"/>
      <c r="AJ2228" s="2"/>
      <c r="AK2228" s="20"/>
      <c r="AN2228" s="2"/>
      <c r="AO2228" s="2"/>
    </row>
    <row r="2229" spans="7:41" x14ac:dyDescent="0.25">
      <c r="G2229" s="2"/>
      <c r="AF2229" s="20"/>
      <c r="AI2229" s="2"/>
      <c r="AJ2229" s="2"/>
      <c r="AK2229" s="20"/>
      <c r="AN2229" s="2"/>
      <c r="AO2229" s="2"/>
    </row>
    <row r="2230" spans="7:41" x14ac:dyDescent="0.25">
      <c r="G2230" s="2"/>
      <c r="AF2230" s="20"/>
      <c r="AI2230" s="2"/>
      <c r="AJ2230" s="2"/>
      <c r="AK2230" s="20"/>
      <c r="AN2230" s="2"/>
      <c r="AO2230" s="2"/>
    </row>
    <row r="2231" spans="7:41" x14ac:dyDescent="0.25">
      <c r="G2231" s="2"/>
      <c r="AF2231" s="20"/>
      <c r="AI2231" s="2"/>
      <c r="AJ2231" s="2"/>
      <c r="AK2231" s="20"/>
      <c r="AN2231" s="2"/>
      <c r="AO2231" s="2"/>
    </row>
    <row r="2232" spans="7:41" x14ac:dyDescent="0.25">
      <c r="G2232" s="2"/>
      <c r="AF2232" s="20"/>
      <c r="AI2232" s="2"/>
      <c r="AJ2232" s="2"/>
      <c r="AK2232" s="20"/>
      <c r="AN2232" s="2"/>
      <c r="AO2232" s="2"/>
    </row>
    <row r="2233" spans="7:41" x14ac:dyDescent="0.25">
      <c r="G2233" s="2"/>
      <c r="AF2233" s="20"/>
      <c r="AI2233" s="2"/>
      <c r="AJ2233" s="2"/>
      <c r="AK2233" s="20"/>
      <c r="AN2233" s="2"/>
      <c r="AO2233" s="2"/>
    </row>
    <row r="2234" spans="7:41" x14ac:dyDescent="0.25">
      <c r="G2234" s="2"/>
      <c r="AF2234" s="20"/>
      <c r="AI2234" s="2"/>
      <c r="AJ2234" s="2"/>
      <c r="AK2234" s="20"/>
      <c r="AN2234" s="2"/>
      <c r="AO2234" s="2"/>
    </row>
    <row r="2235" spans="7:41" x14ac:dyDescent="0.25">
      <c r="G2235" s="2"/>
      <c r="AF2235" s="20"/>
      <c r="AI2235" s="2"/>
      <c r="AJ2235" s="2"/>
      <c r="AK2235" s="20"/>
      <c r="AN2235" s="2"/>
      <c r="AO2235" s="2"/>
    </row>
    <row r="2236" spans="7:41" x14ac:dyDescent="0.25">
      <c r="G2236" s="2"/>
      <c r="AF2236" s="20"/>
      <c r="AI2236" s="2"/>
      <c r="AJ2236" s="2"/>
      <c r="AK2236" s="20"/>
      <c r="AN2236" s="2"/>
      <c r="AO2236" s="2"/>
    </row>
    <row r="2237" spans="7:41" x14ac:dyDescent="0.25">
      <c r="G2237" s="2"/>
      <c r="AF2237" s="20"/>
      <c r="AI2237" s="2"/>
      <c r="AJ2237" s="2"/>
      <c r="AK2237" s="20"/>
      <c r="AN2237" s="2"/>
      <c r="AO2237" s="2"/>
    </row>
    <row r="2238" spans="7:41" x14ac:dyDescent="0.25">
      <c r="G2238" s="2"/>
      <c r="AF2238" s="20"/>
      <c r="AI2238" s="2"/>
      <c r="AJ2238" s="2"/>
      <c r="AK2238" s="20"/>
      <c r="AN2238" s="2"/>
      <c r="AO2238" s="2"/>
    </row>
    <row r="2239" spans="7:41" x14ac:dyDescent="0.25">
      <c r="G2239" s="2"/>
      <c r="AF2239" s="20"/>
      <c r="AI2239" s="2"/>
      <c r="AJ2239" s="2"/>
      <c r="AK2239" s="20"/>
      <c r="AN2239" s="2"/>
      <c r="AO2239" s="2"/>
    </row>
    <row r="2240" spans="7:41" x14ac:dyDescent="0.25">
      <c r="G2240" s="2"/>
      <c r="AF2240" s="20"/>
      <c r="AI2240" s="2"/>
      <c r="AJ2240" s="2"/>
      <c r="AK2240" s="20"/>
      <c r="AN2240" s="2"/>
      <c r="AO2240" s="2"/>
    </row>
    <row r="2241" spans="7:41" x14ac:dyDescent="0.25">
      <c r="G2241" s="2"/>
      <c r="AF2241" s="20"/>
      <c r="AI2241" s="2"/>
      <c r="AJ2241" s="2"/>
      <c r="AK2241" s="20"/>
      <c r="AN2241" s="2"/>
      <c r="AO2241" s="2"/>
    </row>
    <row r="2242" spans="7:41" x14ac:dyDescent="0.25">
      <c r="G2242" s="2"/>
      <c r="AF2242" s="20"/>
      <c r="AI2242" s="2"/>
      <c r="AJ2242" s="2"/>
      <c r="AK2242" s="20"/>
      <c r="AN2242" s="2"/>
      <c r="AO2242" s="2"/>
    </row>
    <row r="2243" spans="7:41" x14ac:dyDescent="0.25">
      <c r="G2243" s="2"/>
      <c r="AF2243" s="20"/>
      <c r="AI2243" s="2"/>
      <c r="AJ2243" s="2"/>
      <c r="AK2243" s="20"/>
      <c r="AN2243" s="2"/>
      <c r="AO2243" s="2"/>
    </row>
    <row r="2244" spans="7:41" x14ac:dyDescent="0.25">
      <c r="G2244" s="2"/>
      <c r="AF2244" s="20"/>
      <c r="AI2244" s="2"/>
      <c r="AJ2244" s="2"/>
      <c r="AK2244" s="20"/>
      <c r="AN2244" s="2"/>
      <c r="AO2244" s="2"/>
    </row>
    <row r="2245" spans="7:41" x14ac:dyDescent="0.25">
      <c r="G2245" s="2"/>
      <c r="AF2245" s="20"/>
      <c r="AI2245" s="2"/>
      <c r="AJ2245" s="2"/>
      <c r="AK2245" s="20"/>
      <c r="AN2245" s="2"/>
      <c r="AO2245" s="2"/>
    </row>
    <row r="2246" spans="7:41" x14ac:dyDescent="0.25">
      <c r="G2246" s="2"/>
      <c r="AF2246" s="20"/>
      <c r="AI2246" s="2"/>
      <c r="AJ2246" s="2"/>
      <c r="AK2246" s="20"/>
      <c r="AN2246" s="2"/>
      <c r="AO2246" s="2"/>
    </row>
    <row r="2247" spans="7:41" x14ac:dyDescent="0.25">
      <c r="G2247" s="2"/>
      <c r="AF2247" s="20"/>
      <c r="AI2247" s="2"/>
      <c r="AJ2247" s="2"/>
      <c r="AK2247" s="20"/>
      <c r="AN2247" s="2"/>
      <c r="AO2247" s="2"/>
    </row>
    <row r="2248" spans="7:41" x14ac:dyDescent="0.25">
      <c r="G2248" s="2"/>
      <c r="AF2248" s="20"/>
      <c r="AI2248" s="2"/>
      <c r="AJ2248" s="2"/>
      <c r="AK2248" s="20"/>
      <c r="AN2248" s="2"/>
      <c r="AO2248" s="2"/>
    </row>
    <row r="2249" spans="7:41" x14ac:dyDescent="0.25">
      <c r="G2249" s="2"/>
      <c r="AF2249" s="20"/>
      <c r="AI2249" s="2"/>
      <c r="AJ2249" s="2"/>
      <c r="AK2249" s="20"/>
      <c r="AN2249" s="2"/>
      <c r="AO2249" s="2"/>
    </row>
    <row r="2250" spans="7:41" x14ac:dyDescent="0.25">
      <c r="G2250" s="2"/>
      <c r="AF2250" s="20"/>
      <c r="AI2250" s="2"/>
      <c r="AJ2250" s="2"/>
      <c r="AK2250" s="20"/>
      <c r="AN2250" s="2"/>
      <c r="AO2250" s="2"/>
    </row>
    <row r="2251" spans="7:41" x14ac:dyDescent="0.25">
      <c r="G2251" s="2"/>
      <c r="AF2251" s="20"/>
      <c r="AI2251" s="2"/>
      <c r="AJ2251" s="2"/>
      <c r="AK2251" s="20"/>
      <c r="AN2251" s="2"/>
      <c r="AO2251" s="2"/>
    </row>
    <row r="2252" spans="7:41" x14ac:dyDescent="0.25">
      <c r="G2252" s="2"/>
      <c r="AF2252" s="20"/>
      <c r="AI2252" s="2"/>
      <c r="AJ2252" s="2"/>
      <c r="AK2252" s="20"/>
      <c r="AN2252" s="2"/>
      <c r="AO2252" s="2"/>
    </row>
    <row r="2253" spans="7:41" x14ac:dyDescent="0.25">
      <c r="G2253" s="2"/>
      <c r="AF2253" s="20"/>
      <c r="AI2253" s="2"/>
      <c r="AJ2253" s="2"/>
      <c r="AK2253" s="20"/>
      <c r="AN2253" s="2"/>
      <c r="AO2253" s="2"/>
    </row>
    <row r="2254" spans="7:41" x14ac:dyDescent="0.25">
      <c r="G2254" s="2"/>
      <c r="AF2254" s="20"/>
      <c r="AI2254" s="2"/>
      <c r="AJ2254" s="2"/>
      <c r="AK2254" s="20"/>
      <c r="AN2254" s="2"/>
      <c r="AO2254" s="2"/>
    </row>
    <row r="2255" spans="7:41" x14ac:dyDescent="0.25">
      <c r="G2255" s="2"/>
      <c r="AF2255" s="20"/>
      <c r="AI2255" s="2"/>
      <c r="AJ2255" s="2"/>
      <c r="AK2255" s="20"/>
      <c r="AN2255" s="2"/>
      <c r="AO2255" s="2"/>
    </row>
    <row r="2256" spans="7:41" x14ac:dyDescent="0.25">
      <c r="G2256" s="2"/>
      <c r="AF2256" s="20"/>
      <c r="AI2256" s="2"/>
      <c r="AJ2256" s="2"/>
      <c r="AK2256" s="20"/>
      <c r="AN2256" s="2"/>
      <c r="AO2256" s="2"/>
    </row>
    <row r="2257" spans="7:41" x14ac:dyDescent="0.25">
      <c r="G2257" s="2"/>
      <c r="AF2257" s="20"/>
      <c r="AI2257" s="2"/>
      <c r="AJ2257" s="2"/>
      <c r="AK2257" s="20"/>
      <c r="AN2257" s="2"/>
      <c r="AO2257" s="2"/>
    </row>
    <row r="2258" spans="7:41" x14ac:dyDescent="0.25">
      <c r="G2258" s="2"/>
      <c r="AF2258" s="20"/>
      <c r="AI2258" s="2"/>
      <c r="AJ2258" s="2"/>
      <c r="AK2258" s="20"/>
      <c r="AN2258" s="2"/>
      <c r="AO2258" s="2"/>
    </row>
    <row r="2259" spans="7:41" x14ac:dyDescent="0.25">
      <c r="G2259" s="2"/>
      <c r="AF2259" s="20"/>
      <c r="AI2259" s="2"/>
      <c r="AJ2259" s="2"/>
      <c r="AK2259" s="20"/>
      <c r="AN2259" s="2"/>
      <c r="AO2259" s="2"/>
    </row>
    <row r="2260" spans="7:41" x14ac:dyDescent="0.25">
      <c r="G2260" s="2"/>
      <c r="AF2260" s="20"/>
      <c r="AI2260" s="2"/>
      <c r="AJ2260" s="2"/>
      <c r="AK2260" s="20"/>
      <c r="AN2260" s="2"/>
      <c r="AO2260" s="2"/>
    </row>
    <row r="2261" spans="7:41" x14ac:dyDescent="0.25">
      <c r="G2261" s="2"/>
      <c r="AF2261" s="20"/>
      <c r="AI2261" s="2"/>
      <c r="AJ2261" s="2"/>
      <c r="AK2261" s="20"/>
      <c r="AN2261" s="2"/>
      <c r="AO2261" s="2"/>
    </row>
    <row r="2262" spans="7:41" x14ac:dyDescent="0.25">
      <c r="G2262" s="2"/>
      <c r="AF2262" s="20"/>
      <c r="AI2262" s="2"/>
      <c r="AJ2262" s="2"/>
      <c r="AK2262" s="20"/>
      <c r="AN2262" s="2"/>
      <c r="AO2262" s="2"/>
    </row>
    <row r="2263" spans="7:41" x14ac:dyDescent="0.25">
      <c r="G2263" s="2"/>
      <c r="AF2263" s="20"/>
      <c r="AI2263" s="2"/>
      <c r="AJ2263" s="2"/>
      <c r="AK2263" s="20"/>
      <c r="AN2263" s="2"/>
      <c r="AO2263" s="2"/>
    </row>
    <row r="2264" spans="7:41" x14ac:dyDescent="0.25">
      <c r="G2264" s="2"/>
      <c r="AF2264" s="20"/>
      <c r="AI2264" s="2"/>
      <c r="AJ2264" s="2"/>
      <c r="AK2264" s="20"/>
      <c r="AN2264" s="2"/>
      <c r="AO2264" s="2"/>
    </row>
    <row r="2265" spans="7:41" x14ac:dyDescent="0.25">
      <c r="G2265" s="2"/>
      <c r="AF2265" s="20"/>
      <c r="AI2265" s="2"/>
      <c r="AJ2265" s="2"/>
      <c r="AK2265" s="20"/>
      <c r="AN2265" s="2"/>
      <c r="AO2265" s="2"/>
    </row>
    <row r="2266" spans="7:41" x14ac:dyDescent="0.25">
      <c r="G2266" s="2"/>
      <c r="AF2266" s="20"/>
      <c r="AI2266" s="2"/>
      <c r="AJ2266" s="2"/>
      <c r="AK2266" s="20"/>
      <c r="AN2266" s="2"/>
      <c r="AO2266" s="2"/>
    </row>
    <row r="2267" spans="7:41" x14ac:dyDescent="0.25">
      <c r="G2267" s="2"/>
      <c r="AF2267" s="20"/>
      <c r="AI2267" s="2"/>
      <c r="AJ2267" s="2"/>
      <c r="AK2267" s="20"/>
      <c r="AN2267" s="2"/>
      <c r="AO2267" s="2"/>
    </row>
    <row r="2268" spans="7:41" x14ac:dyDescent="0.25">
      <c r="G2268" s="2"/>
      <c r="AF2268" s="20"/>
      <c r="AI2268" s="2"/>
      <c r="AJ2268" s="2"/>
      <c r="AK2268" s="20"/>
      <c r="AN2268" s="2"/>
      <c r="AO2268" s="2"/>
    </row>
    <row r="2269" spans="7:41" x14ac:dyDescent="0.25">
      <c r="G2269" s="2"/>
      <c r="AF2269" s="20"/>
      <c r="AI2269" s="2"/>
      <c r="AJ2269" s="2"/>
      <c r="AK2269" s="20"/>
      <c r="AN2269" s="2"/>
      <c r="AO2269" s="2"/>
    </row>
    <row r="2270" spans="7:41" x14ac:dyDescent="0.25">
      <c r="G2270" s="2"/>
      <c r="AF2270" s="20"/>
      <c r="AI2270" s="2"/>
      <c r="AJ2270" s="2"/>
      <c r="AK2270" s="20"/>
      <c r="AN2270" s="2"/>
      <c r="AO2270" s="2"/>
    </row>
    <row r="2271" spans="7:41" x14ac:dyDescent="0.25">
      <c r="G2271" s="2"/>
      <c r="AF2271" s="20"/>
      <c r="AI2271" s="2"/>
      <c r="AJ2271" s="2"/>
      <c r="AK2271" s="20"/>
      <c r="AN2271" s="2"/>
      <c r="AO2271" s="2"/>
    </row>
    <row r="2272" spans="7:41" x14ac:dyDescent="0.25">
      <c r="G2272" s="2"/>
      <c r="AF2272" s="20"/>
      <c r="AI2272" s="2"/>
      <c r="AJ2272" s="2"/>
      <c r="AK2272" s="20"/>
      <c r="AN2272" s="2"/>
      <c r="AO2272" s="2"/>
    </row>
    <row r="2273" spans="7:41" x14ac:dyDescent="0.25">
      <c r="G2273" s="2"/>
      <c r="AF2273" s="20"/>
      <c r="AI2273" s="2"/>
      <c r="AJ2273" s="2"/>
      <c r="AK2273" s="20"/>
      <c r="AN2273" s="2"/>
      <c r="AO2273" s="2"/>
    </row>
    <row r="2274" spans="7:41" x14ac:dyDescent="0.25">
      <c r="G2274" s="2"/>
      <c r="AF2274" s="20"/>
      <c r="AI2274" s="2"/>
      <c r="AJ2274" s="2"/>
      <c r="AK2274" s="20"/>
      <c r="AN2274" s="2"/>
      <c r="AO2274" s="2"/>
    </row>
    <row r="2275" spans="7:41" x14ac:dyDescent="0.25">
      <c r="G2275" s="2"/>
      <c r="AF2275" s="20"/>
      <c r="AI2275" s="2"/>
      <c r="AJ2275" s="2"/>
      <c r="AK2275" s="20"/>
      <c r="AN2275" s="2"/>
      <c r="AO2275" s="2"/>
    </row>
    <row r="2276" spans="7:41" x14ac:dyDescent="0.25">
      <c r="G2276" s="2"/>
      <c r="AF2276" s="20"/>
      <c r="AI2276" s="2"/>
      <c r="AJ2276" s="2"/>
      <c r="AK2276" s="20"/>
      <c r="AN2276" s="2"/>
      <c r="AO2276" s="2"/>
    </row>
    <row r="2277" spans="7:41" x14ac:dyDescent="0.25">
      <c r="G2277" s="2"/>
      <c r="AF2277" s="20"/>
      <c r="AI2277" s="2"/>
      <c r="AJ2277" s="2"/>
      <c r="AK2277" s="20"/>
      <c r="AN2277" s="2"/>
      <c r="AO2277" s="2"/>
    </row>
    <row r="2278" spans="7:41" x14ac:dyDescent="0.25">
      <c r="G2278" s="2"/>
      <c r="AF2278" s="20"/>
      <c r="AI2278" s="2"/>
      <c r="AJ2278" s="2"/>
      <c r="AK2278" s="20"/>
      <c r="AN2278" s="2"/>
      <c r="AO2278" s="2"/>
    </row>
    <row r="2279" spans="7:41" x14ac:dyDescent="0.25">
      <c r="G2279" s="2"/>
      <c r="AF2279" s="20"/>
      <c r="AI2279" s="2"/>
      <c r="AJ2279" s="2"/>
      <c r="AK2279" s="20"/>
      <c r="AN2279" s="2"/>
      <c r="AO2279" s="2"/>
    </row>
    <row r="2280" spans="7:41" x14ac:dyDescent="0.25">
      <c r="G2280" s="2"/>
      <c r="AF2280" s="20"/>
      <c r="AI2280" s="2"/>
      <c r="AJ2280" s="2"/>
      <c r="AK2280" s="20"/>
      <c r="AN2280" s="2"/>
      <c r="AO2280" s="2"/>
    </row>
    <row r="2281" spans="7:41" x14ac:dyDescent="0.25">
      <c r="G2281" s="2"/>
      <c r="AF2281" s="20"/>
      <c r="AI2281" s="2"/>
      <c r="AJ2281" s="2"/>
      <c r="AK2281" s="20"/>
      <c r="AN2281" s="2"/>
      <c r="AO2281" s="2"/>
    </row>
    <row r="2282" spans="7:41" x14ac:dyDescent="0.25">
      <c r="G2282" s="2"/>
      <c r="AF2282" s="20"/>
      <c r="AI2282" s="2"/>
      <c r="AJ2282" s="2"/>
      <c r="AK2282" s="20"/>
      <c r="AN2282" s="2"/>
      <c r="AO2282" s="2"/>
    </row>
    <row r="2283" spans="7:41" x14ac:dyDescent="0.25">
      <c r="G2283" s="2"/>
      <c r="AF2283" s="20"/>
      <c r="AI2283" s="2"/>
      <c r="AJ2283" s="2"/>
      <c r="AK2283" s="20"/>
      <c r="AN2283" s="2"/>
      <c r="AO2283" s="2"/>
    </row>
    <row r="2284" spans="7:41" x14ac:dyDescent="0.25">
      <c r="G2284" s="2"/>
      <c r="AF2284" s="20"/>
      <c r="AI2284" s="2"/>
      <c r="AJ2284" s="2"/>
      <c r="AK2284" s="20"/>
      <c r="AN2284" s="2"/>
      <c r="AO2284" s="2"/>
    </row>
    <row r="2285" spans="7:41" x14ac:dyDescent="0.25">
      <c r="G2285" s="2"/>
      <c r="AF2285" s="20"/>
      <c r="AI2285" s="2"/>
      <c r="AJ2285" s="2"/>
      <c r="AK2285" s="20"/>
      <c r="AN2285" s="2"/>
      <c r="AO2285" s="2"/>
    </row>
    <row r="2286" spans="7:41" x14ac:dyDescent="0.25">
      <c r="G2286" s="2"/>
      <c r="AF2286" s="20"/>
      <c r="AI2286" s="2"/>
      <c r="AJ2286" s="2"/>
      <c r="AK2286" s="20"/>
      <c r="AN2286" s="2"/>
      <c r="AO2286" s="2"/>
    </row>
    <row r="2287" spans="7:41" x14ac:dyDescent="0.25">
      <c r="G2287" s="2"/>
      <c r="AF2287" s="20"/>
      <c r="AI2287" s="2"/>
      <c r="AJ2287" s="2"/>
      <c r="AK2287" s="20"/>
      <c r="AN2287" s="2"/>
      <c r="AO2287" s="2"/>
    </row>
    <row r="2288" spans="7:41" x14ac:dyDescent="0.25">
      <c r="G2288" s="2"/>
      <c r="AF2288" s="20"/>
      <c r="AI2288" s="2"/>
      <c r="AJ2288" s="2"/>
      <c r="AK2288" s="20"/>
      <c r="AN2288" s="2"/>
      <c r="AO2288" s="2"/>
    </row>
    <row r="2289" spans="7:41" x14ac:dyDescent="0.25">
      <c r="G2289" s="2"/>
      <c r="AF2289" s="20"/>
      <c r="AI2289" s="2"/>
      <c r="AJ2289" s="2"/>
      <c r="AK2289" s="20"/>
      <c r="AN2289" s="2"/>
      <c r="AO2289" s="2"/>
    </row>
    <row r="2290" spans="7:41" x14ac:dyDescent="0.25">
      <c r="G2290" s="2"/>
      <c r="AF2290" s="20"/>
      <c r="AI2290" s="2"/>
      <c r="AJ2290" s="2"/>
      <c r="AK2290" s="20"/>
      <c r="AN2290" s="2"/>
      <c r="AO2290" s="2"/>
    </row>
    <row r="2291" spans="7:41" x14ac:dyDescent="0.25">
      <c r="G2291" s="2"/>
      <c r="AF2291" s="20"/>
      <c r="AI2291" s="2"/>
      <c r="AJ2291" s="2"/>
      <c r="AK2291" s="20"/>
      <c r="AN2291" s="2"/>
      <c r="AO2291" s="2"/>
    </row>
    <row r="2292" spans="7:41" x14ac:dyDescent="0.25">
      <c r="G2292" s="2"/>
      <c r="AF2292" s="20"/>
      <c r="AI2292" s="2"/>
      <c r="AJ2292" s="2"/>
      <c r="AK2292" s="20"/>
      <c r="AN2292" s="2"/>
      <c r="AO2292" s="2"/>
    </row>
    <row r="2293" spans="7:41" x14ac:dyDescent="0.25">
      <c r="G2293" s="2"/>
      <c r="AF2293" s="20"/>
      <c r="AI2293" s="2"/>
      <c r="AJ2293" s="2"/>
      <c r="AK2293" s="20"/>
      <c r="AN2293" s="2"/>
      <c r="AO2293" s="2"/>
    </row>
    <row r="2294" spans="7:41" x14ac:dyDescent="0.25">
      <c r="G2294" s="2"/>
      <c r="AF2294" s="20"/>
      <c r="AI2294" s="2"/>
      <c r="AJ2294" s="2"/>
      <c r="AK2294" s="20"/>
      <c r="AN2294" s="2"/>
      <c r="AO2294" s="2"/>
    </row>
    <row r="2295" spans="7:41" x14ac:dyDescent="0.25">
      <c r="G2295" s="2"/>
      <c r="AF2295" s="20"/>
      <c r="AI2295" s="2"/>
      <c r="AJ2295" s="2"/>
      <c r="AK2295" s="20"/>
      <c r="AN2295" s="2"/>
      <c r="AO2295" s="2"/>
    </row>
    <row r="2296" spans="7:41" x14ac:dyDescent="0.25">
      <c r="G2296" s="2"/>
      <c r="AF2296" s="20"/>
      <c r="AI2296" s="2"/>
      <c r="AJ2296" s="2"/>
      <c r="AK2296" s="20"/>
      <c r="AN2296" s="2"/>
      <c r="AO2296" s="2"/>
    </row>
    <row r="2297" spans="7:41" x14ac:dyDescent="0.25">
      <c r="G2297" s="2"/>
      <c r="AF2297" s="20"/>
      <c r="AI2297" s="2"/>
      <c r="AJ2297" s="2"/>
      <c r="AK2297" s="20"/>
      <c r="AN2297" s="2"/>
      <c r="AO2297" s="2"/>
    </row>
    <row r="2298" spans="7:41" x14ac:dyDescent="0.25">
      <c r="G2298" s="2"/>
      <c r="AF2298" s="20"/>
      <c r="AI2298" s="2"/>
      <c r="AJ2298" s="2"/>
      <c r="AK2298" s="20"/>
      <c r="AN2298" s="2"/>
      <c r="AO2298" s="2"/>
    </row>
    <row r="2299" spans="7:41" x14ac:dyDescent="0.25">
      <c r="G2299" s="2"/>
      <c r="AF2299" s="20"/>
      <c r="AI2299" s="2"/>
      <c r="AJ2299" s="2"/>
      <c r="AK2299" s="20"/>
      <c r="AN2299" s="2"/>
      <c r="AO2299" s="2"/>
    </row>
    <row r="2300" spans="7:41" x14ac:dyDescent="0.25">
      <c r="G2300" s="2"/>
      <c r="AF2300" s="20"/>
      <c r="AI2300" s="2"/>
      <c r="AJ2300" s="2"/>
      <c r="AK2300" s="20"/>
      <c r="AN2300" s="2"/>
      <c r="AO2300" s="2"/>
    </row>
    <row r="2301" spans="7:41" x14ac:dyDescent="0.25">
      <c r="G2301" s="2"/>
      <c r="AF2301" s="20"/>
      <c r="AI2301" s="2"/>
      <c r="AJ2301" s="2"/>
      <c r="AK2301" s="20"/>
      <c r="AN2301" s="2"/>
      <c r="AO2301" s="2"/>
    </row>
    <row r="2302" spans="7:41" x14ac:dyDescent="0.25">
      <c r="G2302" s="2"/>
      <c r="AF2302" s="20"/>
      <c r="AI2302" s="2"/>
      <c r="AJ2302" s="2"/>
      <c r="AK2302" s="20"/>
      <c r="AN2302" s="2"/>
      <c r="AO2302" s="2"/>
    </row>
    <row r="2303" spans="7:41" x14ac:dyDescent="0.25">
      <c r="G2303" s="2"/>
      <c r="AF2303" s="20"/>
      <c r="AI2303" s="2"/>
      <c r="AJ2303" s="2"/>
      <c r="AK2303" s="20"/>
      <c r="AN2303" s="2"/>
      <c r="AO2303" s="2"/>
    </row>
    <row r="2304" spans="7:41" x14ac:dyDescent="0.25">
      <c r="G2304" s="2"/>
      <c r="AF2304" s="20"/>
      <c r="AI2304" s="2"/>
      <c r="AJ2304" s="2"/>
      <c r="AK2304" s="20"/>
      <c r="AN2304" s="2"/>
      <c r="AO2304" s="2"/>
    </row>
    <row r="2305" spans="7:41" x14ac:dyDescent="0.25">
      <c r="G2305" s="2"/>
      <c r="AF2305" s="20"/>
      <c r="AI2305" s="2"/>
      <c r="AJ2305" s="2"/>
      <c r="AK2305" s="20"/>
      <c r="AN2305" s="2"/>
      <c r="AO2305" s="2"/>
    </row>
    <row r="2306" spans="7:41" x14ac:dyDescent="0.25">
      <c r="G2306" s="2"/>
      <c r="AF2306" s="20"/>
      <c r="AI2306" s="2"/>
      <c r="AJ2306" s="2"/>
      <c r="AK2306" s="20"/>
      <c r="AN2306" s="2"/>
      <c r="AO2306" s="2"/>
    </row>
    <row r="2307" spans="7:41" x14ac:dyDescent="0.25">
      <c r="G2307" s="2"/>
      <c r="AF2307" s="20"/>
      <c r="AI2307" s="2"/>
      <c r="AJ2307" s="2"/>
      <c r="AK2307" s="20"/>
      <c r="AN2307" s="2"/>
      <c r="AO2307" s="2"/>
    </row>
    <row r="2308" spans="7:41" x14ac:dyDescent="0.25">
      <c r="G2308" s="2"/>
      <c r="AF2308" s="20"/>
      <c r="AI2308" s="2"/>
      <c r="AJ2308" s="2"/>
      <c r="AK2308" s="20"/>
      <c r="AN2308" s="2"/>
      <c r="AO2308" s="2"/>
    </row>
    <row r="2309" spans="7:41" x14ac:dyDescent="0.25">
      <c r="G2309" s="2"/>
      <c r="AF2309" s="20"/>
      <c r="AI2309" s="2"/>
      <c r="AJ2309" s="2"/>
      <c r="AK2309" s="20"/>
      <c r="AN2309" s="2"/>
      <c r="AO2309" s="2"/>
    </row>
    <row r="2310" spans="7:41" x14ac:dyDescent="0.25">
      <c r="G2310" s="2"/>
      <c r="AF2310" s="20"/>
      <c r="AI2310" s="2"/>
      <c r="AJ2310" s="2"/>
      <c r="AK2310" s="20"/>
      <c r="AN2310" s="2"/>
      <c r="AO2310" s="2"/>
    </row>
    <row r="2311" spans="7:41" x14ac:dyDescent="0.25">
      <c r="G2311" s="2"/>
      <c r="AF2311" s="20"/>
      <c r="AI2311" s="2"/>
      <c r="AJ2311" s="2"/>
      <c r="AK2311" s="20"/>
      <c r="AN2311" s="2"/>
      <c r="AO2311" s="2"/>
    </row>
    <row r="2312" spans="7:41" x14ac:dyDescent="0.25">
      <c r="G2312" s="2"/>
      <c r="AF2312" s="20"/>
      <c r="AI2312" s="2"/>
      <c r="AJ2312" s="2"/>
      <c r="AK2312" s="20"/>
      <c r="AN2312" s="2"/>
      <c r="AO2312" s="2"/>
    </row>
    <row r="2313" spans="7:41" x14ac:dyDescent="0.25">
      <c r="G2313" s="2"/>
      <c r="AF2313" s="20"/>
      <c r="AI2313" s="2"/>
      <c r="AJ2313" s="2"/>
      <c r="AK2313" s="20"/>
      <c r="AN2313" s="2"/>
      <c r="AO2313" s="2"/>
    </row>
    <row r="2314" spans="7:41" x14ac:dyDescent="0.25">
      <c r="G2314" s="2"/>
      <c r="AF2314" s="20"/>
      <c r="AI2314" s="2"/>
      <c r="AJ2314" s="2"/>
      <c r="AK2314" s="20"/>
      <c r="AN2314" s="2"/>
      <c r="AO2314" s="2"/>
    </row>
    <row r="2315" spans="7:41" x14ac:dyDescent="0.25">
      <c r="G2315" s="2"/>
      <c r="AF2315" s="20"/>
      <c r="AI2315" s="2"/>
      <c r="AJ2315" s="2"/>
      <c r="AK2315" s="20"/>
      <c r="AN2315" s="2"/>
      <c r="AO2315" s="2"/>
    </row>
    <row r="2316" spans="7:41" x14ac:dyDescent="0.25">
      <c r="G2316" s="2"/>
      <c r="AF2316" s="20"/>
      <c r="AI2316" s="2"/>
      <c r="AJ2316" s="2"/>
      <c r="AK2316" s="20"/>
      <c r="AN2316" s="2"/>
      <c r="AO2316" s="2"/>
    </row>
    <row r="2317" spans="7:41" x14ac:dyDescent="0.25">
      <c r="G2317" s="2"/>
      <c r="AF2317" s="20"/>
      <c r="AI2317" s="2"/>
      <c r="AJ2317" s="2"/>
      <c r="AK2317" s="20"/>
      <c r="AN2317" s="2"/>
      <c r="AO2317" s="2"/>
    </row>
    <row r="2318" spans="7:41" x14ac:dyDescent="0.25">
      <c r="G2318" s="2"/>
      <c r="AF2318" s="20"/>
      <c r="AI2318" s="2"/>
      <c r="AJ2318" s="2"/>
      <c r="AK2318" s="20"/>
      <c r="AN2318" s="2"/>
      <c r="AO2318" s="2"/>
    </row>
    <row r="2319" spans="7:41" x14ac:dyDescent="0.25">
      <c r="G2319" s="2"/>
      <c r="AF2319" s="20"/>
      <c r="AI2319" s="2"/>
      <c r="AJ2319" s="2"/>
      <c r="AK2319" s="20"/>
      <c r="AN2319" s="2"/>
      <c r="AO2319" s="2"/>
    </row>
    <row r="2320" spans="7:41" x14ac:dyDescent="0.25">
      <c r="G2320" s="2"/>
      <c r="AF2320" s="20"/>
      <c r="AI2320" s="2"/>
      <c r="AJ2320" s="2"/>
      <c r="AK2320" s="20"/>
      <c r="AN2320" s="2"/>
      <c r="AO2320" s="2"/>
    </row>
    <row r="2321" spans="7:41" x14ac:dyDescent="0.25">
      <c r="G2321" s="2"/>
      <c r="AF2321" s="20"/>
      <c r="AI2321" s="2"/>
      <c r="AJ2321" s="2"/>
      <c r="AK2321" s="20"/>
      <c r="AN2321" s="2"/>
      <c r="AO2321" s="2"/>
    </row>
    <row r="2322" spans="7:41" x14ac:dyDescent="0.25">
      <c r="G2322" s="2"/>
      <c r="AF2322" s="20"/>
      <c r="AI2322" s="2"/>
      <c r="AJ2322" s="2"/>
      <c r="AK2322" s="20"/>
      <c r="AN2322" s="2"/>
      <c r="AO2322" s="2"/>
    </row>
    <row r="2323" spans="7:41" x14ac:dyDescent="0.25">
      <c r="G2323" s="2"/>
      <c r="AF2323" s="20"/>
      <c r="AI2323" s="2"/>
      <c r="AJ2323" s="2"/>
      <c r="AK2323" s="20"/>
      <c r="AN2323" s="2"/>
      <c r="AO2323" s="2"/>
    </row>
    <row r="2324" spans="7:41" x14ac:dyDescent="0.25">
      <c r="G2324" s="2"/>
      <c r="AF2324" s="20"/>
      <c r="AI2324" s="2"/>
      <c r="AJ2324" s="2"/>
      <c r="AK2324" s="20"/>
      <c r="AN2324" s="2"/>
      <c r="AO2324" s="2"/>
    </row>
    <row r="2325" spans="7:41" x14ac:dyDescent="0.25">
      <c r="G2325" s="2"/>
      <c r="AF2325" s="20"/>
      <c r="AI2325" s="2"/>
      <c r="AJ2325" s="2"/>
      <c r="AK2325" s="20"/>
      <c r="AN2325" s="2"/>
      <c r="AO2325" s="2"/>
    </row>
    <row r="2326" spans="7:41" x14ac:dyDescent="0.25">
      <c r="G2326" s="2"/>
      <c r="AF2326" s="20"/>
      <c r="AI2326" s="2"/>
      <c r="AJ2326" s="2"/>
      <c r="AK2326" s="20"/>
      <c r="AN2326" s="2"/>
      <c r="AO2326" s="2"/>
    </row>
    <row r="2327" spans="7:41" x14ac:dyDescent="0.25">
      <c r="G2327" s="2"/>
      <c r="AF2327" s="20"/>
      <c r="AI2327" s="2"/>
      <c r="AJ2327" s="2"/>
      <c r="AK2327" s="20"/>
      <c r="AN2327" s="2"/>
      <c r="AO2327" s="2"/>
    </row>
    <row r="2328" spans="7:41" x14ac:dyDescent="0.25">
      <c r="G2328" s="2"/>
      <c r="AF2328" s="20"/>
      <c r="AI2328" s="2"/>
      <c r="AJ2328" s="2"/>
      <c r="AK2328" s="20"/>
      <c r="AN2328" s="2"/>
      <c r="AO2328" s="2"/>
    </row>
    <row r="2329" spans="7:41" x14ac:dyDescent="0.25">
      <c r="G2329" s="2"/>
      <c r="AF2329" s="20"/>
      <c r="AI2329" s="2"/>
      <c r="AJ2329" s="2"/>
      <c r="AK2329" s="20"/>
      <c r="AN2329" s="2"/>
      <c r="AO2329" s="2"/>
    </row>
    <row r="2330" spans="7:41" x14ac:dyDescent="0.25">
      <c r="G2330" s="2"/>
      <c r="AF2330" s="20"/>
      <c r="AI2330" s="2"/>
      <c r="AJ2330" s="2"/>
      <c r="AK2330" s="20"/>
      <c r="AN2330" s="2"/>
      <c r="AO2330" s="2"/>
    </row>
    <row r="2331" spans="7:41" x14ac:dyDescent="0.25">
      <c r="G2331" s="2"/>
      <c r="AF2331" s="20"/>
      <c r="AI2331" s="2"/>
      <c r="AJ2331" s="2"/>
      <c r="AK2331" s="20"/>
      <c r="AN2331" s="2"/>
      <c r="AO2331" s="2"/>
    </row>
    <row r="2332" spans="7:41" x14ac:dyDescent="0.25">
      <c r="G2332" s="2"/>
      <c r="AF2332" s="20"/>
      <c r="AI2332" s="2"/>
      <c r="AJ2332" s="2"/>
      <c r="AK2332" s="20"/>
      <c r="AN2332" s="2"/>
      <c r="AO2332" s="2"/>
    </row>
    <row r="2333" spans="7:41" x14ac:dyDescent="0.25">
      <c r="G2333" s="2"/>
      <c r="AF2333" s="20"/>
      <c r="AI2333" s="2"/>
      <c r="AJ2333" s="2"/>
      <c r="AK2333" s="20"/>
      <c r="AN2333" s="2"/>
      <c r="AO2333" s="2"/>
    </row>
    <row r="2334" spans="7:41" x14ac:dyDescent="0.25">
      <c r="G2334" s="2"/>
      <c r="AF2334" s="20"/>
      <c r="AI2334" s="2"/>
      <c r="AJ2334" s="2"/>
      <c r="AK2334" s="20"/>
      <c r="AN2334" s="2"/>
      <c r="AO2334" s="2"/>
    </row>
    <row r="2335" spans="7:41" x14ac:dyDescent="0.25">
      <c r="G2335" s="2"/>
      <c r="AF2335" s="20"/>
      <c r="AI2335" s="2"/>
      <c r="AJ2335" s="2"/>
      <c r="AK2335" s="20"/>
      <c r="AN2335" s="2"/>
      <c r="AO2335" s="2"/>
    </row>
    <row r="2336" spans="7:41" x14ac:dyDescent="0.25">
      <c r="G2336" s="2"/>
      <c r="AF2336" s="20"/>
      <c r="AI2336" s="2"/>
      <c r="AJ2336" s="2"/>
      <c r="AK2336" s="20"/>
      <c r="AN2336" s="2"/>
      <c r="AO2336" s="2"/>
    </row>
    <row r="2337" spans="7:41" x14ac:dyDescent="0.25">
      <c r="G2337" s="2"/>
      <c r="AF2337" s="20"/>
      <c r="AI2337" s="2"/>
      <c r="AJ2337" s="2"/>
      <c r="AK2337" s="20"/>
      <c r="AN2337" s="2"/>
      <c r="AO2337" s="2"/>
    </row>
    <row r="2338" spans="7:41" x14ac:dyDescent="0.25">
      <c r="G2338" s="2"/>
      <c r="AF2338" s="20"/>
      <c r="AI2338" s="2"/>
      <c r="AJ2338" s="2"/>
      <c r="AK2338" s="20"/>
      <c r="AN2338" s="2"/>
      <c r="AO2338" s="2"/>
    </row>
    <row r="2339" spans="7:41" x14ac:dyDescent="0.25">
      <c r="G2339" s="2"/>
      <c r="AF2339" s="20"/>
      <c r="AI2339" s="2"/>
      <c r="AJ2339" s="2"/>
      <c r="AK2339" s="20"/>
      <c r="AN2339" s="2"/>
      <c r="AO2339" s="2"/>
    </row>
    <row r="2340" spans="7:41" x14ac:dyDescent="0.25">
      <c r="G2340" s="2"/>
      <c r="AF2340" s="20"/>
      <c r="AI2340" s="2"/>
      <c r="AJ2340" s="2"/>
      <c r="AK2340" s="20"/>
      <c r="AN2340" s="2"/>
      <c r="AO2340" s="2"/>
    </row>
    <row r="2341" spans="7:41" x14ac:dyDescent="0.25">
      <c r="G2341" s="2"/>
      <c r="AF2341" s="20"/>
      <c r="AI2341" s="2"/>
      <c r="AJ2341" s="2"/>
      <c r="AK2341" s="20"/>
      <c r="AN2341" s="2"/>
      <c r="AO2341" s="2"/>
    </row>
    <row r="2342" spans="7:41" x14ac:dyDescent="0.25">
      <c r="G2342" s="2"/>
      <c r="AF2342" s="20"/>
      <c r="AI2342" s="2"/>
      <c r="AJ2342" s="2"/>
      <c r="AK2342" s="20"/>
      <c r="AN2342" s="2"/>
      <c r="AO2342" s="2"/>
    </row>
    <row r="2343" spans="7:41" x14ac:dyDescent="0.25">
      <c r="G2343" s="2"/>
      <c r="AF2343" s="20"/>
      <c r="AI2343" s="2"/>
      <c r="AJ2343" s="2"/>
      <c r="AK2343" s="20"/>
      <c r="AN2343" s="2"/>
      <c r="AO2343" s="2"/>
    </row>
    <row r="2344" spans="7:41" x14ac:dyDescent="0.25">
      <c r="G2344" s="2"/>
      <c r="AF2344" s="20"/>
      <c r="AI2344" s="2"/>
      <c r="AJ2344" s="2"/>
      <c r="AK2344" s="20"/>
      <c r="AN2344" s="2"/>
      <c r="AO2344" s="2"/>
    </row>
    <row r="2345" spans="7:41" x14ac:dyDescent="0.25">
      <c r="G2345" s="2"/>
      <c r="AF2345" s="20"/>
      <c r="AI2345" s="2"/>
      <c r="AJ2345" s="2"/>
      <c r="AK2345" s="20"/>
      <c r="AN2345" s="2"/>
      <c r="AO2345" s="2"/>
    </row>
    <row r="2346" spans="7:41" x14ac:dyDescent="0.25">
      <c r="G2346" s="2"/>
      <c r="AF2346" s="20"/>
      <c r="AI2346" s="2"/>
      <c r="AJ2346" s="2"/>
      <c r="AK2346" s="20"/>
      <c r="AN2346" s="2"/>
      <c r="AO2346" s="2"/>
    </row>
    <row r="2347" spans="7:41" x14ac:dyDescent="0.25">
      <c r="G2347" s="2"/>
      <c r="AF2347" s="20"/>
      <c r="AI2347" s="2"/>
      <c r="AJ2347" s="2"/>
      <c r="AK2347" s="20"/>
      <c r="AN2347" s="2"/>
      <c r="AO2347" s="2"/>
    </row>
    <row r="2348" spans="7:41" x14ac:dyDescent="0.25">
      <c r="G2348" s="2"/>
      <c r="AF2348" s="20"/>
      <c r="AI2348" s="2"/>
      <c r="AJ2348" s="2"/>
      <c r="AK2348" s="20"/>
      <c r="AN2348" s="2"/>
      <c r="AO2348" s="2"/>
    </row>
    <row r="2349" spans="7:41" x14ac:dyDescent="0.25">
      <c r="G2349" s="2"/>
      <c r="AF2349" s="20"/>
      <c r="AI2349" s="2"/>
      <c r="AJ2349" s="2"/>
      <c r="AK2349" s="20"/>
      <c r="AN2349" s="2"/>
      <c r="AO2349" s="2"/>
    </row>
    <row r="2350" spans="7:41" x14ac:dyDescent="0.25">
      <c r="G2350" s="2"/>
      <c r="AF2350" s="20"/>
      <c r="AI2350" s="2"/>
      <c r="AJ2350" s="2"/>
      <c r="AK2350" s="20"/>
      <c r="AN2350" s="2"/>
      <c r="AO2350" s="2"/>
    </row>
    <row r="2351" spans="7:41" x14ac:dyDescent="0.25">
      <c r="G2351" s="2"/>
      <c r="AF2351" s="20"/>
      <c r="AI2351" s="2"/>
      <c r="AJ2351" s="2"/>
      <c r="AK2351" s="20"/>
      <c r="AN2351" s="2"/>
      <c r="AO2351" s="2"/>
    </row>
    <row r="2352" spans="7:41" x14ac:dyDescent="0.25">
      <c r="G2352" s="2"/>
      <c r="AF2352" s="20"/>
      <c r="AI2352" s="2"/>
      <c r="AJ2352" s="2"/>
      <c r="AK2352" s="20"/>
      <c r="AN2352" s="2"/>
      <c r="AO2352" s="2"/>
    </row>
    <row r="2353" spans="7:41" x14ac:dyDescent="0.25">
      <c r="G2353" s="2"/>
      <c r="AF2353" s="20"/>
      <c r="AI2353" s="2"/>
      <c r="AJ2353" s="2"/>
      <c r="AK2353" s="20"/>
      <c r="AN2353" s="2"/>
      <c r="AO2353" s="2"/>
    </row>
    <row r="2354" spans="7:41" x14ac:dyDescent="0.25">
      <c r="G2354" s="2"/>
      <c r="AF2354" s="20"/>
      <c r="AI2354" s="2"/>
      <c r="AJ2354" s="2"/>
      <c r="AK2354" s="20"/>
      <c r="AN2354" s="2"/>
      <c r="AO2354" s="2"/>
    </row>
    <row r="2355" spans="7:41" x14ac:dyDescent="0.25">
      <c r="G2355" s="2"/>
      <c r="AF2355" s="20"/>
      <c r="AI2355" s="2"/>
      <c r="AJ2355" s="2"/>
      <c r="AK2355" s="20"/>
      <c r="AN2355" s="2"/>
      <c r="AO2355" s="2"/>
    </row>
    <row r="2356" spans="7:41" x14ac:dyDescent="0.25">
      <c r="G2356" s="2"/>
      <c r="AF2356" s="20"/>
      <c r="AI2356" s="2"/>
      <c r="AJ2356" s="2"/>
      <c r="AK2356" s="20"/>
      <c r="AN2356" s="2"/>
      <c r="AO2356" s="2"/>
    </row>
    <row r="2357" spans="7:41" x14ac:dyDescent="0.25">
      <c r="G2357" s="2"/>
      <c r="AF2357" s="20"/>
      <c r="AI2357" s="2"/>
      <c r="AJ2357" s="2"/>
      <c r="AK2357" s="20"/>
      <c r="AN2357" s="2"/>
      <c r="AO2357" s="2"/>
    </row>
    <row r="2358" spans="7:41" x14ac:dyDescent="0.25">
      <c r="G2358" s="2"/>
      <c r="AF2358" s="20"/>
      <c r="AI2358" s="2"/>
      <c r="AJ2358" s="2"/>
      <c r="AK2358" s="20"/>
      <c r="AN2358" s="2"/>
      <c r="AO2358" s="2"/>
    </row>
    <row r="2359" spans="7:41" x14ac:dyDescent="0.25">
      <c r="G2359" s="2"/>
      <c r="AF2359" s="20"/>
      <c r="AI2359" s="2"/>
      <c r="AJ2359" s="2"/>
      <c r="AK2359" s="20"/>
      <c r="AN2359" s="2"/>
      <c r="AO2359" s="2"/>
    </row>
    <row r="2360" spans="7:41" x14ac:dyDescent="0.25">
      <c r="G2360" s="2"/>
      <c r="AF2360" s="20"/>
      <c r="AI2360" s="2"/>
      <c r="AJ2360" s="2"/>
      <c r="AK2360" s="20"/>
      <c r="AN2360" s="2"/>
      <c r="AO2360" s="2"/>
    </row>
    <row r="2361" spans="7:41" x14ac:dyDescent="0.25">
      <c r="G2361" s="2"/>
      <c r="AF2361" s="20"/>
      <c r="AI2361" s="2"/>
      <c r="AJ2361" s="2"/>
      <c r="AK2361" s="20"/>
      <c r="AN2361" s="2"/>
      <c r="AO2361" s="2"/>
    </row>
    <row r="2362" spans="7:41" x14ac:dyDescent="0.25">
      <c r="G2362" s="2"/>
      <c r="AF2362" s="20"/>
      <c r="AI2362" s="2"/>
      <c r="AJ2362" s="2"/>
      <c r="AK2362" s="20"/>
      <c r="AN2362" s="2"/>
      <c r="AO2362" s="2"/>
    </row>
    <row r="2363" spans="7:41" x14ac:dyDescent="0.25">
      <c r="G2363" s="2"/>
      <c r="AF2363" s="20"/>
      <c r="AI2363" s="2"/>
      <c r="AJ2363" s="2"/>
      <c r="AK2363" s="20"/>
      <c r="AN2363" s="2"/>
      <c r="AO2363" s="2"/>
    </row>
    <row r="2364" spans="7:41" x14ac:dyDescent="0.25">
      <c r="G2364" s="2"/>
      <c r="AF2364" s="20"/>
      <c r="AI2364" s="2"/>
      <c r="AJ2364" s="2"/>
      <c r="AK2364" s="20"/>
      <c r="AN2364" s="2"/>
      <c r="AO2364" s="2"/>
    </row>
    <row r="2365" spans="7:41" x14ac:dyDescent="0.25">
      <c r="G2365" s="2"/>
      <c r="AF2365" s="20"/>
      <c r="AI2365" s="2"/>
      <c r="AJ2365" s="2"/>
      <c r="AK2365" s="20"/>
      <c r="AN2365" s="2"/>
      <c r="AO2365" s="2"/>
    </row>
    <row r="2366" spans="7:41" x14ac:dyDescent="0.25">
      <c r="G2366" s="2"/>
      <c r="AF2366" s="20"/>
      <c r="AI2366" s="2"/>
      <c r="AJ2366" s="2"/>
      <c r="AK2366" s="20"/>
      <c r="AN2366" s="2"/>
      <c r="AO2366" s="2"/>
    </row>
    <row r="2367" spans="7:41" x14ac:dyDescent="0.25">
      <c r="G2367" s="2"/>
      <c r="AF2367" s="20"/>
      <c r="AI2367" s="2"/>
      <c r="AJ2367" s="2"/>
      <c r="AK2367" s="20"/>
      <c r="AN2367" s="2"/>
      <c r="AO2367" s="2"/>
    </row>
    <row r="2368" spans="7:41" x14ac:dyDescent="0.25">
      <c r="G2368" s="2"/>
      <c r="AF2368" s="20"/>
      <c r="AI2368" s="2"/>
      <c r="AJ2368" s="2"/>
      <c r="AK2368" s="20"/>
      <c r="AN2368" s="2"/>
      <c r="AO2368" s="2"/>
    </row>
    <row r="2369" spans="7:41" x14ac:dyDescent="0.25">
      <c r="G2369" s="2"/>
      <c r="AF2369" s="20"/>
      <c r="AI2369" s="2"/>
      <c r="AJ2369" s="2"/>
      <c r="AK2369" s="20"/>
      <c r="AN2369" s="2"/>
      <c r="AO2369" s="2"/>
    </row>
    <row r="2370" spans="7:41" x14ac:dyDescent="0.25">
      <c r="G2370" s="2"/>
      <c r="AF2370" s="20"/>
      <c r="AI2370" s="2"/>
      <c r="AJ2370" s="2"/>
      <c r="AK2370" s="20"/>
      <c r="AN2370" s="2"/>
      <c r="AO2370" s="2"/>
    </row>
    <row r="2371" spans="7:41" x14ac:dyDescent="0.25">
      <c r="G2371" s="2"/>
      <c r="AF2371" s="20"/>
      <c r="AI2371" s="2"/>
      <c r="AJ2371" s="2"/>
      <c r="AK2371" s="20"/>
      <c r="AN2371" s="2"/>
      <c r="AO2371" s="2"/>
    </row>
    <row r="2372" spans="7:41" x14ac:dyDescent="0.25">
      <c r="G2372" s="2"/>
      <c r="AF2372" s="20"/>
      <c r="AI2372" s="2"/>
      <c r="AJ2372" s="2"/>
      <c r="AK2372" s="20"/>
      <c r="AN2372" s="2"/>
      <c r="AO2372" s="2"/>
    </row>
    <row r="2373" spans="7:41" x14ac:dyDescent="0.25">
      <c r="G2373" s="2"/>
      <c r="AF2373" s="20"/>
      <c r="AI2373" s="2"/>
      <c r="AJ2373" s="2"/>
      <c r="AK2373" s="20"/>
      <c r="AN2373" s="2"/>
      <c r="AO2373" s="2"/>
    </row>
    <row r="2374" spans="7:41" x14ac:dyDescent="0.25">
      <c r="G2374" s="2"/>
      <c r="AF2374" s="20"/>
      <c r="AI2374" s="2"/>
      <c r="AJ2374" s="2"/>
      <c r="AK2374" s="20"/>
      <c r="AN2374" s="2"/>
      <c r="AO2374" s="2"/>
    </row>
    <row r="2375" spans="7:41" x14ac:dyDescent="0.25">
      <c r="G2375" s="2"/>
      <c r="AF2375" s="20"/>
      <c r="AI2375" s="2"/>
      <c r="AJ2375" s="2"/>
      <c r="AK2375" s="20"/>
      <c r="AN2375" s="2"/>
      <c r="AO2375" s="2"/>
    </row>
    <row r="2376" spans="7:41" x14ac:dyDescent="0.25">
      <c r="G2376" s="2"/>
      <c r="AF2376" s="20"/>
      <c r="AI2376" s="2"/>
      <c r="AJ2376" s="2"/>
      <c r="AK2376" s="20"/>
      <c r="AN2376" s="2"/>
      <c r="AO2376" s="2"/>
    </row>
    <row r="2377" spans="7:41" x14ac:dyDescent="0.25">
      <c r="G2377" s="2"/>
      <c r="AF2377" s="20"/>
      <c r="AI2377" s="2"/>
      <c r="AJ2377" s="2"/>
      <c r="AK2377" s="20"/>
      <c r="AN2377" s="2"/>
      <c r="AO2377" s="2"/>
    </row>
    <row r="2378" spans="7:41" x14ac:dyDescent="0.25">
      <c r="G2378" s="2"/>
      <c r="AF2378" s="20"/>
      <c r="AI2378" s="2"/>
      <c r="AJ2378" s="2"/>
      <c r="AK2378" s="20"/>
      <c r="AN2378" s="2"/>
      <c r="AO2378" s="2"/>
    </row>
    <row r="2379" spans="7:41" x14ac:dyDescent="0.25">
      <c r="G2379" s="2"/>
      <c r="AF2379" s="20"/>
      <c r="AI2379" s="2"/>
      <c r="AJ2379" s="2"/>
      <c r="AK2379" s="20"/>
      <c r="AN2379" s="2"/>
      <c r="AO2379" s="2"/>
    </row>
    <row r="2380" spans="7:41" x14ac:dyDescent="0.25">
      <c r="G2380" s="2"/>
      <c r="AF2380" s="20"/>
      <c r="AI2380" s="2"/>
      <c r="AJ2380" s="2"/>
      <c r="AK2380" s="20"/>
      <c r="AN2380" s="2"/>
      <c r="AO2380" s="2"/>
    </row>
    <row r="2381" spans="7:41" x14ac:dyDescent="0.25">
      <c r="G2381" s="2"/>
      <c r="AF2381" s="20"/>
      <c r="AI2381" s="2"/>
      <c r="AJ2381" s="2"/>
      <c r="AK2381" s="20"/>
      <c r="AN2381" s="2"/>
      <c r="AO2381" s="2"/>
    </row>
    <row r="2382" spans="7:41" x14ac:dyDescent="0.25">
      <c r="G2382" s="2"/>
      <c r="AF2382" s="20"/>
      <c r="AI2382" s="2"/>
      <c r="AJ2382" s="2"/>
      <c r="AK2382" s="20"/>
      <c r="AN2382" s="2"/>
      <c r="AO2382" s="2"/>
    </row>
    <row r="2383" spans="7:41" x14ac:dyDescent="0.25">
      <c r="G2383" s="2"/>
      <c r="AF2383" s="20"/>
      <c r="AI2383" s="2"/>
      <c r="AJ2383" s="2"/>
      <c r="AK2383" s="20"/>
      <c r="AN2383" s="2"/>
      <c r="AO2383" s="2"/>
    </row>
    <row r="2384" spans="7:41" x14ac:dyDescent="0.25">
      <c r="G2384" s="2"/>
      <c r="AF2384" s="20"/>
      <c r="AI2384" s="2"/>
      <c r="AJ2384" s="2"/>
      <c r="AK2384" s="20"/>
      <c r="AN2384" s="2"/>
      <c r="AO2384" s="2"/>
    </row>
    <row r="2385" spans="7:41" x14ac:dyDescent="0.25">
      <c r="G2385" s="2"/>
      <c r="AF2385" s="20"/>
      <c r="AI2385" s="2"/>
      <c r="AJ2385" s="2"/>
      <c r="AK2385" s="20"/>
      <c r="AN2385" s="2"/>
      <c r="AO2385" s="2"/>
    </row>
    <row r="2386" spans="7:41" x14ac:dyDescent="0.25">
      <c r="G2386" s="2"/>
      <c r="AF2386" s="20"/>
      <c r="AI2386" s="2"/>
      <c r="AJ2386" s="2"/>
      <c r="AK2386" s="20"/>
      <c r="AN2386" s="2"/>
      <c r="AO2386" s="2"/>
    </row>
    <row r="2387" spans="7:41" x14ac:dyDescent="0.25">
      <c r="G2387" s="2"/>
      <c r="AF2387" s="20"/>
      <c r="AI2387" s="2"/>
      <c r="AJ2387" s="2"/>
      <c r="AK2387" s="20"/>
      <c r="AN2387" s="2"/>
      <c r="AO2387" s="2"/>
    </row>
    <row r="2388" spans="7:41" x14ac:dyDescent="0.25">
      <c r="G2388" s="2"/>
      <c r="AF2388" s="20"/>
      <c r="AI2388" s="2"/>
      <c r="AJ2388" s="2"/>
      <c r="AK2388" s="20"/>
      <c r="AN2388" s="2"/>
      <c r="AO2388" s="2"/>
    </row>
    <row r="2389" spans="7:41" x14ac:dyDescent="0.25">
      <c r="G2389" s="2"/>
      <c r="AF2389" s="20"/>
      <c r="AI2389" s="2"/>
      <c r="AJ2389" s="2"/>
      <c r="AK2389" s="20"/>
      <c r="AN2389" s="2"/>
      <c r="AO2389" s="2"/>
    </row>
    <row r="2390" spans="7:41" x14ac:dyDescent="0.25">
      <c r="G2390" s="2"/>
      <c r="AF2390" s="20"/>
      <c r="AI2390" s="2"/>
      <c r="AJ2390" s="2"/>
      <c r="AK2390" s="20"/>
      <c r="AN2390" s="2"/>
      <c r="AO2390" s="2"/>
    </row>
    <row r="2391" spans="7:41" x14ac:dyDescent="0.25">
      <c r="G2391" s="2"/>
      <c r="AF2391" s="20"/>
      <c r="AI2391" s="2"/>
      <c r="AJ2391" s="2"/>
      <c r="AK2391" s="20"/>
      <c r="AN2391" s="2"/>
      <c r="AO2391" s="2"/>
    </row>
    <row r="2392" spans="7:41" x14ac:dyDescent="0.25">
      <c r="G2392" s="2"/>
      <c r="AF2392" s="20"/>
      <c r="AI2392" s="2"/>
      <c r="AJ2392" s="2"/>
      <c r="AK2392" s="20"/>
      <c r="AN2392" s="2"/>
      <c r="AO2392" s="2"/>
    </row>
    <row r="2393" spans="7:41" x14ac:dyDescent="0.25">
      <c r="G2393" s="2"/>
      <c r="AF2393" s="20"/>
      <c r="AI2393" s="2"/>
      <c r="AJ2393" s="2"/>
      <c r="AK2393" s="20"/>
      <c r="AN2393" s="2"/>
      <c r="AO2393" s="2"/>
    </row>
    <row r="2394" spans="7:41" x14ac:dyDescent="0.25">
      <c r="G2394" s="2"/>
      <c r="AF2394" s="20"/>
      <c r="AI2394" s="2"/>
      <c r="AJ2394" s="2"/>
      <c r="AK2394" s="20"/>
      <c r="AN2394" s="2"/>
      <c r="AO2394" s="2"/>
    </row>
    <row r="2395" spans="7:41" x14ac:dyDescent="0.25">
      <c r="G2395" s="2"/>
      <c r="AF2395" s="20"/>
      <c r="AI2395" s="2"/>
      <c r="AJ2395" s="2"/>
      <c r="AK2395" s="20"/>
      <c r="AN2395" s="2"/>
      <c r="AO2395" s="2"/>
    </row>
    <row r="2396" spans="7:41" x14ac:dyDescent="0.25">
      <c r="G2396" s="2"/>
      <c r="AF2396" s="20"/>
      <c r="AI2396" s="2"/>
      <c r="AJ2396" s="2"/>
      <c r="AK2396" s="20"/>
      <c r="AN2396" s="2"/>
      <c r="AO2396" s="2"/>
    </row>
    <row r="2397" spans="7:41" x14ac:dyDescent="0.25">
      <c r="G2397" s="2"/>
      <c r="AF2397" s="20"/>
      <c r="AI2397" s="2"/>
      <c r="AJ2397" s="2"/>
      <c r="AK2397" s="20"/>
      <c r="AN2397" s="2"/>
      <c r="AO2397" s="2"/>
    </row>
    <row r="2398" spans="7:41" x14ac:dyDescent="0.25">
      <c r="G2398" s="2"/>
      <c r="AF2398" s="20"/>
      <c r="AI2398" s="2"/>
      <c r="AJ2398" s="2"/>
      <c r="AK2398" s="20"/>
      <c r="AN2398" s="2"/>
      <c r="AO2398" s="2"/>
    </row>
    <row r="2399" spans="7:41" x14ac:dyDescent="0.25">
      <c r="G2399" s="2"/>
      <c r="AF2399" s="20"/>
      <c r="AI2399" s="2"/>
      <c r="AJ2399" s="2"/>
      <c r="AK2399" s="20"/>
      <c r="AN2399" s="2"/>
      <c r="AO2399" s="2"/>
    </row>
    <row r="2400" spans="7:41" x14ac:dyDescent="0.25">
      <c r="G2400" s="2"/>
      <c r="AF2400" s="20"/>
      <c r="AI2400" s="2"/>
      <c r="AJ2400" s="2"/>
      <c r="AK2400" s="20"/>
      <c r="AN2400" s="2"/>
      <c r="AO2400" s="2"/>
    </row>
    <row r="2401" spans="7:41" x14ac:dyDescent="0.25">
      <c r="G2401" s="2"/>
      <c r="AF2401" s="20"/>
      <c r="AI2401" s="2"/>
      <c r="AJ2401" s="2"/>
      <c r="AK2401" s="20"/>
      <c r="AN2401" s="2"/>
      <c r="AO2401" s="2"/>
    </row>
    <row r="2402" spans="7:41" x14ac:dyDescent="0.25">
      <c r="G2402" s="2"/>
      <c r="AF2402" s="20"/>
      <c r="AI2402" s="2"/>
      <c r="AJ2402" s="2"/>
      <c r="AK2402" s="20"/>
      <c r="AN2402" s="2"/>
      <c r="AO2402" s="2"/>
    </row>
    <row r="2403" spans="7:41" x14ac:dyDescent="0.25">
      <c r="G2403" s="2"/>
      <c r="AF2403" s="20"/>
      <c r="AI2403" s="2"/>
      <c r="AJ2403" s="2"/>
      <c r="AK2403" s="20"/>
      <c r="AN2403" s="2"/>
      <c r="AO2403" s="2"/>
    </row>
    <row r="2404" spans="7:41" x14ac:dyDescent="0.25">
      <c r="G2404" s="2"/>
      <c r="AF2404" s="20"/>
      <c r="AI2404" s="2"/>
      <c r="AJ2404" s="2"/>
      <c r="AK2404" s="20"/>
      <c r="AN2404" s="2"/>
      <c r="AO2404" s="2"/>
    </row>
    <row r="2405" spans="7:41" x14ac:dyDescent="0.25">
      <c r="G2405" s="2"/>
      <c r="AF2405" s="20"/>
      <c r="AI2405" s="2"/>
      <c r="AJ2405" s="2"/>
      <c r="AK2405" s="20"/>
      <c r="AN2405" s="2"/>
      <c r="AO2405" s="2"/>
    </row>
    <row r="2406" spans="7:41" x14ac:dyDescent="0.25">
      <c r="G2406" s="2"/>
      <c r="AF2406" s="20"/>
      <c r="AI2406" s="2"/>
      <c r="AJ2406" s="2"/>
      <c r="AK2406" s="20"/>
      <c r="AN2406" s="2"/>
      <c r="AO2406" s="2"/>
    </row>
    <row r="2407" spans="7:41" x14ac:dyDescent="0.25">
      <c r="G2407" s="2"/>
      <c r="AF2407" s="20"/>
      <c r="AI2407" s="2"/>
      <c r="AJ2407" s="2"/>
      <c r="AK2407" s="20"/>
      <c r="AN2407" s="2"/>
      <c r="AO2407" s="2"/>
    </row>
    <row r="2408" spans="7:41" x14ac:dyDescent="0.25">
      <c r="G2408" s="2"/>
      <c r="AF2408" s="20"/>
      <c r="AI2408" s="2"/>
      <c r="AJ2408" s="2"/>
      <c r="AK2408" s="20"/>
      <c r="AN2408" s="2"/>
      <c r="AO2408" s="2"/>
    </row>
    <row r="2409" spans="7:41" x14ac:dyDescent="0.25">
      <c r="G2409" s="2"/>
      <c r="AF2409" s="20"/>
      <c r="AI2409" s="2"/>
      <c r="AJ2409" s="2"/>
      <c r="AK2409" s="20"/>
      <c r="AN2409" s="2"/>
      <c r="AO2409" s="2"/>
    </row>
    <row r="2410" spans="7:41" x14ac:dyDescent="0.25">
      <c r="G2410" s="2"/>
      <c r="AF2410" s="20"/>
      <c r="AI2410" s="2"/>
      <c r="AJ2410" s="2"/>
      <c r="AK2410" s="20"/>
      <c r="AN2410" s="2"/>
      <c r="AO2410" s="2"/>
    </row>
    <row r="2411" spans="7:41" x14ac:dyDescent="0.25">
      <c r="G2411" s="2"/>
      <c r="AF2411" s="20"/>
      <c r="AI2411" s="2"/>
      <c r="AJ2411" s="2"/>
      <c r="AK2411" s="20"/>
      <c r="AN2411" s="2"/>
      <c r="AO2411" s="2"/>
    </row>
    <row r="2412" spans="7:41" x14ac:dyDescent="0.25">
      <c r="G2412" s="2"/>
      <c r="AF2412" s="20"/>
      <c r="AI2412" s="2"/>
      <c r="AJ2412" s="2"/>
      <c r="AK2412" s="20"/>
      <c r="AN2412" s="2"/>
      <c r="AO2412" s="2"/>
    </row>
    <row r="2413" spans="7:41" x14ac:dyDescent="0.25">
      <c r="G2413" s="2"/>
      <c r="AF2413" s="20"/>
      <c r="AI2413" s="2"/>
      <c r="AJ2413" s="2"/>
      <c r="AK2413" s="20"/>
      <c r="AN2413" s="2"/>
      <c r="AO2413" s="2"/>
    </row>
    <row r="2414" spans="7:41" x14ac:dyDescent="0.25">
      <c r="G2414" s="2"/>
      <c r="AF2414" s="20"/>
      <c r="AI2414" s="2"/>
      <c r="AJ2414" s="2"/>
      <c r="AK2414" s="20"/>
      <c r="AN2414" s="2"/>
      <c r="AO2414" s="2"/>
    </row>
    <row r="2415" spans="7:41" x14ac:dyDescent="0.25">
      <c r="G2415" s="2"/>
      <c r="AF2415" s="20"/>
      <c r="AI2415" s="2"/>
      <c r="AJ2415" s="2"/>
      <c r="AK2415" s="20"/>
      <c r="AN2415" s="2"/>
      <c r="AO2415" s="2"/>
    </row>
    <row r="2416" spans="7:41" x14ac:dyDescent="0.25">
      <c r="G2416" s="2"/>
      <c r="AF2416" s="20"/>
      <c r="AI2416" s="2"/>
      <c r="AJ2416" s="2"/>
      <c r="AK2416" s="20"/>
      <c r="AN2416" s="2"/>
      <c r="AO2416" s="2"/>
    </row>
    <row r="2417" spans="7:41" x14ac:dyDescent="0.25">
      <c r="G2417" s="2"/>
      <c r="AF2417" s="20"/>
      <c r="AI2417" s="2"/>
      <c r="AJ2417" s="2"/>
      <c r="AK2417" s="20"/>
      <c r="AN2417" s="2"/>
      <c r="AO2417" s="2"/>
    </row>
    <row r="2418" spans="7:41" x14ac:dyDescent="0.25">
      <c r="G2418" s="2"/>
      <c r="AF2418" s="20"/>
      <c r="AI2418" s="2"/>
      <c r="AJ2418" s="2"/>
      <c r="AK2418" s="20"/>
      <c r="AN2418" s="2"/>
      <c r="AO2418" s="2"/>
    </row>
    <row r="2419" spans="7:41" x14ac:dyDescent="0.25">
      <c r="G2419" s="2"/>
      <c r="AF2419" s="20"/>
      <c r="AI2419" s="2"/>
      <c r="AJ2419" s="2"/>
      <c r="AK2419" s="20"/>
      <c r="AN2419" s="2"/>
      <c r="AO2419" s="2"/>
    </row>
    <row r="2420" spans="7:41" x14ac:dyDescent="0.25">
      <c r="G2420" s="2"/>
      <c r="AF2420" s="20"/>
      <c r="AI2420" s="2"/>
      <c r="AJ2420" s="2"/>
      <c r="AK2420" s="20"/>
      <c r="AN2420" s="2"/>
      <c r="AO2420" s="2"/>
    </row>
    <row r="2421" spans="7:41" x14ac:dyDescent="0.25">
      <c r="G2421" s="2"/>
      <c r="AF2421" s="20"/>
      <c r="AI2421" s="2"/>
      <c r="AJ2421" s="2"/>
      <c r="AK2421" s="20"/>
      <c r="AN2421" s="2"/>
      <c r="AO2421" s="2"/>
    </row>
    <row r="2422" spans="7:41" x14ac:dyDescent="0.25">
      <c r="G2422" s="2"/>
      <c r="AF2422" s="20"/>
      <c r="AI2422" s="2"/>
      <c r="AJ2422" s="2"/>
      <c r="AK2422" s="20"/>
      <c r="AN2422" s="2"/>
      <c r="AO2422" s="2"/>
    </row>
    <row r="2423" spans="7:41" x14ac:dyDescent="0.25">
      <c r="G2423" s="2"/>
      <c r="AF2423" s="20"/>
      <c r="AI2423" s="2"/>
      <c r="AJ2423" s="2"/>
      <c r="AK2423" s="20"/>
      <c r="AN2423" s="2"/>
      <c r="AO2423" s="2"/>
    </row>
    <row r="2424" spans="7:41" x14ac:dyDescent="0.25">
      <c r="G2424" s="2"/>
      <c r="AF2424" s="20"/>
      <c r="AI2424" s="2"/>
      <c r="AJ2424" s="2"/>
      <c r="AK2424" s="20"/>
      <c r="AN2424" s="2"/>
      <c r="AO2424" s="2"/>
    </row>
    <row r="2425" spans="7:41" x14ac:dyDescent="0.25">
      <c r="G2425" s="2"/>
      <c r="AF2425" s="20"/>
      <c r="AI2425" s="2"/>
      <c r="AJ2425" s="2"/>
      <c r="AK2425" s="20"/>
      <c r="AN2425" s="2"/>
      <c r="AO2425" s="2"/>
    </row>
    <row r="2426" spans="7:41" x14ac:dyDescent="0.25">
      <c r="G2426" s="2"/>
      <c r="AF2426" s="20"/>
      <c r="AI2426" s="2"/>
      <c r="AJ2426" s="2"/>
      <c r="AK2426" s="20"/>
      <c r="AN2426" s="2"/>
      <c r="AO2426" s="2"/>
    </row>
    <row r="2427" spans="7:41" x14ac:dyDescent="0.25">
      <c r="G2427" s="2"/>
      <c r="AF2427" s="20"/>
      <c r="AI2427" s="2"/>
      <c r="AJ2427" s="2"/>
      <c r="AK2427" s="20"/>
      <c r="AN2427" s="2"/>
      <c r="AO2427" s="2"/>
    </row>
    <row r="2428" spans="7:41" x14ac:dyDescent="0.25">
      <c r="G2428" s="2"/>
      <c r="AF2428" s="20"/>
      <c r="AI2428" s="2"/>
      <c r="AJ2428" s="2"/>
      <c r="AK2428" s="20"/>
      <c r="AN2428" s="2"/>
      <c r="AO2428" s="2"/>
    </row>
    <row r="2429" spans="7:41" x14ac:dyDescent="0.25">
      <c r="G2429" s="2"/>
      <c r="AF2429" s="20"/>
      <c r="AI2429" s="2"/>
      <c r="AJ2429" s="2"/>
      <c r="AK2429" s="20"/>
      <c r="AN2429" s="2"/>
      <c r="AO2429" s="2"/>
    </row>
    <row r="2430" spans="7:41" x14ac:dyDescent="0.25">
      <c r="G2430" s="2"/>
      <c r="AF2430" s="20"/>
      <c r="AI2430" s="2"/>
      <c r="AJ2430" s="2"/>
      <c r="AK2430" s="20"/>
      <c r="AN2430" s="2"/>
      <c r="AO2430" s="2"/>
    </row>
    <row r="2431" spans="7:41" x14ac:dyDescent="0.25">
      <c r="G2431" s="2"/>
      <c r="AF2431" s="20"/>
      <c r="AI2431" s="2"/>
      <c r="AJ2431" s="2"/>
      <c r="AK2431" s="20"/>
      <c r="AN2431" s="2"/>
      <c r="AO2431" s="2"/>
    </row>
    <row r="2432" spans="7:41" x14ac:dyDescent="0.25">
      <c r="G2432" s="2"/>
      <c r="AF2432" s="20"/>
      <c r="AI2432" s="2"/>
      <c r="AJ2432" s="2"/>
      <c r="AK2432" s="20"/>
      <c r="AN2432" s="2"/>
      <c r="AO2432" s="2"/>
    </row>
    <row r="2433" spans="7:41" x14ac:dyDescent="0.25">
      <c r="G2433" s="2"/>
      <c r="AF2433" s="20"/>
      <c r="AI2433" s="2"/>
      <c r="AJ2433" s="2"/>
      <c r="AK2433" s="20"/>
      <c r="AN2433" s="2"/>
      <c r="AO2433" s="2"/>
    </row>
    <row r="2434" spans="7:41" x14ac:dyDescent="0.25">
      <c r="G2434" s="2"/>
      <c r="AF2434" s="20"/>
      <c r="AI2434" s="2"/>
      <c r="AJ2434" s="2"/>
      <c r="AK2434" s="20"/>
      <c r="AN2434" s="2"/>
      <c r="AO2434" s="2"/>
    </row>
    <row r="2435" spans="7:41" x14ac:dyDescent="0.25">
      <c r="G2435" s="2"/>
      <c r="AF2435" s="20"/>
      <c r="AI2435" s="2"/>
      <c r="AJ2435" s="2"/>
      <c r="AK2435" s="20"/>
      <c r="AN2435" s="2"/>
      <c r="AO2435" s="2"/>
    </row>
    <row r="2436" spans="7:41" x14ac:dyDescent="0.25">
      <c r="G2436" s="2"/>
      <c r="AF2436" s="20"/>
      <c r="AI2436" s="2"/>
      <c r="AJ2436" s="2"/>
      <c r="AK2436" s="20"/>
      <c r="AN2436" s="2"/>
      <c r="AO2436" s="2"/>
    </row>
    <row r="2437" spans="7:41" x14ac:dyDescent="0.25">
      <c r="G2437" s="2"/>
      <c r="AF2437" s="20"/>
      <c r="AI2437" s="2"/>
      <c r="AJ2437" s="2"/>
      <c r="AK2437" s="20"/>
      <c r="AN2437" s="2"/>
      <c r="AO2437" s="2"/>
    </row>
    <row r="2438" spans="7:41" x14ac:dyDescent="0.25">
      <c r="G2438" s="2"/>
      <c r="AF2438" s="20"/>
      <c r="AI2438" s="2"/>
      <c r="AJ2438" s="2"/>
      <c r="AK2438" s="20"/>
      <c r="AN2438" s="2"/>
      <c r="AO2438" s="2"/>
    </row>
    <row r="2439" spans="7:41" x14ac:dyDescent="0.25">
      <c r="G2439" s="2"/>
      <c r="AF2439" s="20"/>
      <c r="AI2439" s="2"/>
      <c r="AJ2439" s="2"/>
      <c r="AK2439" s="20"/>
      <c r="AN2439" s="2"/>
      <c r="AO2439" s="2"/>
    </row>
    <row r="2440" spans="7:41" x14ac:dyDescent="0.25">
      <c r="G2440" s="2"/>
      <c r="AF2440" s="20"/>
      <c r="AI2440" s="2"/>
      <c r="AJ2440" s="2"/>
      <c r="AK2440" s="20"/>
      <c r="AN2440" s="2"/>
      <c r="AO2440" s="2"/>
    </row>
    <row r="2441" spans="7:41" x14ac:dyDescent="0.25">
      <c r="G2441" s="2"/>
      <c r="AF2441" s="20"/>
      <c r="AI2441" s="2"/>
      <c r="AJ2441" s="2"/>
      <c r="AK2441" s="20"/>
      <c r="AN2441" s="2"/>
      <c r="AO2441" s="2"/>
    </row>
    <row r="2442" spans="7:41" x14ac:dyDescent="0.25">
      <c r="G2442" s="2"/>
      <c r="AF2442" s="20"/>
      <c r="AI2442" s="2"/>
      <c r="AJ2442" s="2"/>
      <c r="AK2442" s="20"/>
      <c r="AN2442" s="2"/>
      <c r="AO2442" s="2"/>
    </row>
    <row r="2443" spans="7:41" x14ac:dyDescent="0.25">
      <c r="G2443" s="2"/>
      <c r="AF2443" s="20"/>
      <c r="AI2443" s="2"/>
      <c r="AJ2443" s="2"/>
      <c r="AK2443" s="20"/>
      <c r="AN2443" s="2"/>
      <c r="AO2443" s="2"/>
    </row>
    <row r="2444" spans="7:41" x14ac:dyDescent="0.25">
      <c r="G2444" s="2"/>
      <c r="AF2444" s="20"/>
      <c r="AI2444" s="2"/>
      <c r="AJ2444" s="2"/>
      <c r="AK2444" s="20"/>
      <c r="AN2444" s="2"/>
      <c r="AO2444" s="2"/>
    </row>
    <row r="2445" spans="7:41" x14ac:dyDescent="0.25">
      <c r="G2445" s="2"/>
      <c r="AF2445" s="20"/>
      <c r="AI2445" s="2"/>
      <c r="AJ2445" s="2"/>
      <c r="AK2445" s="20"/>
      <c r="AN2445" s="2"/>
      <c r="AO2445" s="2"/>
    </row>
    <row r="2446" spans="7:41" x14ac:dyDescent="0.25">
      <c r="G2446" s="2"/>
      <c r="AF2446" s="20"/>
      <c r="AI2446" s="2"/>
      <c r="AJ2446" s="2"/>
      <c r="AK2446" s="20"/>
      <c r="AN2446" s="2"/>
      <c r="AO2446" s="2"/>
    </row>
    <row r="2447" spans="7:41" x14ac:dyDescent="0.25">
      <c r="G2447" s="2"/>
      <c r="AF2447" s="20"/>
      <c r="AI2447" s="2"/>
      <c r="AJ2447" s="2"/>
      <c r="AK2447" s="20"/>
      <c r="AN2447" s="2"/>
      <c r="AO2447" s="2"/>
    </row>
    <row r="2448" spans="7:41" x14ac:dyDescent="0.25">
      <c r="G2448" s="2"/>
      <c r="AF2448" s="20"/>
      <c r="AI2448" s="2"/>
      <c r="AJ2448" s="2"/>
      <c r="AK2448" s="20"/>
      <c r="AN2448" s="2"/>
      <c r="AO2448" s="2"/>
    </row>
    <row r="2449" spans="7:41" x14ac:dyDescent="0.25">
      <c r="G2449" s="2"/>
      <c r="AF2449" s="20"/>
      <c r="AI2449" s="2"/>
      <c r="AJ2449" s="2"/>
      <c r="AK2449" s="20"/>
      <c r="AN2449" s="2"/>
      <c r="AO2449" s="2"/>
    </row>
    <row r="2450" spans="7:41" x14ac:dyDescent="0.25">
      <c r="G2450" s="2"/>
      <c r="AF2450" s="20"/>
      <c r="AI2450" s="2"/>
      <c r="AJ2450" s="2"/>
      <c r="AK2450" s="20"/>
      <c r="AN2450" s="2"/>
      <c r="AO2450" s="2"/>
    </row>
    <row r="2451" spans="7:41" x14ac:dyDescent="0.25">
      <c r="G2451" s="2"/>
      <c r="AF2451" s="20"/>
      <c r="AI2451" s="2"/>
      <c r="AJ2451" s="2"/>
      <c r="AK2451" s="20"/>
      <c r="AN2451" s="2"/>
      <c r="AO2451" s="2"/>
    </row>
    <row r="2452" spans="7:41" x14ac:dyDescent="0.25">
      <c r="G2452" s="2"/>
      <c r="AF2452" s="20"/>
      <c r="AI2452" s="2"/>
      <c r="AJ2452" s="2"/>
      <c r="AK2452" s="20"/>
      <c r="AN2452" s="2"/>
      <c r="AO2452" s="2"/>
    </row>
    <row r="2453" spans="7:41" x14ac:dyDescent="0.25">
      <c r="G2453" s="2"/>
      <c r="AF2453" s="20"/>
      <c r="AI2453" s="2"/>
      <c r="AJ2453" s="2"/>
      <c r="AK2453" s="20"/>
      <c r="AN2453" s="2"/>
      <c r="AO2453" s="2"/>
    </row>
    <row r="2454" spans="7:41" x14ac:dyDescent="0.25">
      <c r="G2454" s="2"/>
      <c r="AF2454" s="20"/>
      <c r="AI2454" s="2"/>
      <c r="AJ2454" s="2"/>
      <c r="AK2454" s="20"/>
      <c r="AN2454" s="2"/>
      <c r="AO2454" s="2"/>
    </row>
    <row r="2455" spans="7:41" x14ac:dyDescent="0.25">
      <c r="G2455" s="2"/>
      <c r="AF2455" s="20"/>
      <c r="AI2455" s="2"/>
      <c r="AJ2455" s="2"/>
      <c r="AK2455" s="20"/>
      <c r="AN2455" s="2"/>
      <c r="AO2455" s="2"/>
    </row>
    <row r="2456" spans="7:41" x14ac:dyDescent="0.25">
      <c r="G2456" s="2"/>
      <c r="AF2456" s="20"/>
      <c r="AI2456" s="2"/>
      <c r="AJ2456" s="2"/>
      <c r="AK2456" s="20"/>
      <c r="AN2456" s="2"/>
      <c r="AO2456" s="2"/>
    </row>
    <row r="2457" spans="7:41" x14ac:dyDescent="0.25">
      <c r="G2457" s="2"/>
      <c r="AF2457" s="20"/>
      <c r="AI2457" s="2"/>
      <c r="AJ2457" s="2"/>
      <c r="AK2457" s="20"/>
      <c r="AN2457" s="2"/>
      <c r="AO2457" s="2"/>
    </row>
    <row r="2458" spans="7:41" x14ac:dyDescent="0.25">
      <c r="G2458" s="2"/>
      <c r="AF2458" s="20"/>
      <c r="AI2458" s="2"/>
      <c r="AJ2458" s="2"/>
      <c r="AK2458" s="20"/>
      <c r="AN2458" s="2"/>
      <c r="AO2458" s="2"/>
    </row>
    <row r="2459" spans="7:41" x14ac:dyDescent="0.25">
      <c r="G2459" s="2"/>
      <c r="AF2459" s="20"/>
      <c r="AI2459" s="2"/>
      <c r="AJ2459" s="2"/>
      <c r="AK2459" s="20"/>
      <c r="AN2459" s="2"/>
      <c r="AO2459" s="2"/>
    </row>
    <row r="2460" spans="7:41" x14ac:dyDescent="0.25">
      <c r="G2460" s="2"/>
      <c r="AF2460" s="20"/>
      <c r="AI2460" s="2"/>
      <c r="AJ2460" s="2"/>
      <c r="AK2460" s="20"/>
      <c r="AN2460" s="2"/>
      <c r="AO2460" s="2"/>
    </row>
    <row r="2461" spans="7:41" x14ac:dyDescent="0.25">
      <c r="G2461" s="2"/>
      <c r="AF2461" s="20"/>
      <c r="AI2461" s="2"/>
      <c r="AJ2461" s="2"/>
      <c r="AK2461" s="20"/>
      <c r="AN2461" s="2"/>
      <c r="AO2461" s="2"/>
    </row>
    <row r="2462" spans="7:41" x14ac:dyDescent="0.25">
      <c r="G2462" s="2"/>
      <c r="AF2462" s="20"/>
      <c r="AI2462" s="2"/>
      <c r="AJ2462" s="2"/>
      <c r="AK2462" s="20"/>
      <c r="AN2462" s="2"/>
      <c r="AO2462" s="2"/>
    </row>
    <row r="2463" spans="7:41" x14ac:dyDescent="0.25">
      <c r="G2463" s="2"/>
      <c r="AF2463" s="20"/>
      <c r="AI2463" s="2"/>
      <c r="AJ2463" s="2"/>
      <c r="AK2463" s="20"/>
      <c r="AN2463" s="2"/>
      <c r="AO2463" s="2"/>
    </row>
    <row r="2464" spans="7:41" x14ac:dyDescent="0.25">
      <c r="G2464" s="2"/>
      <c r="AF2464" s="20"/>
      <c r="AI2464" s="2"/>
      <c r="AJ2464" s="2"/>
      <c r="AK2464" s="20"/>
      <c r="AN2464" s="2"/>
      <c r="AO2464" s="2"/>
    </row>
    <row r="2465" spans="7:41" x14ac:dyDescent="0.25">
      <c r="G2465" s="2"/>
      <c r="AF2465" s="20"/>
      <c r="AI2465" s="2"/>
      <c r="AJ2465" s="2"/>
      <c r="AK2465" s="20"/>
      <c r="AN2465" s="2"/>
      <c r="AO2465" s="2"/>
    </row>
    <row r="2466" spans="7:41" x14ac:dyDescent="0.25">
      <c r="G2466" s="2"/>
      <c r="AF2466" s="20"/>
      <c r="AI2466" s="2"/>
      <c r="AJ2466" s="2"/>
      <c r="AK2466" s="20"/>
      <c r="AN2466" s="2"/>
      <c r="AO2466" s="2"/>
    </row>
    <row r="2467" spans="7:41" x14ac:dyDescent="0.25">
      <c r="G2467" s="2"/>
      <c r="AF2467" s="20"/>
      <c r="AI2467" s="2"/>
      <c r="AJ2467" s="2"/>
      <c r="AK2467" s="20"/>
      <c r="AN2467" s="2"/>
      <c r="AO2467" s="2"/>
    </row>
    <row r="2468" spans="7:41" x14ac:dyDescent="0.25">
      <c r="G2468" s="2"/>
      <c r="AF2468" s="20"/>
      <c r="AI2468" s="2"/>
      <c r="AJ2468" s="2"/>
      <c r="AK2468" s="20"/>
      <c r="AN2468" s="2"/>
      <c r="AO2468" s="2"/>
    </row>
    <row r="2469" spans="7:41" x14ac:dyDescent="0.25">
      <c r="G2469" s="2"/>
      <c r="AF2469" s="20"/>
      <c r="AI2469" s="2"/>
      <c r="AJ2469" s="2"/>
      <c r="AK2469" s="20"/>
      <c r="AN2469" s="2"/>
      <c r="AO2469" s="2"/>
    </row>
    <row r="2470" spans="7:41" x14ac:dyDescent="0.25">
      <c r="G2470" s="2"/>
      <c r="AF2470" s="20"/>
      <c r="AI2470" s="2"/>
      <c r="AJ2470" s="2"/>
      <c r="AK2470" s="20"/>
      <c r="AN2470" s="2"/>
      <c r="AO2470" s="2"/>
    </row>
    <row r="2471" spans="7:41" x14ac:dyDescent="0.25">
      <c r="G2471" s="2"/>
      <c r="AF2471" s="20"/>
      <c r="AI2471" s="2"/>
      <c r="AJ2471" s="2"/>
      <c r="AK2471" s="20"/>
      <c r="AN2471" s="2"/>
      <c r="AO2471" s="2"/>
    </row>
    <row r="2472" spans="7:41" x14ac:dyDescent="0.25">
      <c r="G2472" s="2"/>
      <c r="AF2472" s="20"/>
      <c r="AI2472" s="2"/>
      <c r="AJ2472" s="2"/>
      <c r="AK2472" s="20"/>
      <c r="AN2472" s="2"/>
      <c r="AO2472" s="2"/>
    </row>
    <row r="2473" spans="7:41" x14ac:dyDescent="0.25">
      <c r="G2473" s="2"/>
      <c r="AF2473" s="20"/>
      <c r="AI2473" s="2"/>
      <c r="AJ2473" s="2"/>
      <c r="AK2473" s="20"/>
      <c r="AN2473" s="2"/>
      <c r="AO2473" s="2"/>
    </row>
    <row r="2474" spans="7:41" x14ac:dyDescent="0.25">
      <c r="G2474" s="2"/>
      <c r="AF2474" s="20"/>
      <c r="AI2474" s="2"/>
      <c r="AJ2474" s="2"/>
      <c r="AK2474" s="20"/>
      <c r="AN2474" s="2"/>
      <c r="AO2474" s="2"/>
    </row>
    <row r="2475" spans="7:41" x14ac:dyDescent="0.25">
      <c r="G2475" s="2"/>
      <c r="AF2475" s="20"/>
      <c r="AI2475" s="2"/>
      <c r="AJ2475" s="2"/>
      <c r="AK2475" s="20"/>
      <c r="AN2475" s="2"/>
      <c r="AO2475" s="2"/>
    </row>
    <row r="2476" spans="7:41" x14ac:dyDescent="0.25">
      <c r="G2476" s="2"/>
      <c r="AF2476" s="20"/>
      <c r="AI2476" s="2"/>
      <c r="AJ2476" s="2"/>
      <c r="AK2476" s="20"/>
      <c r="AN2476" s="2"/>
      <c r="AO2476" s="2"/>
    </row>
    <row r="2477" spans="7:41" x14ac:dyDescent="0.25">
      <c r="G2477" s="2"/>
      <c r="AF2477" s="20"/>
      <c r="AI2477" s="2"/>
      <c r="AJ2477" s="2"/>
      <c r="AK2477" s="20"/>
      <c r="AN2477" s="2"/>
      <c r="AO2477" s="2"/>
    </row>
    <row r="2478" spans="7:41" x14ac:dyDescent="0.25">
      <c r="G2478" s="2"/>
      <c r="AF2478" s="20"/>
      <c r="AI2478" s="2"/>
      <c r="AJ2478" s="2"/>
      <c r="AK2478" s="20"/>
      <c r="AN2478" s="2"/>
      <c r="AO2478" s="2"/>
    </row>
    <row r="2479" spans="7:41" x14ac:dyDescent="0.25">
      <c r="G2479" s="2"/>
      <c r="AF2479" s="20"/>
      <c r="AI2479" s="2"/>
      <c r="AJ2479" s="2"/>
      <c r="AK2479" s="20"/>
      <c r="AN2479" s="2"/>
      <c r="AO2479" s="2"/>
    </row>
    <row r="2480" spans="7:41" x14ac:dyDescent="0.25">
      <c r="G2480" s="2"/>
      <c r="AF2480" s="20"/>
      <c r="AI2480" s="2"/>
      <c r="AJ2480" s="2"/>
      <c r="AK2480" s="20"/>
      <c r="AN2480" s="2"/>
      <c r="AO2480" s="2"/>
    </row>
    <row r="2481" spans="7:41" x14ac:dyDescent="0.25">
      <c r="G2481" s="2"/>
      <c r="AF2481" s="20"/>
      <c r="AI2481" s="2"/>
      <c r="AJ2481" s="2"/>
      <c r="AK2481" s="20"/>
      <c r="AN2481" s="2"/>
      <c r="AO2481" s="2"/>
    </row>
    <row r="2482" spans="7:41" x14ac:dyDescent="0.25">
      <c r="G2482" s="2"/>
      <c r="AF2482" s="20"/>
      <c r="AI2482" s="2"/>
      <c r="AJ2482" s="2"/>
      <c r="AK2482" s="20"/>
      <c r="AN2482" s="2"/>
      <c r="AO2482" s="2"/>
    </row>
    <row r="2483" spans="7:41" x14ac:dyDescent="0.25">
      <c r="G2483" s="2"/>
      <c r="AF2483" s="20"/>
      <c r="AI2483" s="2"/>
      <c r="AJ2483" s="2"/>
      <c r="AK2483" s="20"/>
      <c r="AN2483" s="2"/>
      <c r="AO2483" s="2"/>
    </row>
    <row r="2484" spans="7:41" x14ac:dyDescent="0.25">
      <c r="G2484" s="2"/>
      <c r="AF2484" s="20"/>
      <c r="AI2484" s="2"/>
      <c r="AJ2484" s="2"/>
      <c r="AK2484" s="20"/>
      <c r="AN2484" s="2"/>
      <c r="AO2484" s="2"/>
    </row>
    <row r="2485" spans="7:41" x14ac:dyDescent="0.25">
      <c r="G2485" s="2"/>
      <c r="AF2485" s="20"/>
      <c r="AI2485" s="2"/>
      <c r="AJ2485" s="2"/>
      <c r="AK2485" s="20"/>
      <c r="AN2485" s="2"/>
      <c r="AO2485" s="2"/>
    </row>
    <row r="2486" spans="7:41" x14ac:dyDescent="0.25">
      <c r="G2486" s="2"/>
      <c r="AF2486" s="20"/>
      <c r="AI2486" s="2"/>
      <c r="AJ2486" s="2"/>
      <c r="AK2486" s="20"/>
      <c r="AN2486" s="2"/>
      <c r="AO2486" s="2"/>
    </row>
    <row r="2487" spans="7:41" x14ac:dyDescent="0.25">
      <c r="G2487" s="2"/>
      <c r="AF2487" s="20"/>
      <c r="AI2487" s="2"/>
      <c r="AJ2487" s="2"/>
      <c r="AK2487" s="20"/>
      <c r="AN2487" s="2"/>
      <c r="AO2487" s="2"/>
    </row>
    <row r="2488" spans="7:41" x14ac:dyDescent="0.25">
      <c r="G2488" s="2"/>
      <c r="AF2488" s="20"/>
      <c r="AI2488" s="2"/>
      <c r="AJ2488" s="2"/>
      <c r="AK2488" s="20"/>
      <c r="AN2488" s="2"/>
      <c r="AO2488" s="2"/>
    </row>
    <row r="2489" spans="7:41" x14ac:dyDescent="0.25">
      <c r="G2489" s="2"/>
      <c r="AF2489" s="20"/>
      <c r="AI2489" s="2"/>
      <c r="AJ2489" s="2"/>
      <c r="AK2489" s="20"/>
      <c r="AN2489" s="2"/>
      <c r="AO2489" s="2"/>
    </row>
    <row r="2490" spans="7:41" x14ac:dyDescent="0.25">
      <c r="G2490" s="2"/>
      <c r="AF2490" s="20"/>
      <c r="AI2490" s="2"/>
      <c r="AJ2490" s="2"/>
      <c r="AK2490" s="20"/>
      <c r="AN2490" s="2"/>
      <c r="AO2490" s="2"/>
    </row>
    <row r="2491" spans="7:41" x14ac:dyDescent="0.25">
      <c r="G2491" s="2"/>
      <c r="AF2491" s="20"/>
      <c r="AI2491" s="2"/>
      <c r="AJ2491" s="2"/>
      <c r="AK2491" s="20"/>
      <c r="AN2491" s="2"/>
      <c r="AO2491" s="2"/>
    </row>
    <row r="2492" spans="7:41" x14ac:dyDescent="0.25">
      <c r="G2492" s="2"/>
      <c r="AF2492" s="20"/>
      <c r="AI2492" s="2"/>
      <c r="AJ2492" s="2"/>
      <c r="AK2492" s="20"/>
      <c r="AN2492" s="2"/>
      <c r="AO2492" s="2"/>
    </row>
    <row r="2493" spans="7:41" x14ac:dyDescent="0.25">
      <c r="G2493" s="2"/>
      <c r="AF2493" s="20"/>
      <c r="AI2493" s="2"/>
      <c r="AJ2493" s="2"/>
      <c r="AK2493" s="20"/>
      <c r="AN2493" s="2"/>
      <c r="AO2493" s="2"/>
    </row>
    <row r="2494" spans="7:41" x14ac:dyDescent="0.25">
      <c r="G2494" s="2"/>
      <c r="AF2494" s="20"/>
      <c r="AI2494" s="2"/>
      <c r="AJ2494" s="2"/>
      <c r="AK2494" s="20"/>
      <c r="AN2494" s="2"/>
      <c r="AO2494" s="2"/>
    </row>
    <row r="2495" spans="7:41" x14ac:dyDescent="0.25">
      <c r="G2495" s="2"/>
      <c r="AF2495" s="20"/>
      <c r="AI2495" s="2"/>
      <c r="AJ2495" s="2"/>
      <c r="AK2495" s="20"/>
      <c r="AN2495" s="2"/>
      <c r="AO2495" s="2"/>
    </row>
    <row r="2496" spans="7:41" x14ac:dyDescent="0.25">
      <c r="G2496" s="2"/>
      <c r="AF2496" s="20"/>
      <c r="AI2496" s="2"/>
      <c r="AJ2496" s="2"/>
      <c r="AK2496" s="20"/>
      <c r="AN2496" s="2"/>
      <c r="AO2496" s="2"/>
    </row>
    <row r="2497" spans="7:41" x14ac:dyDescent="0.25">
      <c r="G2497" s="2"/>
      <c r="AF2497" s="20"/>
      <c r="AI2497" s="2"/>
      <c r="AJ2497" s="2"/>
      <c r="AK2497" s="20"/>
      <c r="AN2497" s="2"/>
      <c r="AO2497" s="2"/>
    </row>
    <row r="2498" spans="7:41" x14ac:dyDescent="0.25">
      <c r="G2498" s="2"/>
      <c r="AF2498" s="20"/>
      <c r="AI2498" s="2"/>
      <c r="AJ2498" s="2"/>
      <c r="AK2498" s="20"/>
      <c r="AN2498" s="2"/>
      <c r="AO2498" s="2"/>
    </row>
    <row r="2499" spans="7:41" x14ac:dyDescent="0.25">
      <c r="G2499" s="2"/>
      <c r="AF2499" s="20"/>
      <c r="AI2499" s="2"/>
      <c r="AJ2499" s="2"/>
      <c r="AK2499" s="20"/>
      <c r="AN2499" s="2"/>
      <c r="AO2499" s="2"/>
    </row>
    <row r="2500" spans="7:41" x14ac:dyDescent="0.25">
      <c r="G2500" s="2"/>
      <c r="AF2500" s="20"/>
      <c r="AI2500" s="2"/>
      <c r="AJ2500" s="2"/>
      <c r="AK2500" s="20"/>
      <c r="AN2500" s="2"/>
      <c r="AO2500" s="2"/>
    </row>
    <row r="2501" spans="7:41" x14ac:dyDescent="0.25">
      <c r="G2501" s="2"/>
      <c r="AF2501" s="20"/>
      <c r="AI2501" s="2"/>
      <c r="AJ2501" s="2"/>
      <c r="AK2501" s="20"/>
      <c r="AN2501" s="2"/>
      <c r="AO2501" s="2"/>
    </row>
    <row r="2502" spans="7:41" x14ac:dyDescent="0.25">
      <c r="G2502" s="2"/>
      <c r="AF2502" s="20"/>
      <c r="AI2502" s="2"/>
      <c r="AJ2502" s="2"/>
      <c r="AK2502" s="20"/>
      <c r="AN2502" s="2"/>
      <c r="AO2502" s="2"/>
    </row>
    <row r="2503" spans="7:41" x14ac:dyDescent="0.25">
      <c r="G2503" s="2"/>
      <c r="AF2503" s="20"/>
      <c r="AI2503" s="2"/>
      <c r="AJ2503" s="2"/>
      <c r="AK2503" s="20"/>
      <c r="AN2503" s="2"/>
      <c r="AO2503" s="2"/>
    </row>
    <row r="2504" spans="7:41" x14ac:dyDescent="0.25">
      <c r="G2504" s="2"/>
      <c r="AF2504" s="20"/>
      <c r="AI2504" s="2"/>
      <c r="AJ2504" s="2"/>
      <c r="AK2504" s="20"/>
      <c r="AN2504" s="2"/>
      <c r="AO2504" s="2"/>
    </row>
    <row r="2505" spans="7:41" x14ac:dyDescent="0.25">
      <c r="G2505" s="2"/>
      <c r="AF2505" s="20"/>
      <c r="AI2505" s="2"/>
      <c r="AJ2505" s="2"/>
      <c r="AK2505" s="20"/>
      <c r="AN2505" s="2"/>
      <c r="AO2505" s="2"/>
    </row>
    <row r="2506" spans="7:41" x14ac:dyDescent="0.25">
      <c r="G2506" s="2"/>
      <c r="AF2506" s="20"/>
      <c r="AI2506" s="2"/>
      <c r="AJ2506" s="2"/>
      <c r="AK2506" s="20"/>
      <c r="AN2506" s="2"/>
      <c r="AO2506" s="2"/>
    </row>
    <row r="2507" spans="7:41" x14ac:dyDescent="0.25">
      <c r="G2507" s="2"/>
      <c r="AF2507" s="20"/>
      <c r="AI2507" s="2"/>
      <c r="AJ2507" s="2"/>
      <c r="AK2507" s="20"/>
      <c r="AN2507" s="2"/>
      <c r="AO2507" s="2"/>
    </row>
    <row r="2508" spans="7:41" x14ac:dyDescent="0.25">
      <c r="G2508" s="2"/>
      <c r="AF2508" s="20"/>
      <c r="AI2508" s="2"/>
      <c r="AJ2508" s="2"/>
      <c r="AK2508" s="20"/>
      <c r="AN2508" s="2"/>
      <c r="AO2508" s="2"/>
    </row>
    <row r="2509" spans="7:41" x14ac:dyDescent="0.25">
      <c r="G2509" s="2"/>
      <c r="AF2509" s="20"/>
      <c r="AI2509" s="2"/>
      <c r="AJ2509" s="2"/>
      <c r="AK2509" s="20"/>
      <c r="AN2509" s="2"/>
      <c r="AO2509" s="2"/>
    </row>
    <row r="2510" spans="7:41" x14ac:dyDescent="0.25">
      <c r="G2510" s="2"/>
      <c r="AF2510" s="20"/>
      <c r="AI2510" s="2"/>
      <c r="AJ2510" s="2"/>
      <c r="AK2510" s="20"/>
      <c r="AN2510" s="2"/>
      <c r="AO2510" s="2"/>
    </row>
    <row r="2511" spans="7:41" x14ac:dyDescent="0.25">
      <c r="G2511" s="2"/>
      <c r="AF2511" s="20"/>
      <c r="AI2511" s="2"/>
      <c r="AJ2511" s="2"/>
      <c r="AK2511" s="20"/>
      <c r="AN2511" s="2"/>
      <c r="AO2511" s="2"/>
    </row>
    <row r="2512" spans="7:41" x14ac:dyDescent="0.25">
      <c r="G2512" s="2"/>
      <c r="AF2512" s="20"/>
      <c r="AI2512" s="2"/>
      <c r="AJ2512" s="2"/>
      <c r="AK2512" s="20"/>
      <c r="AN2512" s="2"/>
      <c r="AO2512" s="2"/>
    </row>
    <row r="2513" spans="7:41" x14ac:dyDescent="0.25">
      <c r="G2513" s="2"/>
      <c r="AF2513" s="20"/>
      <c r="AI2513" s="2"/>
      <c r="AJ2513" s="2"/>
      <c r="AK2513" s="20"/>
      <c r="AN2513" s="2"/>
      <c r="AO2513" s="2"/>
    </row>
    <row r="2514" spans="7:41" x14ac:dyDescent="0.25">
      <c r="G2514" s="2"/>
      <c r="AF2514" s="20"/>
      <c r="AI2514" s="2"/>
      <c r="AJ2514" s="2"/>
      <c r="AK2514" s="20"/>
      <c r="AN2514" s="2"/>
      <c r="AO2514" s="2"/>
    </row>
    <row r="2515" spans="7:41" x14ac:dyDescent="0.25">
      <c r="G2515" s="2"/>
      <c r="AF2515" s="20"/>
      <c r="AI2515" s="2"/>
      <c r="AJ2515" s="2"/>
      <c r="AK2515" s="20"/>
      <c r="AN2515" s="2"/>
      <c r="AO2515" s="2"/>
    </row>
    <row r="2516" spans="7:41" x14ac:dyDescent="0.25">
      <c r="G2516" s="2"/>
      <c r="AF2516" s="20"/>
      <c r="AI2516" s="2"/>
      <c r="AJ2516" s="2"/>
      <c r="AK2516" s="20"/>
      <c r="AN2516" s="2"/>
      <c r="AO2516" s="2"/>
    </row>
    <row r="2517" spans="7:41" x14ac:dyDescent="0.25">
      <c r="G2517" s="2"/>
      <c r="AF2517" s="20"/>
      <c r="AI2517" s="2"/>
      <c r="AJ2517" s="2"/>
      <c r="AK2517" s="20"/>
      <c r="AN2517" s="2"/>
      <c r="AO2517" s="2"/>
    </row>
    <row r="2518" spans="7:41" x14ac:dyDescent="0.25">
      <c r="G2518" s="2"/>
      <c r="AF2518" s="20"/>
      <c r="AI2518" s="2"/>
      <c r="AJ2518" s="2"/>
      <c r="AK2518" s="20"/>
      <c r="AN2518" s="2"/>
      <c r="AO2518" s="2"/>
    </row>
    <row r="2519" spans="7:41" x14ac:dyDescent="0.25">
      <c r="G2519" s="2"/>
      <c r="AF2519" s="20"/>
      <c r="AI2519" s="2"/>
      <c r="AJ2519" s="2"/>
      <c r="AK2519" s="20"/>
      <c r="AN2519" s="2"/>
      <c r="AO2519" s="2"/>
    </row>
    <row r="2520" spans="7:41" x14ac:dyDescent="0.25">
      <c r="G2520" s="2"/>
      <c r="AF2520" s="20"/>
      <c r="AI2520" s="2"/>
      <c r="AJ2520" s="2"/>
      <c r="AK2520" s="20"/>
      <c r="AN2520" s="2"/>
      <c r="AO2520" s="2"/>
    </row>
    <row r="2521" spans="7:41" x14ac:dyDescent="0.25">
      <c r="G2521" s="2"/>
      <c r="AF2521" s="20"/>
      <c r="AI2521" s="2"/>
      <c r="AJ2521" s="2"/>
      <c r="AK2521" s="20"/>
      <c r="AN2521" s="2"/>
      <c r="AO2521" s="2"/>
    </row>
    <row r="2522" spans="7:41" x14ac:dyDescent="0.25">
      <c r="G2522" s="2"/>
      <c r="AF2522" s="20"/>
      <c r="AI2522" s="2"/>
      <c r="AJ2522" s="2"/>
      <c r="AK2522" s="20"/>
      <c r="AN2522" s="2"/>
      <c r="AO2522" s="2"/>
    </row>
    <row r="2523" spans="7:41" x14ac:dyDescent="0.25">
      <c r="G2523" s="2"/>
      <c r="AF2523" s="20"/>
      <c r="AI2523" s="2"/>
      <c r="AJ2523" s="2"/>
      <c r="AK2523" s="20"/>
      <c r="AN2523" s="2"/>
      <c r="AO2523" s="2"/>
    </row>
    <row r="2524" spans="7:41" x14ac:dyDescent="0.25">
      <c r="G2524" s="2"/>
      <c r="AF2524" s="20"/>
      <c r="AI2524" s="2"/>
      <c r="AJ2524" s="2"/>
      <c r="AK2524" s="20"/>
      <c r="AN2524" s="2"/>
      <c r="AO2524" s="2"/>
    </row>
    <row r="2525" spans="7:41" x14ac:dyDescent="0.25">
      <c r="G2525" s="2"/>
      <c r="AF2525" s="20"/>
      <c r="AI2525" s="2"/>
      <c r="AJ2525" s="2"/>
      <c r="AK2525" s="20"/>
      <c r="AN2525" s="2"/>
      <c r="AO2525" s="2"/>
    </row>
    <row r="2526" spans="7:41" x14ac:dyDescent="0.25">
      <c r="G2526" s="2"/>
      <c r="AF2526" s="20"/>
      <c r="AI2526" s="2"/>
      <c r="AJ2526" s="2"/>
      <c r="AK2526" s="20"/>
      <c r="AN2526" s="2"/>
      <c r="AO2526" s="2"/>
    </row>
    <row r="2527" spans="7:41" x14ac:dyDescent="0.25">
      <c r="G2527" s="2"/>
      <c r="AF2527" s="20"/>
      <c r="AI2527" s="2"/>
      <c r="AJ2527" s="2"/>
      <c r="AK2527" s="20"/>
      <c r="AN2527" s="2"/>
      <c r="AO2527" s="2"/>
    </row>
    <row r="2528" spans="7:41" x14ac:dyDescent="0.25">
      <c r="G2528" s="2"/>
      <c r="AF2528" s="20"/>
      <c r="AI2528" s="2"/>
      <c r="AJ2528" s="2"/>
      <c r="AK2528" s="20"/>
      <c r="AN2528" s="2"/>
      <c r="AO2528" s="2"/>
    </row>
    <row r="2529" spans="7:41" x14ac:dyDescent="0.25">
      <c r="G2529" s="2"/>
      <c r="AF2529" s="20"/>
      <c r="AI2529" s="2"/>
      <c r="AJ2529" s="2"/>
      <c r="AK2529" s="20"/>
      <c r="AN2529" s="2"/>
      <c r="AO2529" s="2"/>
    </row>
    <row r="2530" spans="7:41" x14ac:dyDescent="0.25">
      <c r="G2530" s="2"/>
      <c r="AF2530" s="20"/>
      <c r="AI2530" s="2"/>
      <c r="AJ2530" s="2"/>
      <c r="AK2530" s="20"/>
      <c r="AN2530" s="2"/>
      <c r="AO2530" s="2"/>
    </row>
    <row r="2531" spans="7:41" x14ac:dyDescent="0.25">
      <c r="G2531" s="2"/>
      <c r="AF2531" s="20"/>
      <c r="AI2531" s="2"/>
      <c r="AJ2531" s="2"/>
      <c r="AK2531" s="20"/>
      <c r="AN2531" s="2"/>
      <c r="AO2531" s="2"/>
    </row>
    <row r="2532" spans="7:41" x14ac:dyDescent="0.25">
      <c r="G2532" s="2"/>
      <c r="AF2532" s="20"/>
      <c r="AI2532" s="2"/>
      <c r="AJ2532" s="2"/>
      <c r="AK2532" s="20"/>
      <c r="AN2532" s="2"/>
      <c r="AO2532" s="2"/>
    </row>
    <row r="2533" spans="7:41" x14ac:dyDescent="0.25">
      <c r="G2533" s="2"/>
      <c r="AF2533" s="20"/>
      <c r="AI2533" s="2"/>
      <c r="AJ2533" s="2"/>
      <c r="AK2533" s="20"/>
      <c r="AN2533" s="2"/>
      <c r="AO2533" s="2"/>
    </row>
    <row r="2534" spans="7:41" x14ac:dyDescent="0.25">
      <c r="G2534" s="2"/>
      <c r="AF2534" s="20"/>
      <c r="AI2534" s="2"/>
      <c r="AJ2534" s="2"/>
      <c r="AK2534" s="20"/>
      <c r="AN2534" s="2"/>
      <c r="AO2534" s="2"/>
    </row>
    <row r="2535" spans="7:41" x14ac:dyDescent="0.25">
      <c r="G2535" s="2"/>
      <c r="AF2535" s="20"/>
      <c r="AI2535" s="2"/>
      <c r="AJ2535" s="2"/>
      <c r="AK2535" s="20"/>
      <c r="AN2535" s="2"/>
      <c r="AO2535" s="2"/>
    </row>
    <row r="2536" spans="7:41" x14ac:dyDescent="0.25">
      <c r="G2536" s="2"/>
      <c r="AF2536" s="20"/>
      <c r="AI2536" s="2"/>
      <c r="AJ2536" s="2"/>
      <c r="AK2536" s="20"/>
      <c r="AN2536" s="2"/>
      <c r="AO2536" s="2"/>
    </row>
    <row r="2537" spans="7:41" x14ac:dyDescent="0.25">
      <c r="G2537" s="2"/>
      <c r="AF2537" s="20"/>
      <c r="AI2537" s="2"/>
      <c r="AJ2537" s="2"/>
      <c r="AK2537" s="20"/>
      <c r="AN2537" s="2"/>
      <c r="AO2537" s="2"/>
    </row>
    <row r="2538" spans="7:41" x14ac:dyDescent="0.25">
      <c r="G2538" s="2"/>
      <c r="AF2538" s="20"/>
      <c r="AI2538" s="2"/>
      <c r="AJ2538" s="2"/>
      <c r="AK2538" s="20"/>
      <c r="AN2538" s="2"/>
      <c r="AO2538" s="2"/>
    </row>
    <row r="2539" spans="7:41" x14ac:dyDescent="0.25">
      <c r="G2539" s="2"/>
      <c r="AF2539" s="20"/>
      <c r="AI2539" s="2"/>
      <c r="AJ2539" s="2"/>
      <c r="AK2539" s="20"/>
      <c r="AN2539" s="2"/>
      <c r="AO2539" s="2"/>
    </row>
    <row r="2540" spans="7:41" x14ac:dyDescent="0.25">
      <c r="G2540" s="2"/>
      <c r="AF2540" s="20"/>
      <c r="AI2540" s="2"/>
      <c r="AJ2540" s="2"/>
      <c r="AK2540" s="20"/>
      <c r="AN2540" s="2"/>
      <c r="AO2540" s="2"/>
    </row>
    <row r="2541" spans="7:41" x14ac:dyDescent="0.25">
      <c r="G2541" s="2"/>
      <c r="AF2541" s="20"/>
      <c r="AI2541" s="2"/>
      <c r="AJ2541" s="2"/>
      <c r="AK2541" s="20"/>
      <c r="AN2541" s="2"/>
      <c r="AO2541" s="2"/>
    </row>
    <row r="2542" spans="7:41" x14ac:dyDescent="0.25">
      <c r="G2542" s="2"/>
      <c r="AF2542" s="20"/>
      <c r="AI2542" s="2"/>
      <c r="AJ2542" s="2"/>
      <c r="AK2542" s="20"/>
      <c r="AN2542" s="2"/>
      <c r="AO2542" s="2"/>
    </row>
    <row r="2543" spans="7:41" x14ac:dyDescent="0.25">
      <c r="G2543" s="2"/>
      <c r="AF2543" s="20"/>
      <c r="AI2543" s="2"/>
      <c r="AJ2543" s="2"/>
      <c r="AK2543" s="20"/>
      <c r="AN2543" s="2"/>
      <c r="AO2543" s="2"/>
    </row>
    <row r="2544" spans="7:41" x14ac:dyDescent="0.25">
      <c r="G2544" s="2"/>
      <c r="AF2544" s="20"/>
      <c r="AI2544" s="2"/>
      <c r="AJ2544" s="2"/>
      <c r="AK2544" s="20"/>
      <c r="AN2544" s="2"/>
      <c r="AO2544" s="2"/>
    </row>
    <row r="2545" spans="7:41" x14ac:dyDescent="0.25">
      <c r="G2545" s="2"/>
      <c r="AF2545" s="20"/>
      <c r="AI2545" s="2"/>
      <c r="AJ2545" s="2"/>
      <c r="AK2545" s="20"/>
      <c r="AN2545" s="2"/>
      <c r="AO2545" s="2"/>
    </row>
    <row r="2546" spans="7:41" x14ac:dyDescent="0.25">
      <c r="G2546" s="2"/>
      <c r="AF2546" s="20"/>
      <c r="AI2546" s="2"/>
      <c r="AJ2546" s="2"/>
      <c r="AK2546" s="20"/>
      <c r="AN2546" s="2"/>
      <c r="AO2546" s="2"/>
    </row>
    <row r="2547" spans="7:41" x14ac:dyDescent="0.25">
      <c r="G2547" s="2"/>
      <c r="AF2547" s="20"/>
      <c r="AI2547" s="2"/>
      <c r="AJ2547" s="2"/>
      <c r="AK2547" s="20"/>
      <c r="AN2547" s="2"/>
      <c r="AO2547" s="2"/>
    </row>
    <row r="2548" spans="7:41" x14ac:dyDescent="0.25">
      <c r="G2548" s="2"/>
      <c r="AF2548" s="20"/>
      <c r="AI2548" s="2"/>
      <c r="AJ2548" s="2"/>
      <c r="AK2548" s="20"/>
      <c r="AN2548" s="2"/>
      <c r="AO2548" s="2"/>
    </row>
    <row r="2549" spans="7:41" x14ac:dyDescent="0.25">
      <c r="G2549" s="2"/>
      <c r="AF2549" s="20"/>
      <c r="AI2549" s="2"/>
      <c r="AJ2549" s="2"/>
      <c r="AK2549" s="20"/>
      <c r="AN2549" s="2"/>
      <c r="AO2549" s="2"/>
    </row>
    <row r="2550" spans="7:41" x14ac:dyDescent="0.25">
      <c r="G2550" s="2"/>
      <c r="AF2550" s="20"/>
      <c r="AI2550" s="2"/>
      <c r="AJ2550" s="2"/>
      <c r="AK2550" s="20"/>
      <c r="AN2550" s="2"/>
      <c r="AO2550" s="2"/>
    </row>
    <row r="2551" spans="7:41" x14ac:dyDescent="0.25">
      <c r="G2551" s="2"/>
      <c r="AF2551" s="20"/>
      <c r="AI2551" s="2"/>
      <c r="AJ2551" s="2"/>
      <c r="AK2551" s="20"/>
      <c r="AN2551" s="2"/>
      <c r="AO2551" s="2"/>
    </row>
    <row r="2552" spans="7:41" x14ac:dyDescent="0.25">
      <c r="G2552" s="2"/>
      <c r="AF2552" s="20"/>
      <c r="AI2552" s="2"/>
      <c r="AJ2552" s="2"/>
      <c r="AK2552" s="20"/>
      <c r="AN2552" s="2"/>
      <c r="AO2552" s="2"/>
    </row>
    <row r="2553" spans="7:41" x14ac:dyDescent="0.25">
      <c r="G2553" s="2"/>
      <c r="AF2553" s="20"/>
      <c r="AI2553" s="2"/>
      <c r="AJ2553" s="2"/>
      <c r="AK2553" s="20"/>
      <c r="AN2553" s="2"/>
      <c r="AO2553" s="2"/>
    </row>
    <row r="2554" spans="7:41" x14ac:dyDescent="0.25">
      <c r="G2554" s="2"/>
      <c r="AF2554" s="20"/>
      <c r="AI2554" s="2"/>
      <c r="AJ2554" s="2"/>
      <c r="AK2554" s="20"/>
      <c r="AN2554" s="2"/>
      <c r="AO2554" s="2"/>
    </row>
    <row r="2555" spans="7:41" x14ac:dyDescent="0.25">
      <c r="G2555" s="2"/>
      <c r="AF2555" s="20"/>
      <c r="AI2555" s="2"/>
      <c r="AJ2555" s="2"/>
      <c r="AK2555" s="20"/>
      <c r="AN2555" s="2"/>
      <c r="AO2555" s="2"/>
    </row>
    <row r="2556" spans="7:41" x14ac:dyDescent="0.25">
      <c r="G2556" s="2"/>
      <c r="AF2556" s="20"/>
      <c r="AI2556" s="2"/>
      <c r="AJ2556" s="2"/>
      <c r="AK2556" s="20"/>
      <c r="AN2556" s="2"/>
      <c r="AO2556" s="2"/>
    </row>
    <row r="2557" spans="7:41" x14ac:dyDescent="0.25">
      <c r="G2557" s="2"/>
      <c r="AF2557" s="20"/>
      <c r="AI2557" s="2"/>
      <c r="AJ2557" s="2"/>
      <c r="AK2557" s="20"/>
      <c r="AN2557" s="2"/>
      <c r="AO2557" s="2"/>
    </row>
    <row r="2558" spans="7:41" x14ac:dyDescent="0.25">
      <c r="G2558" s="2"/>
      <c r="AF2558" s="20"/>
      <c r="AI2558" s="2"/>
      <c r="AJ2558" s="2"/>
      <c r="AK2558" s="20"/>
      <c r="AN2558" s="2"/>
      <c r="AO2558" s="2"/>
    </row>
    <row r="2559" spans="7:41" x14ac:dyDescent="0.25">
      <c r="G2559" s="2"/>
      <c r="AF2559" s="20"/>
      <c r="AI2559" s="2"/>
      <c r="AJ2559" s="2"/>
      <c r="AK2559" s="20"/>
      <c r="AN2559" s="2"/>
      <c r="AO2559" s="2"/>
    </row>
    <row r="2560" spans="7:41" x14ac:dyDescent="0.25">
      <c r="G2560" s="2"/>
      <c r="AF2560" s="20"/>
      <c r="AI2560" s="2"/>
      <c r="AJ2560" s="2"/>
      <c r="AK2560" s="20"/>
      <c r="AN2560" s="2"/>
      <c r="AO2560" s="2"/>
    </row>
    <row r="2561" spans="7:41" x14ac:dyDescent="0.25">
      <c r="G2561" s="2"/>
      <c r="AF2561" s="20"/>
      <c r="AI2561" s="2"/>
      <c r="AJ2561" s="2"/>
      <c r="AK2561" s="20"/>
      <c r="AN2561" s="2"/>
      <c r="AO2561" s="2"/>
    </row>
    <row r="2562" spans="7:41" x14ac:dyDescent="0.25">
      <c r="G2562" s="2"/>
      <c r="AF2562" s="20"/>
      <c r="AI2562" s="2"/>
      <c r="AJ2562" s="2"/>
      <c r="AK2562" s="20"/>
      <c r="AN2562" s="2"/>
      <c r="AO2562" s="2"/>
    </row>
    <row r="2563" spans="7:41" x14ac:dyDescent="0.25">
      <c r="G2563" s="2"/>
      <c r="AF2563" s="20"/>
      <c r="AI2563" s="2"/>
      <c r="AJ2563" s="2"/>
      <c r="AK2563" s="20"/>
      <c r="AN2563" s="2"/>
      <c r="AO2563" s="2"/>
    </row>
    <row r="2564" spans="7:41" x14ac:dyDescent="0.25">
      <c r="G2564" s="2"/>
      <c r="AF2564" s="20"/>
      <c r="AI2564" s="2"/>
      <c r="AJ2564" s="2"/>
      <c r="AK2564" s="20"/>
      <c r="AN2564" s="2"/>
      <c r="AO2564" s="2"/>
    </row>
    <row r="2565" spans="7:41" x14ac:dyDescent="0.25">
      <c r="G2565" s="2"/>
      <c r="AF2565" s="20"/>
      <c r="AI2565" s="2"/>
      <c r="AJ2565" s="2"/>
      <c r="AK2565" s="20"/>
      <c r="AN2565" s="2"/>
      <c r="AO2565" s="2"/>
    </row>
    <row r="2566" spans="7:41" x14ac:dyDescent="0.25">
      <c r="G2566" s="2"/>
      <c r="AF2566" s="20"/>
      <c r="AI2566" s="2"/>
      <c r="AJ2566" s="2"/>
      <c r="AK2566" s="20"/>
      <c r="AN2566" s="2"/>
      <c r="AO2566" s="2"/>
    </row>
    <row r="2567" spans="7:41" x14ac:dyDescent="0.25">
      <c r="G2567" s="2"/>
      <c r="AF2567" s="20"/>
      <c r="AI2567" s="2"/>
      <c r="AJ2567" s="2"/>
      <c r="AK2567" s="20"/>
      <c r="AN2567" s="2"/>
      <c r="AO2567" s="2"/>
    </row>
    <row r="2568" spans="7:41" x14ac:dyDescent="0.25">
      <c r="G2568" s="2"/>
      <c r="AF2568" s="20"/>
      <c r="AI2568" s="2"/>
      <c r="AJ2568" s="2"/>
      <c r="AK2568" s="20"/>
      <c r="AN2568" s="2"/>
      <c r="AO2568" s="2"/>
    </row>
    <row r="2569" spans="7:41" x14ac:dyDescent="0.25">
      <c r="G2569" s="2"/>
      <c r="AF2569" s="20"/>
      <c r="AI2569" s="2"/>
      <c r="AJ2569" s="2"/>
      <c r="AK2569" s="20"/>
      <c r="AN2569" s="2"/>
      <c r="AO2569" s="2"/>
    </row>
    <row r="2570" spans="7:41" x14ac:dyDescent="0.25">
      <c r="G2570" s="2"/>
      <c r="AF2570" s="20"/>
      <c r="AI2570" s="2"/>
      <c r="AJ2570" s="2"/>
      <c r="AK2570" s="20"/>
      <c r="AN2570" s="2"/>
      <c r="AO2570" s="2"/>
    </row>
    <row r="2571" spans="7:41" x14ac:dyDescent="0.25">
      <c r="G2571" s="2"/>
      <c r="AF2571" s="20"/>
      <c r="AI2571" s="2"/>
      <c r="AJ2571" s="2"/>
      <c r="AK2571" s="20"/>
      <c r="AN2571" s="2"/>
      <c r="AO2571" s="2"/>
    </row>
    <row r="2572" spans="7:41" x14ac:dyDescent="0.25">
      <c r="G2572" s="2"/>
      <c r="AF2572" s="20"/>
      <c r="AI2572" s="2"/>
      <c r="AJ2572" s="2"/>
      <c r="AK2572" s="20"/>
      <c r="AN2572" s="2"/>
      <c r="AO2572" s="2"/>
    </row>
    <row r="2573" spans="7:41" x14ac:dyDescent="0.25">
      <c r="G2573" s="2"/>
      <c r="AF2573" s="20"/>
      <c r="AI2573" s="2"/>
      <c r="AJ2573" s="2"/>
      <c r="AK2573" s="20"/>
      <c r="AN2573" s="2"/>
      <c r="AO2573" s="2"/>
    </row>
    <row r="2574" spans="7:41" x14ac:dyDescent="0.25">
      <c r="G2574" s="2"/>
      <c r="AF2574" s="20"/>
      <c r="AI2574" s="2"/>
      <c r="AJ2574" s="2"/>
      <c r="AK2574" s="20"/>
      <c r="AN2574" s="2"/>
      <c r="AO2574" s="2"/>
    </row>
    <row r="2575" spans="7:41" x14ac:dyDescent="0.25">
      <c r="G2575" s="2"/>
      <c r="AF2575" s="20"/>
      <c r="AI2575" s="2"/>
      <c r="AJ2575" s="2"/>
      <c r="AK2575" s="20"/>
      <c r="AN2575" s="2"/>
      <c r="AO2575" s="2"/>
    </row>
    <row r="2576" spans="7:41" x14ac:dyDescent="0.25">
      <c r="G2576" s="2"/>
      <c r="AF2576" s="20"/>
      <c r="AI2576" s="2"/>
      <c r="AJ2576" s="2"/>
      <c r="AK2576" s="20"/>
      <c r="AN2576" s="2"/>
      <c r="AO2576" s="2"/>
    </row>
    <row r="2577" spans="7:41" x14ac:dyDescent="0.25">
      <c r="G2577" s="2"/>
      <c r="AF2577" s="20"/>
      <c r="AI2577" s="2"/>
      <c r="AJ2577" s="2"/>
      <c r="AK2577" s="20"/>
      <c r="AN2577" s="2"/>
      <c r="AO2577" s="2"/>
    </row>
    <row r="2578" spans="7:41" x14ac:dyDescent="0.25">
      <c r="G2578" s="2"/>
      <c r="AF2578" s="20"/>
      <c r="AI2578" s="2"/>
      <c r="AJ2578" s="2"/>
      <c r="AK2578" s="20"/>
      <c r="AN2578" s="2"/>
      <c r="AO2578" s="2"/>
    </row>
    <row r="2579" spans="7:41" x14ac:dyDescent="0.25">
      <c r="G2579" s="2"/>
      <c r="AF2579" s="20"/>
      <c r="AI2579" s="2"/>
      <c r="AJ2579" s="2"/>
      <c r="AK2579" s="20"/>
      <c r="AN2579" s="2"/>
      <c r="AO2579" s="2"/>
    </row>
    <row r="2580" spans="7:41" x14ac:dyDescent="0.25">
      <c r="G2580" s="2"/>
      <c r="AF2580" s="20"/>
      <c r="AI2580" s="2"/>
      <c r="AJ2580" s="2"/>
      <c r="AK2580" s="20"/>
      <c r="AN2580" s="2"/>
      <c r="AO2580" s="2"/>
    </row>
    <row r="2581" spans="7:41" x14ac:dyDescent="0.25">
      <c r="G2581" s="2"/>
      <c r="AF2581" s="20"/>
      <c r="AI2581" s="2"/>
      <c r="AJ2581" s="2"/>
      <c r="AK2581" s="20"/>
      <c r="AN2581" s="2"/>
      <c r="AO2581" s="2"/>
    </row>
    <row r="2582" spans="7:41" x14ac:dyDescent="0.25">
      <c r="G2582" s="2"/>
      <c r="AF2582" s="20"/>
      <c r="AI2582" s="2"/>
      <c r="AJ2582" s="2"/>
      <c r="AK2582" s="20"/>
      <c r="AN2582" s="2"/>
      <c r="AO2582" s="2"/>
    </row>
    <row r="2583" spans="7:41" x14ac:dyDescent="0.25">
      <c r="G2583" s="2"/>
      <c r="AF2583" s="20"/>
      <c r="AI2583" s="2"/>
      <c r="AJ2583" s="2"/>
      <c r="AK2583" s="20"/>
      <c r="AN2583" s="2"/>
      <c r="AO2583" s="2"/>
    </row>
    <row r="2584" spans="7:41" x14ac:dyDescent="0.25">
      <c r="G2584" s="2"/>
      <c r="AF2584" s="20"/>
      <c r="AI2584" s="2"/>
      <c r="AJ2584" s="2"/>
      <c r="AK2584" s="20"/>
      <c r="AN2584" s="2"/>
      <c r="AO2584" s="2"/>
    </row>
    <row r="2585" spans="7:41" x14ac:dyDescent="0.25">
      <c r="G2585" s="2"/>
      <c r="AF2585" s="20"/>
      <c r="AI2585" s="2"/>
      <c r="AJ2585" s="2"/>
      <c r="AK2585" s="20"/>
      <c r="AN2585" s="2"/>
      <c r="AO2585" s="2"/>
    </row>
    <row r="2586" spans="7:41" x14ac:dyDescent="0.25">
      <c r="G2586" s="2"/>
      <c r="AF2586" s="20"/>
      <c r="AI2586" s="2"/>
      <c r="AJ2586" s="2"/>
      <c r="AK2586" s="20"/>
      <c r="AN2586" s="2"/>
      <c r="AO2586" s="2"/>
    </row>
    <row r="2587" spans="7:41" x14ac:dyDescent="0.25">
      <c r="G2587" s="2"/>
      <c r="AF2587" s="20"/>
      <c r="AI2587" s="2"/>
      <c r="AJ2587" s="2"/>
      <c r="AK2587" s="20"/>
      <c r="AN2587" s="2"/>
      <c r="AO2587" s="2"/>
    </row>
    <row r="2588" spans="7:41" x14ac:dyDescent="0.25">
      <c r="G2588" s="2"/>
      <c r="AF2588" s="20"/>
      <c r="AI2588" s="2"/>
      <c r="AJ2588" s="2"/>
      <c r="AK2588" s="20"/>
      <c r="AN2588" s="2"/>
      <c r="AO2588" s="2"/>
    </row>
    <row r="2589" spans="7:41" x14ac:dyDescent="0.25">
      <c r="G2589" s="2"/>
      <c r="AF2589" s="20"/>
      <c r="AI2589" s="2"/>
      <c r="AJ2589" s="2"/>
      <c r="AK2589" s="20"/>
      <c r="AN2589" s="2"/>
      <c r="AO2589" s="2"/>
    </row>
    <row r="2590" spans="7:41" x14ac:dyDescent="0.25">
      <c r="G2590" s="2"/>
      <c r="AF2590" s="20"/>
      <c r="AI2590" s="2"/>
      <c r="AJ2590" s="2"/>
      <c r="AK2590" s="20"/>
      <c r="AN2590" s="2"/>
      <c r="AO2590" s="2"/>
    </row>
    <row r="2591" spans="7:41" x14ac:dyDescent="0.25">
      <c r="G2591" s="2"/>
      <c r="AF2591" s="20"/>
      <c r="AI2591" s="2"/>
      <c r="AJ2591" s="2"/>
      <c r="AK2591" s="20"/>
      <c r="AN2591" s="2"/>
      <c r="AO2591" s="2"/>
    </row>
    <row r="2592" spans="7:41" x14ac:dyDescent="0.25">
      <c r="G2592" s="2"/>
      <c r="AF2592" s="20"/>
      <c r="AI2592" s="2"/>
      <c r="AJ2592" s="2"/>
      <c r="AK2592" s="20"/>
      <c r="AN2592" s="2"/>
      <c r="AO2592" s="2"/>
    </row>
    <row r="2593" spans="7:41" x14ac:dyDescent="0.25">
      <c r="G2593" s="2"/>
      <c r="AF2593" s="20"/>
      <c r="AI2593" s="2"/>
      <c r="AJ2593" s="2"/>
      <c r="AK2593" s="20"/>
      <c r="AN2593" s="2"/>
      <c r="AO2593" s="2"/>
    </row>
    <row r="2594" spans="7:41" x14ac:dyDescent="0.25">
      <c r="G2594" s="2"/>
      <c r="AF2594" s="20"/>
      <c r="AI2594" s="2"/>
      <c r="AJ2594" s="2"/>
      <c r="AK2594" s="20"/>
      <c r="AN2594" s="2"/>
      <c r="AO2594" s="2"/>
    </row>
    <row r="2595" spans="7:41" x14ac:dyDescent="0.25">
      <c r="G2595" s="2"/>
      <c r="AF2595" s="20"/>
      <c r="AI2595" s="2"/>
      <c r="AJ2595" s="2"/>
      <c r="AK2595" s="20"/>
      <c r="AN2595" s="2"/>
      <c r="AO2595" s="2"/>
    </row>
    <row r="2596" spans="7:41" x14ac:dyDescent="0.25">
      <c r="G2596" s="2"/>
      <c r="AF2596" s="20"/>
      <c r="AI2596" s="2"/>
      <c r="AJ2596" s="2"/>
      <c r="AK2596" s="20"/>
      <c r="AN2596" s="2"/>
      <c r="AO2596" s="2"/>
    </row>
    <row r="2597" spans="7:41" x14ac:dyDescent="0.25">
      <c r="G2597" s="2"/>
      <c r="AF2597" s="20"/>
      <c r="AI2597" s="2"/>
      <c r="AJ2597" s="2"/>
      <c r="AK2597" s="20"/>
      <c r="AN2597" s="2"/>
      <c r="AO2597" s="2"/>
    </row>
    <row r="2598" spans="7:41" x14ac:dyDescent="0.25">
      <c r="G2598" s="2"/>
      <c r="AF2598" s="20"/>
      <c r="AI2598" s="2"/>
      <c r="AJ2598" s="2"/>
      <c r="AK2598" s="20"/>
      <c r="AN2598" s="2"/>
      <c r="AO2598" s="2"/>
    </row>
    <row r="2599" spans="7:41" x14ac:dyDescent="0.25">
      <c r="G2599" s="2"/>
      <c r="AF2599" s="20"/>
      <c r="AI2599" s="2"/>
      <c r="AJ2599" s="2"/>
      <c r="AK2599" s="20"/>
      <c r="AN2599" s="2"/>
      <c r="AO2599" s="2"/>
    </row>
    <row r="2600" spans="7:41" x14ac:dyDescent="0.25">
      <c r="G2600" s="2"/>
      <c r="AF2600" s="20"/>
      <c r="AI2600" s="2"/>
      <c r="AJ2600" s="2"/>
      <c r="AK2600" s="20"/>
      <c r="AN2600" s="2"/>
      <c r="AO2600" s="2"/>
    </row>
    <row r="2601" spans="7:41" x14ac:dyDescent="0.25">
      <c r="G2601" s="2"/>
      <c r="AF2601" s="20"/>
      <c r="AI2601" s="2"/>
      <c r="AJ2601" s="2"/>
      <c r="AK2601" s="20"/>
      <c r="AN2601" s="2"/>
      <c r="AO2601" s="2"/>
    </row>
    <row r="2602" spans="7:41" x14ac:dyDescent="0.25">
      <c r="G2602" s="2"/>
      <c r="AF2602" s="20"/>
      <c r="AI2602" s="2"/>
      <c r="AJ2602" s="2"/>
      <c r="AK2602" s="20"/>
      <c r="AN2602" s="2"/>
      <c r="AO2602" s="2"/>
    </row>
    <row r="2603" spans="7:41" x14ac:dyDescent="0.25">
      <c r="G2603" s="2"/>
      <c r="AF2603" s="20"/>
      <c r="AI2603" s="2"/>
      <c r="AJ2603" s="2"/>
      <c r="AK2603" s="20"/>
      <c r="AN2603" s="2"/>
      <c r="AO2603" s="2"/>
    </row>
    <row r="2604" spans="7:41" x14ac:dyDescent="0.25">
      <c r="G2604" s="2"/>
      <c r="AF2604" s="20"/>
      <c r="AI2604" s="2"/>
      <c r="AJ2604" s="2"/>
      <c r="AK2604" s="20"/>
      <c r="AN2604" s="2"/>
      <c r="AO2604" s="2"/>
    </row>
    <row r="2605" spans="7:41" x14ac:dyDescent="0.25">
      <c r="G2605" s="2"/>
      <c r="AF2605" s="20"/>
      <c r="AI2605" s="2"/>
      <c r="AJ2605" s="2"/>
      <c r="AK2605" s="20"/>
      <c r="AN2605" s="2"/>
      <c r="AO2605" s="2"/>
    </row>
    <row r="2606" spans="7:41" x14ac:dyDescent="0.25">
      <c r="G2606" s="2"/>
      <c r="AF2606" s="20"/>
      <c r="AI2606" s="2"/>
      <c r="AJ2606" s="2"/>
      <c r="AK2606" s="20"/>
      <c r="AN2606" s="2"/>
      <c r="AO2606" s="2"/>
    </row>
    <row r="2607" spans="7:41" x14ac:dyDescent="0.25">
      <c r="G2607" s="2"/>
      <c r="AF2607" s="20"/>
      <c r="AI2607" s="2"/>
      <c r="AJ2607" s="2"/>
      <c r="AK2607" s="20"/>
      <c r="AN2607" s="2"/>
      <c r="AO2607" s="2"/>
    </row>
    <row r="2608" spans="7:41" x14ac:dyDescent="0.25">
      <c r="G2608" s="2"/>
      <c r="AF2608" s="20"/>
      <c r="AI2608" s="2"/>
      <c r="AJ2608" s="2"/>
      <c r="AK2608" s="20"/>
      <c r="AN2608" s="2"/>
      <c r="AO2608" s="2"/>
    </row>
    <row r="2609" spans="7:41" x14ac:dyDescent="0.25">
      <c r="G2609" s="2"/>
      <c r="AF2609" s="20"/>
      <c r="AI2609" s="2"/>
      <c r="AJ2609" s="2"/>
      <c r="AK2609" s="20"/>
      <c r="AN2609" s="2"/>
      <c r="AO2609" s="2"/>
    </row>
    <row r="2610" spans="7:41" x14ac:dyDescent="0.25">
      <c r="G2610" s="2"/>
      <c r="AF2610" s="20"/>
      <c r="AI2610" s="2"/>
      <c r="AJ2610" s="2"/>
      <c r="AK2610" s="20"/>
      <c r="AN2610" s="2"/>
      <c r="AO2610" s="2"/>
    </row>
    <row r="2611" spans="7:41" x14ac:dyDescent="0.25">
      <c r="G2611" s="2"/>
      <c r="AF2611" s="20"/>
      <c r="AI2611" s="2"/>
      <c r="AJ2611" s="2"/>
      <c r="AK2611" s="20"/>
      <c r="AN2611" s="2"/>
      <c r="AO2611" s="2"/>
    </row>
    <row r="2612" spans="7:41" x14ac:dyDescent="0.25">
      <c r="G2612" s="2"/>
      <c r="AF2612" s="20"/>
      <c r="AI2612" s="2"/>
      <c r="AJ2612" s="2"/>
      <c r="AK2612" s="20"/>
      <c r="AN2612" s="2"/>
      <c r="AO2612" s="2"/>
    </row>
    <row r="2613" spans="7:41" x14ac:dyDescent="0.25">
      <c r="G2613" s="2"/>
      <c r="AF2613" s="20"/>
      <c r="AI2613" s="2"/>
      <c r="AJ2613" s="2"/>
      <c r="AK2613" s="20"/>
      <c r="AN2613" s="2"/>
      <c r="AO2613" s="2"/>
    </row>
    <row r="2614" spans="7:41" x14ac:dyDescent="0.25">
      <c r="G2614" s="2"/>
      <c r="AF2614" s="20"/>
      <c r="AI2614" s="2"/>
      <c r="AJ2614" s="2"/>
      <c r="AK2614" s="20"/>
      <c r="AN2614" s="2"/>
      <c r="AO2614" s="2"/>
    </row>
    <row r="2615" spans="7:41" x14ac:dyDescent="0.25">
      <c r="G2615" s="2"/>
      <c r="AF2615" s="20"/>
      <c r="AI2615" s="2"/>
      <c r="AJ2615" s="2"/>
      <c r="AK2615" s="20"/>
      <c r="AN2615" s="2"/>
      <c r="AO2615" s="2"/>
    </row>
    <row r="2616" spans="7:41" x14ac:dyDescent="0.25">
      <c r="G2616" s="2"/>
      <c r="AF2616" s="20"/>
      <c r="AI2616" s="2"/>
      <c r="AJ2616" s="2"/>
      <c r="AK2616" s="20"/>
      <c r="AN2616" s="2"/>
      <c r="AO2616" s="2"/>
    </row>
    <row r="2617" spans="7:41" x14ac:dyDescent="0.25">
      <c r="G2617" s="2"/>
      <c r="AF2617" s="20"/>
      <c r="AI2617" s="2"/>
      <c r="AJ2617" s="2"/>
      <c r="AK2617" s="20"/>
      <c r="AN2617" s="2"/>
      <c r="AO2617" s="2"/>
    </row>
    <row r="2618" spans="7:41" x14ac:dyDescent="0.25">
      <c r="G2618" s="2"/>
      <c r="AF2618" s="20"/>
      <c r="AI2618" s="2"/>
      <c r="AJ2618" s="2"/>
      <c r="AK2618" s="20"/>
      <c r="AN2618" s="2"/>
      <c r="AO2618" s="2"/>
    </row>
    <row r="2619" spans="7:41" x14ac:dyDescent="0.25">
      <c r="G2619" s="2"/>
      <c r="AF2619" s="20"/>
      <c r="AI2619" s="2"/>
      <c r="AJ2619" s="2"/>
      <c r="AK2619" s="20"/>
      <c r="AN2619" s="2"/>
      <c r="AO2619" s="2"/>
    </row>
    <row r="2620" spans="7:41" x14ac:dyDescent="0.25">
      <c r="G2620" s="2"/>
      <c r="AF2620" s="20"/>
      <c r="AI2620" s="2"/>
      <c r="AJ2620" s="2"/>
      <c r="AK2620" s="20"/>
      <c r="AN2620" s="2"/>
      <c r="AO2620" s="2"/>
    </row>
    <row r="2621" spans="7:41" x14ac:dyDescent="0.25">
      <c r="G2621" s="2"/>
      <c r="AF2621" s="20"/>
      <c r="AI2621" s="2"/>
      <c r="AJ2621" s="2"/>
      <c r="AK2621" s="20"/>
      <c r="AN2621" s="2"/>
      <c r="AO2621" s="2"/>
    </row>
    <row r="2622" spans="7:41" x14ac:dyDescent="0.25">
      <c r="G2622" s="2"/>
      <c r="AF2622" s="20"/>
      <c r="AI2622" s="2"/>
      <c r="AJ2622" s="2"/>
      <c r="AK2622" s="20"/>
      <c r="AN2622" s="2"/>
      <c r="AO2622" s="2"/>
    </row>
    <row r="2623" spans="7:41" x14ac:dyDescent="0.25">
      <c r="G2623" s="2"/>
      <c r="AF2623" s="20"/>
      <c r="AI2623" s="2"/>
      <c r="AJ2623" s="2"/>
      <c r="AK2623" s="20"/>
      <c r="AN2623" s="2"/>
      <c r="AO2623" s="2"/>
    </row>
    <row r="2624" spans="7:41" x14ac:dyDescent="0.25">
      <c r="G2624" s="2"/>
      <c r="AF2624" s="20"/>
      <c r="AI2624" s="2"/>
      <c r="AJ2624" s="2"/>
      <c r="AK2624" s="20"/>
      <c r="AN2624" s="2"/>
      <c r="AO2624" s="2"/>
    </row>
    <row r="2625" spans="7:41" x14ac:dyDescent="0.25">
      <c r="G2625" s="2"/>
      <c r="AF2625" s="20"/>
      <c r="AI2625" s="2"/>
      <c r="AJ2625" s="2"/>
      <c r="AK2625" s="20"/>
      <c r="AN2625" s="2"/>
      <c r="AO2625" s="2"/>
    </row>
    <row r="2626" spans="7:41" x14ac:dyDescent="0.25">
      <c r="G2626" s="2"/>
      <c r="AF2626" s="20"/>
      <c r="AI2626" s="2"/>
      <c r="AJ2626" s="2"/>
      <c r="AK2626" s="20"/>
      <c r="AN2626" s="2"/>
      <c r="AO2626" s="2"/>
    </row>
    <row r="2627" spans="7:41" x14ac:dyDescent="0.25">
      <c r="G2627" s="2"/>
      <c r="AF2627" s="20"/>
      <c r="AI2627" s="2"/>
      <c r="AJ2627" s="2"/>
      <c r="AK2627" s="20"/>
      <c r="AN2627" s="2"/>
      <c r="AO2627" s="2"/>
    </row>
    <row r="2628" spans="7:41" x14ac:dyDescent="0.25">
      <c r="G2628" s="2"/>
      <c r="AF2628" s="20"/>
      <c r="AI2628" s="2"/>
      <c r="AJ2628" s="2"/>
      <c r="AK2628" s="20"/>
      <c r="AN2628" s="2"/>
      <c r="AO2628" s="2"/>
    </row>
    <row r="2629" spans="7:41" x14ac:dyDescent="0.25">
      <c r="G2629" s="2"/>
      <c r="AF2629" s="20"/>
      <c r="AI2629" s="2"/>
      <c r="AJ2629" s="2"/>
      <c r="AK2629" s="20"/>
      <c r="AN2629" s="2"/>
      <c r="AO2629" s="2"/>
    </row>
    <row r="2630" spans="7:41" x14ac:dyDescent="0.25">
      <c r="G2630" s="2"/>
      <c r="AF2630" s="20"/>
      <c r="AI2630" s="2"/>
      <c r="AJ2630" s="2"/>
      <c r="AK2630" s="20"/>
      <c r="AN2630" s="2"/>
      <c r="AO2630" s="2"/>
    </row>
    <row r="2631" spans="7:41" x14ac:dyDescent="0.25">
      <c r="G2631" s="2"/>
      <c r="AF2631" s="20"/>
      <c r="AI2631" s="2"/>
      <c r="AJ2631" s="2"/>
      <c r="AK2631" s="20"/>
      <c r="AN2631" s="2"/>
      <c r="AO2631" s="2"/>
    </row>
    <row r="2632" spans="7:41" x14ac:dyDescent="0.25">
      <c r="G2632" s="2"/>
      <c r="AF2632" s="20"/>
      <c r="AI2632" s="2"/>
      <c r="AJ2632" s="2"/>
      <c r="AK2632" s="20"/>
      <c r="AN2632" s="2"/>
      <c r="AO2632" s="2"/>
    </row>
    <row r="2633" spans="7:41" x14ac:dyDescent="0.25">
      <c r="G2633" s="2"/>
      <c r="AF2633" s="20"/>
      <c r="AI2633" s="2"/>
      <c r="AJ2633" s="2"/>
      <c r="AK2633" s="20"/>
      <c r="AN2633" s="2"/>
      <c r="AO2633" s="2"/>
    </row>
    <row r="2634" spans="7:41" x14ac:dyDescent="0.25">
      <c r="G2634" s="2"/>
      <c r="AF2634" s="20"/>
      <c r="AI2634" s="2"/>
      <c r="AJ2634" s="2"/>
      <c r="AK2634" s="20"/>
      <c r="AN2634" s="2"/>
      <c r="AO2634" s="2"/>
    </row>
    <row r="2635" spans="7:41" x14ac:dyDescent="0.25">
      <c r="G2635" s="2"/>
      <c r="AF2635" s="20"/>
      <c r="AI2635" s="2"/>
      <c r="AJ2635" s="2"/>
      <c r="AK2635" s="20"/>
      <c r="AN2635" s="2"/>
      <c r="AO2635" s="2"/>
    </row>
    <row r="2636" spans="7:41" x14ac:dyDescent="0.25">
      <c r="G2636" s="2"/>
      <c r="AF2636" s="20"/>
      <c r="AI2636" s="2"/>
      <c r="AJ2636" s="2"/>
      <c r="AK2636" s="20"/>
      <c r="AN2636" s="2"/>
      <c r="AO2636" s="2"/>
    </row>
    <row r="2637" spans="7:41" x14ac:dyDescent="0.25">
      <c r="G2637" s="2"/>
      <c r="AF2637" s="20"/>
      <c r="AI2637" s="2"/>
      <c r="AJ2637" s="2"/>
      <c r="AK2637" s="20"/>
      <c r="AN2637" s="2"/>
      <c r="AO2637" s="2"/>
    </row>
    <row r="2638" spans="7:41" x14ac:dyDescent="0.25">
      <c r="G2638" s="2"/>
      <c r="AF2638" s="20"/>
      <c r="AI2638" s="2"/>
      <c r="AJ2638" s="2"/>
      <c r="AK2638" s="20"/>
      <c r="AN2638" s="2"/>
      <c r="AO2638" s="2"/>
    </row>
    <row r="2639" spans="7:41" x14ac:dyDescent="0.25">
      <c r="G2639" s="2"/>
      <c r="AF2639" s="20"/>
      <c r="AI2639" s="2"/>
      <c r="AJ2639" s="2"/>
      <c r="AK2639" s="20"/>
      <c r="AN2639" s="2"/>
      <c r="AO2639" s="2"/>
    </row>
    <row r="2640" spans="7:41" x14ac:dyDescent="0.25">
      <c r="G2640" s="2"/>
      <c r="AF2640" s="20"/>
      <c r="AI2640" s="2"/>
      <c r="AJ2640" s="2"/>
      <c r="AK2640" s="20"/>
      <c r="AN2640" s="2"/>
      <c r="AO2640" s="2"/>
    </row>
    <row r="2641" spans="7:41" x14ac:dyDescent="0.25">
      <c r="G2641" s="2"/>
      <c r="AF2641" s="20"/>
      <c r="AI2641" s="2"/>
      <c r="AJ2641" s="2"/>
      <c r="AK2641" s="20"/>
      <c r="AN2641" s="2"/>
      <c r="AO2641" s="2"/>
    </row>
    <row r="2642" spans="7:41" x14ac:dyDescent="0.25">
      <c r="G2642" s="2"/>
      <c r="AF2642" s="20"/>
      <c r="AI2642" s="2"/>
      <c r="AJ2642" s="2"/>
      <c r="AK2642" s="20"/>
      <c r="AN2642" s="2"/>
      <c r="AO2642" s="2"/>
    </row>
    <row r="2643" spans="7:41" x14ac:dyDescent="0.25">
      <c r="G2643" s="2"/>
      <c r="AF2643" s="20"/>
      <c r="AI2643" s="2"/>
      <c r="AJ2643" s="2"/>
      <c r="AK2643" s="20"/>
      <c r="AN2643" s="2"/>
      <c r="AO2643" s="2"/>
    </row>
    <row r="2644" spans="7:41" x14ac:dyDescent="0.25">
      <c r="G2644" s="2"/>
      <c r="AF2644" s="20"/>
      <c r="AI2644" s="2"/>
      <c r="AJ2644" s="2"/>
      <c r="AK2644" s="20"/>
      <c r="AN2644" s="2"/>
      <c r="AO2644" s="2"/>
    </row>
    <row r="2645" spans="7:41" x14ac:dyDescent="0.25">
      <c r="G2645" s="2"/>
      <c r="AF2645" s="20"/>
      <c r="AI2645" s="2"/>
      <c r="AJ2645" s="2"/>
      <c r="AK2645" s="20"/>
      <c r="AN2645" s="2"/>
      <c r="AO2645" s="2"/>
    </row>
    <row r="2646" spans="7:41" x14ac:dyDescent="0.25">
      <c r="G2646" s="2"/>
      <c r="AF2646" s="20"/>
      <c r="AI2646" s="2"/>
      <c r="AJ2646" s="2"/>
      <c r="AK2646" s="20"/>
      <c r="AN2646" s="2"/>
      <c r="AO2646" s="2"/>
    </row>
    <row r="2647" spans="7:41" x14ac:dyDescent="0.25">
      <c r="G2647" s="2"/>
      <c r="AF2647" s="20"/>
      <c r="AI2647" s="2"/>
      <c r="AJ2647" s="2"/>
      <c r="AK2647" s="20"/>
      <c r="AN2647" s="2"/>
      <c r="AO2647" s="2"/>
    </row>
    <row r="2648" spans="7:41" x14ac:dyDescent="0.25">
      <c r="G2648" s="2"/>
      <c r="AF2648" s="20"/>
      <c r="AI2648" s="2"/>
      <c r="AJ2648" s="2"/>
      <c r="AK2648" s="20"/>
      <c r="AN2648" s="2"/>
      <c r="AO2648" s="2"/>
    </row>
    <row r="2649" spans="7:41" x14ac:dyDescent="0.25">
      <c r="G2649" s="2"/>
      <c r="AF2649" s="20"/>
      <c r="AI2649" s="2"/>
      <c r="AJ2649" s="2"/>
      <c r="AK2649" s="20"/>
      <c r="AN2649" s="2"/>
      <c r="AO2649" s="2"/>
    </row>
    <row r="2650" spans="7:41" x14ac:dyDescent="0.25">
      <c r="G2650" s="2"/>
      <c r="AF2650" s="20"/>
      <c r="AI2650" s="2"/>
      <c r="AJ2650" s="2"/>
      <c r="AK2650" s="20"/>
      <c r="AN2650" s="2"/>
      <c r="AO2650" s="2"/>
    </row>
    <row r="2651" spans="7:41" x14ac:dyDescent="0.25">
      <c r="G2651" s="2"/>
      <c r="AF2651" s="20"/>
      <c r="AI2651" s="2"/>
      <c r="AJ2651" s="2"/>
      <c r="AK2651" s="20"/>
      <c r="AN2651" s="2"/>
      <c r="AO2651" s="2"/>
    </row>
    <row r="2652" spans="7:41" x14ac:dyDescent="0.25">
      <c r="G2652" s="2"/>
      <c r="AF2652" s="20"/>
      <c r="AI2652" s="2"/>
      <c r="AJ2652" s="2"/>
      <c r="AK2652" s="20"/>
      <c r="AN2652" s="2"/>
      <c r="AO2652" s="2"/>
    </row>
    <row r="2653" spans="7:41" x14ac:dyDescent="0.25">
      <c r="G2653" s="2"/>
      <c r="AF2653" s="20"/>
      <c r="AI2653" s="2"/>
      <c r="AJ2653" s="2"/>
      <c r="AK2653" s="20"/>
      <c r="AN2653" s="2"/>
      <c r="AO2653" s="2"/>
    </row>
    <row r="2654" spans="7:41" x14ac:dyDescent="0.25">
      <c r="G2654" s="2"/>
      <c r="AF2654" s="20"/>
      <c r="AI2654" s="2"/>
      <c r="AJ2654" s="2"/>
      <c r="AK2654" s="20"/>
      <c r="AN2654" s="2"/>
      <c r="AO2654" s="2"/>
    </row>
    <row r="2655" spans="7:41" x14ac:dyDescent="0.25">
      <c r="G2655" s="2"/>
      <c r="AF2655" s="20"/>
      <c r="AI2655" s="2"/>
      <c r="AJ2655" s="2"/>
      <c r="AK2655" s="20"/>
      <c r="AN2655" s="2"/>
      <c r="AO2655" s="2"/>
    </row>
    <row r="2656" spans="7:41" x14ac:dyDescent="0.25">
      <c r="G2656" s="2"/>
      <c r="AF2656" s="20"/>
      <c r="AI2656" s="2"/>
      <c r="AJ2656" s="2"/>
      <c r="AK2656" s="20"/>
      <c r="AN2656" s="2"/>
      <c r="AO2656" s="2"/>
    </row>
    <row r="2657" spans="7:41" x14ac:dyDescent="0.25">
      <c r="G2657" s="2"/>
      <c r="AF2657" s="20"/>
      <c r="AI2657" s="2"/>
      <c r="AJ2657" s="2"/>
      <c r="AK2657" s="20"/>
      <c r="AN2657" s="2"/>
      <c r="AO2657" s="2"/>
    </row>
    <row r="2658" spans="7:41" x14ac:dyDescent="0.25">
      <c r="G2658" s="2"/>
      <c r="AF2658" s="20"/>
      <c r="AI2658" s="2"/>
      <c r="AJ2658" s="2"/>
      <c r="AK2658" s="20"/>
      <c r="AN2658" s="2"/>
      <c r="AO2658" s="2"/>
    </row>
    <row r="2659" spans="7:41" x14ac:dyDescent="0.25">
      <c r="G2659" s="2"/>
      <c r="AF2659" s="20"/>
      <c r="AI2659" s="2"/>
      <c r="AJ2659" s="2"/>
      <c r="AK2659" s="20"/>
      <c r="AN2659" s="2"/>
      <c r="AO2659" s="2"/>
    </row>
    <row r="2660" spans="7:41" x14ac:dyDescent="0.25">
      <c r="G2660" s="2"/>
      <c r="AF2660" s="20"/>
      <c r="AI2660" s="2"/>
      <c r="AJ2660" s="2"/>
      <c r="AK2660" s="20"/>
      <c r="AN2660" s="2"/>
      <c r="AO2660" s="2"/>
    </row>
    <row r="2661" spans="7:41" x14ac:dyDescent="0.25">
      <c r="G2661" s="2"/>
      <c r="AF2661" s="20"/>
      <c r="AI2661" s="2"/>
      <c r="AJ2661" s="2"/>
      <c r="AK2661" s="20"/>
      <c r="AN2661" s="2"/>
      <c r="AO2661" s="2"/>
    </row>
    <row r="2662" spans="7:41" x14ac:dyDescent="0.25">
      <c r="G2662" s="2"/>
      <c r="AF2662" s="20"/>
      <c r="AI2662" s="2"/>
      <c r="AJ2662" s="2"/>
      <c r="AK2662" s="20"/>
      <c r="AN2662" s="2"/>
      <c r="AO2662" s="2"/>
    </row>
    <row r="2663" spans="7:41" x14ac:dyDescent="0.25">
      <c r="G2663" s="2"/>
      <c r="AF2663" s="20"/>
      <c r="AI2663" s="2"/>
      <c r="AJ2663" s="2"/>
      <c r="AK2663" s="20"/>
      <c r="AN2663" s="2"/>
      <c r="AO2663" s="2"/>
    </row>
    <row r="2664" spans="7:41" x14ac:dyDescent="0.25">
      <c r="G2664" s="2"/>
      <c r="AF2664" s="20"/>
      <c r="AI2664" s="2"/>
      <c r="AJ2664" s="2"/>
      <c r="AK2664" s="20"/>
      <c r="AN2664" s="2"/>
      <c r="AO2664" s="2"/>
    </row>
    <row r="2665" spans="7:41" x14ac:dyDescent="0.25">
      <c r="G2665" s="2"/>
      <c r="AF2665" s="20"/>
      <c r="AI2665" s="2"/>
      <c r="AJ2665" s="2"/>
      <c r="AK2665" s="20"/>
      <c r="AN2665" s="2"/>
      <c r="AO2665" s="2"/>
    </row>
    <row r="2666" spans="7:41" x14ac:dyDescent="0.25">
      <c r="G2666" s="2"/>
      <c r="AF2666" s="20"/>
      <c r="AI2666" s="2"/>
      <c r="AJ2666" s="2"/>
      <c r="AK2666" s="20"/>
      <c r="AN2666" s="2"/>
      <c r="AO2666" s="2"/>
    </row>
    <row r="2667" spans="7:41" x14ac:dyDescent="0.25">
      <c r="G2667" s="2"/>
      <c r="AF2667" s="20"/>
      <c r="AI2667" s="2"/>
      <c r="AJ2667" s="2"/>
      <c r="AK2667" s="20"/>
      <c r="AN2667" s="2"/>
      <c r="AO2667" s="2"/>
    </row>
    <row r="2668" spans="7:41" x14ac:dyDescent="0.25">
      <c r="G2668" s="2"/>
      <c r="AF2668" s="20"/>
      <c r="AI2668" s="2"/>
      <c r="AJ2668" s="2"/>
      <c r="AK2668" s="20"/>
      <c r="AN2668" s="2"/>
      <c r="AO2668" s="2"/>
    </row>
    <row r="2669" spans="7:41" x14ac:dyDescent="0.25">
      <c r="G2669" s="2"/>
      <c r="AF2669" s="20"/>
      <c r="AI2669" s="2"/>
      <c r="AJ2669" s="2"/>
      <c r="AK2669" s="20"/>
      <c r="AN2669" s="2"/>
      <c r="AO2669" s="2"/>
    </row>
    <row r="2670" spans="7:41" x14ac:dyDescent="0.25">
      <c r="G2670" s="2"/>
      <c r="AF2670" s="20"/>
      <c r="AI2670" s="2"/>
      <c r="AJ2670" s="2"/>
      <c r="AK2670" s="20"/>
      <c r="AN2670" s="2"/>
      <c r="AO2670" s="2"/>
    </row>
    <row r="2671" spans="7:41" x14ac:dyDescent="0.25">
      <c r="G2671" s="2"/>
      <c r="AF2671" s="20"/>
      <c r="AI2671" s="2"/>
      <c r="AJ2671" s="2"/>
      <c r="AK2671" s="20"/>
      <c r="AN2671" s="2"/>
      <c r="AO2671" s="2"/>
    </row>
    <row r="2672" spans="7:41" x14ac:dyDescent="0.25">
      <c r="G2672" s="2"/>
      <c r="AF2672" s="20"/>
      <c r="AI2672" s="2"/>
      <c r="AJ2672" s="2"/>
      <c r="AK2672" s="20"/>
      <c r="AN2672" s="2"/>
      <c r="AO2672" s="2"/>
    </row>
    <row r="2673" spans="7:41" x14ac:dyDescent="0.25">
      <c r="G2673" s="2"/>
      <c r="AF2673" s="20"/>
      <c r="AI2673" s="2"/>
      <c r="AJ2673" s="2"/>
      <c r="AK2673" s="20"/>
      <c r="AN2673" s="2"/>
      <c r="AO2673" s="2"/>
    </row>
    <row r="2674" spans="7:41" x14ac:dyDescent="0.25">
      <c r="G2674" s="2"/>
      <c r="AF2674" s="20"/>
      <c r="AI2674" s="2"/>
      <c r="AJ2674" s="2"/>
      <c r="AK2674" s="20"/>
      <c r="AN2674" s="2"/>
      <c r="AO2674" s="2"/>
    </row>
    <row r="2675" spans="7:41" x14ac:dyDescent="0.25">
      <c r="G2675" s="2"/>
      <c r="AF2675" s="20"/>
      <c r="AI2675" s="2"/>
      <c r="AJ2675" s="2"/>
      <c r="AK2675" s="20"/>
      <c r="AN2675" s="2"/>
      <c r="AO2675" s="2"/>
    </row>
    <row r="2676" spans="7:41" x14ac:dyDescent="0.25">
      <c r="G2676" s="2"/>
      <c r="AF2676" s="20"/>
      <c r="AI2676" s="2"/>
      <c r="AJ2676" s="2"/>
      <c r="AK2676" s="20"/>
      <c r="AN2676" s="2"/>
      <c r="AO2676" s="2"/>
    </row>
    <row r="2677" spans="7:41" x14ac:dyDescent="0.25">
      <c r="G2677" s="2"/>
      <c r="AF2677" s="20"/>
      <c r="AI2677" s="2"/>
      <c r="AJ2677" s="2"/>
      <c r="AK2677" s="20"/>
      <c r="AN2677" s="2"/>
      <c r="AO2677" s="2"/>
    </row>
    <row r="2678" spans="7:41" x14ac:dyDescent="0.25">
      <c r="G2678" s="2"/>
      <c r="AF2678" s="20"/>
      <c r="AI2678" s="2"/>
      <c r="AJ2678" s="2"/>
      <c r="AK2678" s="20"/>
      <c r="AN2678" s="2"/>
      <c r="AO2678" s="2"/>
    </row>
    <row r="2679" spans="7:41" x14ac:dyDescent="0.25">
      <c r="G2679" s="2"/>
      <c r="AF2679" s="20"/>
      <c r="AI2679" s="2"/>
      <c r="AJ2679" s="2"/>
      <c r="AK2679" s="20"/>
      <c r="AN2679" s="2"/>
      <c r="AO2679" s="2"/>
    </row>
    <row r="2680" spans="7:41" x14ac:dyDescent="0.25">
      <c r="G2680" s="2"/>
      <c r="AF2680" s="20"/>
      <c r="AI2680" s="2"/>
      <c r="AJ2680" s="2"/>
      <c r="AK2680" s="20"/>
      <c r="AN2680" s="2"/>
      <c r="AO2680" s="2"/>
    </row>
    <row r="2681" spans="7:41" x14ac:dyDescent="0.25">
      <c r="G2681" s="2"/>
      <c r="AF2681" s="20"/>
      <c r="AI2681" s="2"/>
      <c r="AJ2681" s="2"/>
      <c r="AK2681" s="20"/>
      <c r="AN2681" s="2"/>
      <c r="AO2681" s="2"/>
    </row>
    <row r="2682" spans="7:41" x14ac:dyDescent="0.25">
      <c r="G2682" s="2"/>
      <c r="AF2682" s="20"/>
      <c r="AI2682" s="2"/>
      <c r="AJ2682" s="2"/>
      <c r="AK2682" s="20"/>
      <c r="AN2682" s="2"/>
      <c r="AO2682" s="2"/>
    </row>
    <row r="2683" spans="7:41" x14ac:dyDescent="0.25">
      <c r="G2683" s="2"/>
      <c r="AF2683" s="20"/>
      <c r="AI2683" s="2"/>
      <c r="AJ2683" s="2"/>
      <c r="AK2683" s="20"/>
      <c r="AN2683" s="2"/>
      <c r="AO2683" s="2"/>
    </row>
    <row r="2684" spans="7:41" x14ac:dyDescent="0.25">
      <c r="G2684" s="2"/>
      <c r="AF2684" s="20"/>
      <c r="AI2684" s="2"/>
      <c r="AJ2684" s="2"/>
      <c r="AK2684" s="20"/>
      <c r="AN2684" s="2"/>
      <c r="AO2684" s="2"/>
    </row>
    <row r="2685" spans="7:41" x14ac:dyDescent="0.25">
      <c r="G2685" s="2"/>
      <c r="AF2685" s="20"/>
      <c r="AI2685" s="2"/>
      <c r="AJ2685" s="2"/>
      <c r="AK2685" s="20"/>
      <c r="AN2685" s="2"/>
      <c r="AO2685" s="2"/>
    </row>
    <row r="2686" spans="7:41" x14ac:dyDescent="0.25">
      <c r="G2686" s="2"/>
      <c r="AF2686" s="20"/>
      <c r="AI2686" s="2"/>
      <c r="AJ2686" s="2"/>
      <c r="AK2686" s="20"/>
      <c r="AN2686" s="2"/>
      <c r="AO2686" s="2"/>
    </row>
    <row r="2687" spans="7:41" x14ac:dyDescent="0.25">
      <c r="G2687" s="2"/>
      <c r="AF2687" s="20"/>
      <c r="AI2687" s="2"/>
      <c r="AJ2687" s="2"/>
      <c r="AK2687" s="20"/>
      <c r="AN2687" s="2"/>
      <c r="AO2687" s="2"/>
    </row>
    <row r="2688" spans="7:41" x14ac:dyDescent="0.25">
      <c r="G2688" s="2"/>
      <c r="AF2688" s="20"/>
      <c r="AI2688" s="2"/>
      <c r="AJ2688" s="2"/>
      <c r="AK2688" s="20"/>
      <c r="AN2688" s="2"/>
      <c r="AO2688" s="2"/>
    </row>
    <row r="2689" spans="7:41" x14ac:dyDescent="0.25">
      <c r="G2689" s="2"/>
      <c r="AF2689" s="20"/>
      <c r="AI2689" s="2"/>
      <c r="AJ2689" s="2"/>
      <c r="AK2689" s="20"/>
      <c r="AN2689" s="2"/>
      <c r="AO2689" s="2"/>
    </row>
    <row r="2690" spans="7:41" x14ac:dyDescent="0.25">
      <c r="G2690" s="2"/>
      <c r="AF2690" s="20"/>
      <c r="AI2690" s="2"/>
      <c r="AJ2690" s="2"/>
      <c r="AK2690" s="20"/>
      <c r="AN2690" s="2"/>
      <c r="AO2690" s="2"/>
    </row>
    <row r="2691" spans="7:41" x14ac:dyDescent="0.25">
      <c r="G2691" s="2"/>
      <c r="AF2691" s="20"/>
      <c r="AI2691" s="2"/>
      <c r="AJ2691" s="2"/>
      <c r="AK2691" s="20"/>
      <c r="AN2691" s="2"/>
      <c r="AO2691" s="2"/>
    </row>
    <row r="2692" spans="7:41" x14ac:dyDescent="0.25">
      <c r="G2692" s="2"/>
      <c r="AF2692" s="20"/>
      <c r="AI2692" s="2"/>
      <c r="AJ2692" s="2"/>
      <c r="AK2692" s="20"/>
      <c r="AN2692" s="2"/>
      <c r="AO2692" s="2"/>
    </row>
    <row r="2693" spans="7:41" x14ac:dyDescent="0.25">
      <c r="G2693" s="2"/>
      <c r="AF2693" s="20"/>
      <c r="AI2693" s="2"/>
      <c r="AJ2693" s="2"/>
      <c r="AK2693" s="20"/>
      <c r="AN2693" s="2"/>
      <c r="AO2693" s="2"/>
    </row>
    <row r="2694" spans="7:41" x14ac:dyDescent="0.25">
      <c r="G2694" s="2"/>
      <c r="AF2694" s="20"/>
      <c r="AI2694" s="2"/>
      <c r="AJ2694" s="2"/>
      <c r="AK2694" s="20"/>
      <c r="AN2694" s="2"/>
      <c r="AO2694" s="2"/>
    </row>
    <row r="2695" spans="7:41" x14ac:dyDescent="0.25">
      <c r="G2695" s="2"/>
      <c r="AF2695" s="20"/>
      <c r="AI2695" s="2"/>
      <c r="AJ2695" s="2"/>
      <c r="AK2695" s="20"/>
      <c r="AN2695" s="2"/>
      <c r="AO2695" s="2"/>
    </row>
    <row r="2696" spans="7:41" x14ac:dyDescent="0.25">
      <c r="G2696" s="2"/>
      <c r="AF2696" s="20"/>
      <c r="AI2696" s="2"/>
      <c r="AJ2696" s="2"/>
      <c r="AK2696" s="20"/>
      <c r="AN2696" s="2"/>
      <c r="AO2696" s="2"/>
    </row>
    <row r="2697" spans="7:41" x14ac:dyDescent="0.25">
      <c r="G2697" s="2"/>
      <c r="AF2697" s="20"/>
      <c r="AI2697" s="2"/>
      <c r="AJ2697" s="2"/>
      <c r="AK2697" s="20"/>
      <c r="AN2697" s="2"/>
      <c r="AO2697" s="2"/>
    </row>
    <row r="2698" spans="7:41" x14ac:dyDescent="0.25">
      <c r="G2698" s="2"/>
      <c r="AF2698" s="20"/>
      <c r="AI2698" s="2"/>
      <c r="AJ2698" s="2"/>
      <c r="AK2698" s="20"/>
      <c r="AN2698" s="2"/>
      <c r="AO2698" s="2"/>
    </row>
    <row r="2699" spans="7:41" x14ac:dyDescent="0.25">
      <c r="G2699" s="2"/>
      <c r="AF2699" s="20"/>
      <c r="AI2699" s="2"/>
      <c r="AJ2699" s="2"/>
      <c r="AK2699" s="20"/>
      <c r="AN2699" s="2"/>
      <c r="AO2699" s="2"/>
    </row>
    <row r="2700" spans="7:41" x14ac:dyDescent="0.25">
      <c r="G2700" s="2"/>
      <c r="AF2700" s="20"/>
      <c r="AI2700" s="2"/>
      <c r="AJ2700" s="2"/>
      <c r="AK2700" s="20"/>
      <c r="AN2700" s="2"/>
      <c r="AO2700" s="2"/>
    </row>
    <row r="2701" spans="7:41" x14ac:dyDescent="0.25">
      <c r="G2701" s="2"/>
      <c r="AF2701" s="20"/>
      <c r="AI2701" s="2"/>
      <c r="AJ2701" s="2"/>
      <c r="AK2701" s="20"/>
      <c r="AN2701" s="2"/>
      <c r="AO2701" s="2"/>
    </row>
    <row r="2702" spans="7:41" x14ac:dyDescent="0.25">
      <c r="G2702" s="2"/>
      <c r="AF2702" s="20"/>
      <c r="AI2702" s="2"/>
      <c r="AJ2702" s="2"/>
      <c r="AK2702" s="20"/>
      <c r="AN2702" s="2"/>
      <c r="AO2702" s="2"/>
    </row>
    <row r="2703" spans="7:41" x14ac:dyDescent="0.25">
      <c r="G2703" s="2"/>
      <c r="AF2703" s="20"/>
      <c r="AI2703" s="2"/>
      <c r="AJ2703" s="2"/>
      <c r="AK2703" s="20"/>
      <c r="AN2703" s="2"/>
      <c r="AO2703" s="2"/>
    </row>
    <row r="2704" spans="7:41" x14ac:dyDescent="0.25">
      <c r="G2704" s="2"/>
      <c r="AF2704" s="20"/>
      <c r="AI2704" s="2"/>
      <c r="AJ2704" s="2"/>
      <c r="AK2704" s="20"/>
      <c r="AN2704" s="2"/>
      <c r="AO2704" s="2"/>
    </row>
    <row r="2705" spans="7:41" x14ac:dyDescent="0.25">
      <c r="G2705" s="2"/>
      <c r="AF2705" s="20"/>
      <c r="AI2705" s="2"/>
      <c r="AJ2705" s="2"/>
      <c r="AK2705" s="20"/>
      <c r="AN2705" s="2"/>
      <c r="AO2705" s="2"/>
    </row>
    <row r="2706" spans="7:41" x14ac:dyDescent="0.25">
      <c r="G2706" s="2"/>
      <c r="AF2706" s="20"/>
      <c r="AI2706" s="2"/>
      <c r="AJ2706" s="2"/>
      <c r="AK2706" s="20"/>
      <c r="AN2706" s="2"/>
      <c r="AO2706" s="2"/>
    </row>
    <row r="2707" spans="7:41" x14ac:dyDescent="0.25">
      <c r="G2707" s="2"/>
      <c r="AF2707" s="20"/>
      <c r="AI2707" s="2"/>
      <c r="AJ2707" s="2"/>
      <c r="AK2707" s="20"/>
      <c r="AN2707" s="2"/>
      <c r="AO2707" s="2"/>
    </row>
    <row r="2708" spans="7:41" x14ac:dyDescent="0.25">
      <c r="G2708" s="2"/>
      <c r="AF2708" s="20"/>
      <c r="AI2708" s="2"/>
      <c r="AJ2708" s="2"/>
      <c r="AK2708" s="20"/>
      <c r="AN2708" s="2"/>
      <c r="AO2708" s="2"/>
    </row>
    <row r="2709" spans="7:41" x14ac:dyDescent="0.25">
      <c r="G2709" s="2"/>
      <c r="AF2709" s="20"/>
      <c r="AI2709" s="2"/>
      <c r="AJ2709" s="2"/>
      <c r="AK2709" s="20"/>
      <c r="AN2709" s="2"/>
      <c r="AO2709" s="2"/>
    </row>
    <row r="2710" spans="7:41" x14ac:dyDescent="0.25">
      <c r="G2710" s="2"/>
      <c r="AF2710" s="20"/>
      <c r="AI2710" s="2"/>
      <c r="AJ2710" s="2"/>
      <c r="AK2710" s="20"/>
      <c r="AN2710" s="2"/>
      <c r="AO2710" s="2"/>
    </row>
    <row r="2711" spans="7:41" x14ac:dyDescent="0.25">
      <c r="G2711" s="2"/>
      <c r="AF2711" s="20"/>
      <c r="AI2711" s="2"/>
      <c r="AJ2711" s="2"/>
      <c r="AK2711" s="20"/>
      <c r="AN2711" s="2"/>
      <c r="AO2711" s="2"/>
    </row>
    <row r="2712" spans="7:41" x14ac:dyDescent="0.25">
      <c r="G2712" s="2"/>
      <c r="AF2712" s="20"/>
      <c r="AI2712" s="2"/>
      <c r="AJ2712" s="2"/>
      <c r="AK2712" s="20"/>
      <c r="AN2712" s="2"/>
      <c r="AO2712" s="2"/>
    </row>
    <row r="2713" spans="7:41" x14ac:dyDescent="0.25">
      <c r="G2713" s="2"/>
      <c r="AF2713" s="20"/>
      <c r="AI2713" s="2"/>
      <c r="AJ2713" s="2"/>
      <c r="AK2713" s="20"/>
      <c r="AN2713" s="2"/>
      <c r="AO2713" s="2"/>
    </row>
    <row r="2714" spans="7:41" x14ac:dyDescent="0.25">
      <c r="G2714" s="2"/>
      <c r="AF2714" s="20"/>
      <c r="AI2714" s="2"/>
      <c r="AJ2714" s="2"/>
      <c r="AK2714" s="20"/>
      <c r="AN2714" s="2"/>
      <c r="AO2714" s="2"/>
    </row>
    <row r="2715" spans="7:41" x14ac:dyDescent="0.25">
      <c r="G2715" s="2"/>
      <c r="AF2715" s="20"/>
      <c r="AI2715" s="2"/>
      <c r="AJ2715" s="2"/>
      <c r="AK2715" s="20"/>
      <c r="AN2715" s="2"/>
      <c r="AO2715" s="2"/>
    </row>
    <row r="2716" spans="7:41" x14ac:dyDescent="0.25">
      <c r="G2716" s="2"/>
      <c r="AF2716" s="20"/>
      <c r="AI2716" s="2"/>
      <c r="AJ2716" s="2"/>
      <c r="AK2716" s="20"/>
      <c r="AN2716" s="2"/>
      <c r="AO2716" s="2"/>
    </row>
    <row r="2717" spans="7:41" x14ac:dyDescent="0.25">
      <c r="G2717" s="2"/>
      <c r="AF2717" s="20"/>
      <c r="AI2717" s="2"/>
      <c r="AJ2717" s="2"/>
      <c r="AK2717" s="20"/>
      <c r="AN2717" s="2"/>
      <c r="AO2717" s="2"/>
    </row>
    <row r="2718" spans="7:41" x14ac:dyDescent="0.25">
      <c r="G2718" s="2"/>
      <c r="AF2718" s="20"/>
      <c r="AI2718" s="2"/>
      <c r="AJ2718" s="2"/>
      <c r="AK2718" s="20"/>
      <c r="AN2718" s="2"/>
      <c r="AO2718" s="2"/>
    </row>
    <row r="2719" spans="7:41" x14ac:dyDescent="0.25">
      <c r="G2719" s="2"/>
      <c r="AF2719" s="20"/>
      <c r="AI2719" s="2"/>
      <c r="AJ2719" s="2"/>
      <c r="AK2719" s="20"/>
      <c r="AN2719" s="2"/>
      <c r="AO2719" s="2"/>
    </row>
    <row r="2720" spans="7:41" x14ac:dyDescent="0.25">
      <c r="G2720" s="2"/>
      <c r="AF2720" s="20"/>
      <c r="AI2720" s="2"/>
      <c r="AJ2720" s="2"/>
      <c r="AK2720" s="20"/>
      <c r="AN2720" s="2"/>
      <c r="AO2720" s="2"/>
    </row>
    <row r="2721" spans="7:41" x14ac:dyDescent="0.25">
      <c r="G2721" s="2"/>
      <c r="AF2721" s="20"/>
      <c r="AI2721" s="2"/>
      <c r="AJ2721" s="2"/>
      <c r="AK2721" s="20"/>
      <c r="AN2721" s="2"/>
      <c r="AO2721" s="2"/>
    </row>
    <row r="2722" spans="7:41" x14ac:dyDescent="0.25">
      <c r="G2722" s="2"/>
      <c r="AF2722" s="20"/>
      <c r="AI2722" s="2"/>
      <c r="AJ2722" s="2"/>
      <c r="AK2722" s="20"/>
      <c r="AN2722" s="2"/>
      <c r="AO2722" s="2"/>
    </row>
    <row r="2723" spans="7:41" x14ac:dyDescent="0.25">
      <c r="G2723" s="2"/>
      <c r="AF2723" s="20"/>
      <c r="AI2723" s="2"/>
      <c r="AJ2723" s="2"/>
      <c r="AK2723" s="20"/>
      <c r="AN2723" s="2"/>
      <c r="AO2723" s="2"/>
    </row>
    <row r="2724" spans="7:41" x14ac:dyDescent="0.25">
      <c r="G2724" s="2"/>
      <c r="AF2724" s="20"/>
      <c r="AI2724" s="2"/>
      <c r="AJ2724" s="2"/>
      <c r="AK2724" s="20"/>
      <c r="AN2724" s="2"/>
      <c r="AO2724" s="2"/>
    </row>
    <row r="2725" spans="7:41" x14ac:dyDescent="0.25">
      <c r="G2725" s="2"/>
      <c r="AF2725" s="20"/>
      <c r="AI2725" s="2"/>
      <c r="AJ2725" s="2"/>
      <c r="AK2725" s="20"/>
      <c r="AN2725" s="2"/>
      <c r="AO2725" s="2"/>
    </row>
    <row r="2726" spans="7:41" x14ac:dyDescent="0.25">
      <c r="G2726" s="2"/>
      <c r="AF2726" s="20"/>
      <c r="AI2726" s="2"/>
      <c r="AJ2726" s="2"/>
      <c r="AK2726" s="20"/>
      <c r="AN2726" s="2"/>
      <c r="AO2726" s="2"/>
    </row>
    <row r="2727" spans="7:41" x14ac:dyDescent="0.25">
      <c r="G2727" s="2"/>
      <c r="AF2727" s="20"/>
      <c r="AI2727" s="2"/>
      <c r="AJ2727" s="2"/>
      <c r="AK2727" s="20"/>
      <c r="AN2727" s="2"/>
      <c r="AO2727" s="2"/>
    </row>
    <row r="2728" spans="7:41" x14ac:dyDescent="0.25">
      <c r="G2728" s="2"/>
      <c r="AF2728" s="20"/>
      <c r="AI2728" s="2"/>
      <c r="AJ2728" s="2"/>
      <c r="AK2728" s="20"/>
      <c r="AN2728" s="2"/>
      <c r="AO2728" s="2"/>
    </row>
    <row r="2729" spans="7:41" x14ac:dyDescent="0.25">
      <c r="G2729" s="2"/>
      <c r="AF2729" s="20"/>
      <c r="AI2729" s="2"/>
      <c r="AJ2729" s="2"/>
      <c r="AK2729" s="20"/>
      <c r="AN2729" s="2"/>
      <c r="AO2729" s="2"/>
    </row>
    <row r="2730" spans="7:41" x14ac:dyDescent="0.25">
      <c r="G2730" s="2"/>
      <c r="AF2730" s="20"/>
      <c r="AI2730" s="2"/>
      <c r="AJ2730" s="2"/>
      <c r="AK2730" s="20"/>
      <c r="AN2730" s="2"/>
      <c r="AO2730" s="2"/>
    </row>
    <row r="2731" spans="7:41" x14ac:dyDescent="0.25">
      <c r="G2731" s="2"/>
      <c r="AF2731" s="20"/>
      <c r="AI2731" s="2"/>
      <c r="AJ2731" s="2"/>
      <c r="AK2731" s="20"/>
      <c r="AN2731" s="2"/>
      <c r="AO2731" s="2"/>
    </row>
    <row r="2732" spans="7:41" x14ac:dyDescent="0.25">
      <c r="G2732" s="2"/>
      <c r="AF2732" s="20"/>
      <c r="AI2732" s="2"/>
      <c r="AJ2732" s="2"/>
      <c r="AK2732" s="20"/>
      <c r="AN2732" s="2"/>
      <c r="AO2732" s="2"/>
    </row>
    <row r="2733" spans="7:41" x14ac:dyDescent="0.25">
      <c r="G2733" s="2"/>
      <c r="AF2733" s="20"/>
      <c r="AI2733" s="2"/>
      <c r="AJ2733" s="2"/>
      <c r="AK2733" s="20"/>
      <c r="AN2733" s="2"/>
      <c r="AO2733" s="2"/>
    </row>
    <row r="2734" spans="7:41" x14ac:dyDescent="0.25">
      <c r="G2734" s="2"/>
      <c r="AF2734" s="20"/>
      <c r="AI2734" s="2"/>
      <c r="AJ2734" s="2"/>
      <c r="AK2734" s="20"/>
      <c r="AN2734" s="2"/>
      <c r="AO2734" s="2"/>
    </row>
    <row r="2735" spans="7:41" x14ac:dyDescent="0.25">
      <c r="G2735" s="2"/>
      <c r="AF2735" s="20"/>
      <c r="AI2735" s="2"/>
      <c r="AJ2735" s="2"/>
      <c r="AK2735" s="20"/>
      <c r="AN2735" s="2"/>
      <c r="AO2735" s="2"/>
    </row>
    <row r="2736" spans="7:41" x14ac:dyDescent="0.25">
      <c r="G2736" s="2"/>
      <c r="AF2736" s="20"/>
      <c r="AI2736" s="2"/>
      <c r="AJ2736" s="2"/>
      <c r="AK2736" s="20"/>
      <c r="AN2736" s="2"/>
      <c r="AO2736" s="2"/>
    </row>
    <row r="2737" spans="7:41" x14ac:dyDescent="0.25">
      <c r="G2737" s="2"/>
      <c r="AF2737" s="20"/>
      <c r="AI2737" s="2"/>
      <c r="AJ2737" s="2"/>
      <c r="AK2737" s="20"/>
      <c r="AN2737" s="2"/>
      <c r="AO2737" s="2"/>
    </row>
    <row r="2738" spans="7:41" x14ac:dyDescent="0.25">
      <c r="G2738" s="2"/>
      <c r="AF2738" s="20"/>
      <c r="AI2738" s="2"/>
      <c r="AJ2738" s="2"/>
      <c r="AK2738" s="20"/>
      <c r="AN2738" s="2"/>
      <c r="AO2738" s="2"/>
    </row>
    <row r="2739" spans="7:41" x14ac:dyDescent="0.25">
      <c r="G2739" s="2"/>
      <c r="AF2739" s="20"/>
      <c r="AI2739" s="2"/>
      <c r="AJ2739" s="2"/>
      <c r="AK2739" s="20"/>
      <c r="AN2739" s="2"/>
      <c r="AO2739" s="2"/>
    </row>
    <row r="2740" spans="7:41" x14ac:dyDescent="0.25">
      <c r="G2740" s="2"/>
      <c r="AF2740" s="20"/>
      <c r="AI2740" s="2"/>
      <c r="AJ2740" s="2"/>
      <c r="AK2740" s="20"/>
      <c r="AN2740" s="2"/>
      <c r="AO2740" s="2"/>
    </row>
    <row r="2741" spans="7:41" x14ac:dyDescent="0.25">
      <c r="G2741" s="2"/>
      <c r="AF2741" s="20"/>
      <c r="AI2741" s="2"/>
      <c r="AJ2741" s="2"/>
      <c r="AK2741" s="20"/>
      <c r="AN2741" s="2"/>
      <c r="AO2741" s="2"/>
    </row>
    <row r="2742" spans="7:41" x14ac:dyDescent="0.25">
      <c r="G2742" s="2"/>
      <c r="AF2742" s="20"/>
      <c r="AI2742" s="2"/>
      <c r="AJ2742" s="2"/>
      <c r="AK2742" s="20"/>
      <c r="AN2742" s="2"/>
      <c r="AO2742" s="2"/>
    </row>
    <row r="2743" spans="7:41" x14ac:dyDescent="0.25">
      <c r="G2743" s="2"/>
      <c r="AF2743" s="20"/>
      <c r="AI2743" s="2"/>
      <c r="AJ2743" s="2"/>
      <c r="AK2743" s="20"/>
      <c r="AN2743" s="2"/>
      <c r="AO2743" s="2"/>
    </row>
    <row r="2744" spans="7:41" x14ac:dyDescent="0.25">
      <c r="G2744" s="2"/>
      <c r="AF2744" s="20"/>
      <c r="AI2744" s="2"/>
      <c r="AJ2744" s="2"/>
      <c r="AK2744" s="20"/>
      <c r="AN2744" s="2"/>
      <c r="AO2744" s="2"/>
    </row>
    <row r="2745" spans="7:41" x14ac:dyDescent="0.25">
      <c r="G2745" s="2"/>
      <c r="AF2745" s="20"/>
      <c r="AI2745" s="2"/>
      <c r="AJ2745" s="2"/>
      <c r="AK2745" s="20"/>
      <c r="AN2745" s="2"/>
      <c r="AO2745" s="2"/>
    </row>
    <row r="2746" spans="7:41" x14ac:dyDescent="0.25">
      <c r="G2746" s="2"/>
      <c r="AF2746" s="20"/>
      <c r="AI2746" s="2"/>
      <c r="AJ2746" s="2"/>
      <c r="AK2746" s="20"/>
      <c r="AN2746" s="2"/>
      <c r="AO2746" s="2"/>
    </row>
    <row r="2747" spans="7:41" x14ac:dyDescent="0.25">
      <c r="G2747" s="2"/>
      <c r="AF2747" s="20"/>
      <c r="AI2747" s="2"/>
      <c r="AJ2747" s="2"/>
      <c r="AK2747" s="20"/>
      <c r="AN2747" s="2"/>
      <c r="AO2747" s="2"/>
    </row>
    <row r="2748" spans="7:41" x14ac:dyDescent="0.25">
      <c r="G2748" s="2"/>
      <c r="AF2748" s="20"/>
      <c r="AI2748" s="2"/>
      <c r="AJ2748" s="2"/>
      <c r="AK2748" s="20"/>
      <c r="AN2748" s="2"/>
      <c r="AO2748" s="2"/>
    </row>
    <row r="2749" spans="7:41" x14ac:dyDescent="0.25">
      <c r="G2749" s="2"/>
      <c r="AF2749" s="20"/>
      <c r="AI2749" s="2"/>
      <c r="AJ2749" s="2"/>
      <c r="AK2749" s="20"/>
      <c r="AN2749" s="2"/>
      <c r="AO2749" s="2"/>
    </row>
    <row r="2750" spans="7:41" x14ac:dyDescent="0.25">
      <c r="G2750" s="2"/>
      <c r="AF2750" s="20"/>
      <c r="AI2750" s="2"/>
      <c r="AJ2750" s="2"/>
      <c r="AK2750" s="20"/>
      <c r="AN2750" s="2"/>
      <c r="AO2750" s="2"/>
    </row>
    <row r="2751" spans="7:41" x14ac:dyDescent="0.25">
      <c r="G2751" s="2"/>
      <c r="AF2751" s="20"/>
      <c r="AI2751" s="2"/>
      <c r="AJ2751" s="2"/>
      <c r="AK2751" s="20"/>
      <c r="AN2751" s="2"/>
      <c r="AO2751" s="2"/>
    </row>
    <row r="2752" spans="7:41" x14ac:dyDescent="0.25">
      <c r="G2752" s="2"/>
      <c r="AF2752" s="20"/>
      <c r="AI2752" s="2"/>
      <c r="AJ2752" s="2"/>
      <c r="AK2752" s="20"/>
      <c r="AN2752" s="2"/>
      <c r="AO2752" s="2"/>
    </row>
    <row r="2753" spans="7:41" x14ac:dyDescent="0.25">
      <c r="G2753" s="2"/>
      <c r="AF2753" s="20"/>
      <c r="AI2753" s="2"/>
      <c r="AJ2753" s="2"/>
      <c r="AK2753" s="20"/>
      <c r="AN2753" s="2"/>
      <c r="AO2753" s="2"/>
    </row>
    <row r="2754" spans="7:41" x14ac:dyDescent="0.25">
      <c r="G2754" s="2"/>
      <c r="AF2754" s="20"/>
      <c r="AI2754" s="2"/>
      <c r="AJ2754" s="2"/>
      <c r="AK2754" s="20"/>
      <c r="AN2754" s="2"/>
      <c r="AO2754" s="2"/>
    </row>
    <row r="2755" spans="7:41" x14ac:dyDescent="0.25">
      <c r="G2755" s="2"/>
      <c r="AF2755" s="20"/>
      <c r="AI2755" s="2"/>
      <c r="AJ2755" s="2"/>
      <c r="AK2755" s="20"/>
      <c r="AN2755" s="2"/>
      <c r="AO2755" s="2"/>
    </row>
    <row r="2756" spans="7:41" x14ac:dyDescent="0.25">
      <c r="G2756" s="2"/>
      <c r="AF2756" s="20"/>
      <c r="AI2756" s="2"/>
      <c r="AJ2756" s="2"/>
      <c r="AK2756" s="20"/>
      <c r="AN2756" s="2"/>
      <c r="AO2756" s="2"/>
    </row>
    <row r="2757" spans="7:41" x14ac:dyDescent="0.25">
      <c r="G2757" s="2"/>
      <c r="AF2757" s="20"/>
      <c r="AI2757" s="2"/>
      <c r="AJ2757" s="2"/>
      <c r="AK2757" s="20"/>
      <c r="AN2757" s="2"/>
      <c r="AO2757" s="2"/>
    </row>
    <row r="2758" spans="7:41" x14ac:dyDescent="0.25">
      <c r="G2758" s="2"/>
      <c r="AF2758" s="20"/>
      <c r="AI2758" s="2"/>
      <c r="AJ2758" s="2"/>
      <c r="AK2758" s="20"/>
      <c r="AN2758" s="2"/>
      <c r="AO2758" s="2"/>
    </row>
    <row r="2759" spans="7:41" x14ac:dyDescent="0.25">
      <c r="G2759" s="2"/>
      <c r="AF2759" s="20"/>
      <c r="AI2759" s="2"/>
      <c r="AJ2759" s="2"/>
      <c r="AK2759" s="20"/>
      <c r="AN2759" s="2"/>
      <c r="AO2759" s="2"/>
    </row>
    <row r="2760" spans="7:41" x14ac:dyDescent="0.25">
      <c r="G2760" s="2"/>
      <c r="AF2760" s="20"/>
      <c r="AI2760" s="2"/>
      <c r="AJ2760" s="2"/>
      <c r="AK2760" s="20"/>
      <c r="AN2760" s="2"/>
      <c r="AO2760" s="2"/>
    </row>
    <row r="2761" spans="7:41" x14ac:dyDescent="0.25">
      <c r="G2761" s="2"/>
      <c r="AF2761" s="20"/>
      <c r="AI2761" s="2"/>
      <c r="AJ2761" s="2"/>
      <c r="AK2761" s="20"/>
      <c r="AN2761" s="2"/>
      <c r="AO2761" s="2"/>
    </row>
    <row r="2762" spans="7:41" x14ac:dyDescent="0.25">
      <c r="G2762" s="2"/>
      <c r="AF2762" s="20"/>
      <c r="AI2762" s="2"/>
      <c r="AJ2762" s="2"/>
      <c r="AK2762" s="20"/>
      <c r="AN2762" s="2"/>
      <c r="AO2762" s="2"/>
    </row>
    <row r="2763" spans="7:41" x14ac:dyDescent="0.25">
      <c r="G2763" s="2"/>
      <c r="AF2763" s="20"/>
      <c r="AI2763" s="2"/>
      <c r="AJ2763" s="2"/>
      <c r="AK2763" s="20"/>
      <c r="AN2763" s="2"/>
      <c r="AO2763" s="2"/>
    </row>
    <row r="2764" spans="7:41" x14ac:dyDescent="0.25">
      <c r="G2764" s="2"/>
      <c r="AF2764" s="20"/>
      <c r="AI2764" s="2"/>
      <c r="AJ2764" s="2"/>
      <c r="AK2764" s="20"/>
      <c r="AN2764" s="2"/>
      <c r="AO2764" s="2"/>
    </row>
    <row r="2765" spans="7:41" x14ac:dyDescent="0.25">
      <c r="G2765" s="2"/>
      <c r="AF2765" s="20"/>
      <c r="AI2765" s="2"/>
      <c r="AJ2765" s="2"/>
      <c r="AK2765" s="20"/>
      <c r="AN2765" s="2"/>
      <c r="AO2765" s="2"/>
    </row>
    <row r="2766" spans="7:41" x14ac:dyDescent="0.25">
      <c r="G2766" s="2"/>
      <c r="AF2766" s="20"/>
      <c r="AI2766" s="2"/>
      <c r="AJ2766" s="2"/>
      <c r="AK2766" s="20"/>
      <c r="AN2766" s="2"/>
      <c r="AO2766" s="2"/>
    </row>
    <row r="2767" spans="7:41" x14ac:dyDescent="0.25">
      <c r="G2767" s="2"/>
      <c r="AF2767" s="20"/>
      <c r="AI2767" s="2"/>
      <c r="AJ2767" s="2"/>
      <c r="AK2767" s="20"/>
      <c r="AN2767" s="2"/>
      <c r="AO2767" s="2"/>
    </row>
    <row r="2768" spans="7:41" x14ac:dyDescent="0.25">
      <c r="G2768" s="2"/>
      <c r="AF2768" s="20"/>
      <c r="AI2768" s="2"/>
      <c r="AJ2768" s="2"/>
      <c r="AK2768" s="20"/>
      <c r="AN2768" s="2"/>
      <c r="AO2768" s="2"/>
    </row>
    <row r="2769" spans="7:41" x14ac:dyDescent="0.25">
      <c r="G2769" s="2"/>
      <c r="AF2769" s="20"/>
      <c r="AI2769" s="2"/>
      <c r="AJ2769" s="2"/>
      <c r="AK2769" s="20"/>
      <c r="AN2769" s="2"/>
      <c r="AO2769" s="2"/>
    </row>
    <row r="2770" spans="7:41" x14ac:dyDescent="0.25">
      <c r="G2770" s="2"/>
      <c r="AF2770" s="20"/>
      <c r="AI2770" s="2"/>
      <c r="AJ2770" s="2"/>
      <c r="AK2770" s="20"/>
      <c r="AN2770" s="2"/>
      <c r="AO2770" s="2"/>
    </row>
    <row r="2771" spans="7:41" x14ac:dyDescent="0.25">
      <c r="G2771" s="2"/>
      <c r="AF2771" s="20"/>
      <c r="AI2771" s="2"/>
      <c r="AJ2771" s="2"/>
      <c r="AK2771" s="20"/>
      <c r="AN2771" s="2"/>
      <c r="AO2771" s="2"/>
    </row>
    <row r="2772" spans="7:41" x14ac:dyDescent="0.25">
      <c r="G2772" s="2"/>
      <c r="AF2772" s="20"/>
      <c r="AI2772" s="2"/>
      <c r="AJ2772" s="2"/>
      <c r="AK2772" s="20"/>
      <c r="AN2772" s="2"/>
      <c r="AO2772" s="2"/>
    </row>
    <row r="2773" spans="7:41" x14ac:dyDescent="0.25">
      <c r="G2773" s="2"/>
      <c r="AF2773" s="20"/>
      <c r="AI2773" s="2"/>
      <c r="AJ2773" s="2"/>
      <c r="AK2773" s="20"/>
      <c r="AN2773" s="2"/>
      <c r="AO2773" s="2"/>
    </row>
    <row r="2774" spans="7:41" x14ac:dyDescent="0.25">
      <c r="G2774" s="2"/>
      <c r="AF2774" s="20"/>
      <c r="AI2774" s="2"/>
      <c r="AJ2774" s="2"/>
      <c r="AK2774" s="20"/>
      <c r="AN2774" s="2"/>
      <c r="AO2774" s="2"/>
    </row>
    <row r="2775" spans="7:41" x14ac:dyDescent="0.25">
      <c r="G2775" s="2"/>
      <c r="AF2775" s="20"/>
      <c r="AI2775" s="2"/>
      <c r="AJ2775" s="2"/>
      <c r="AK2775" s="20"/>
      <c r="AN2775" s="2"/>
      <c r="AO2775" s="2"/>
    </row>
    <row r="2776" spans="7:41" x14ac:dyDescent="0.25">
      <c r="G2776" s="2"/>
      <c r="AF2776" s="20"/>
      <c r="AI2776" s="2"/>
      <c r="AJ2776" s="2"/>
      <c r="AK2776" s="20"/>
      <c r="AN2776" s="2"/>
      <c r="AO2776" s="2"/>
    </row>
    <row r="2777" spans="7:41" x14ac:dyDescent="0.25">
      <c r="G2777" s="2"/>
      <c r="AF2777" s="20"/>
      <c r="AI2777" s="2"/>
      <c r="AJ2777" s="2"/>
      <c r="AK2777" s="20"/>
      <c r="AN2777" s="2"/>
      <c r="AO2777" s="2"/>
    </row>
    <row r="2778" spans="7:41" x14ac:dyDescent="0.25">
      <c r="G2778" s="2"/>
      <c r="AF2778" s="20"/>
      <c r="AI2778" s="2"/>
      <c r="AJ2778" s="2"/>
      <c r="AK2778" s="20"/>
      <c r="AN2778" s="2"/>
      <c r="AO2778" s="2"/>
    </row>
    <row r="2779" spans="7:41" x14ac:dyDescent="0.25">
      <c r="G2779" s="2"/>
      <c r="AF2779" s="20"/>
      <c r="AI2779" s="2"/>
      <c r="AJ2779" s="2"/>
      <c r="AK2779" s="20"/>
      <c r="AN2779" s="2"/>
      <c r="AO2779" s="2"/>
    </row>
    <row r="2780" spans="7:41" x14ac:dyDescent="0.25">
      <c r="G2780" s="2"/>
      <c r="AF2780" s="20"/>
      <c r="AI2780" s="2"/>
      <c r="AJ2780" s="2"/>
      <c r="AK2780" s="20"/>
      <c r="AN2780" s="2"/>
      <c r="AO2780" s="2"/>
    </row>
    <row r="2781" spans="7:41" x14ac:dyDescent="0.25">
      <c r="G2781" s="2"/>
      <c r="AF2781" s="20"/>
      <c r="AI2781" s="2"/>
      <c r="AJ2781" s="2"/>
      <c r="AK2781" s="20"/>
      <c r="AN2781" s="2"/>
      <c r="AO2781" s="2"/>
    </row>
    <row r="2782" spans="7:41" x14ac:dyDescent="0.25">
      <c r="G2782" s="2"/>
      <c r="AF2782" s="20"/>
      <c r="AI2782" s="2"/>
      <c r="AJ2782" s="2"/>
      <c r="AK2782" s="20"/>
      <c r="AN2782" s="2"/>
      <c r="AO2782" s="2"/>
    </row>
    <row r="2783" spans="7:41" x14ac:dyDescent="0.25">
      <c r="G2783" s="2"/>
      <c r="AF2783" s="20"/>
      <c r="AI2783" s="2"/>
      <c r="AJ2783" s="2"/>
      <c r="AK2783" s="20"/>
      <c r="AN2783" s="2"/>
      <c r="AO2783" s="2"/>
    </row>
    <row r="2784" spans="7:41" x14ac:dyDescent="0.25">
      <c r="G2784" s="2"/>
      <c r="AF2784" s="20"/>
      <c r="AI2784" s="2"/>
      <c r="AJ2784" s="2"/>
      <c r="AK2784" s="20"/>
      <c r="AN2784" s="2"/>
      <c r="AO2784" s="2"/>
    </row>
    <row r="2785" spans="7:41" x14ac:dyDescent="0.25">
      <c r="G2785" s="2"/>
      <c r="AF2785" s="20"/>
      <c r="AI2785" s="2"/>
      <c r="AJ2785" s="2"/>
      <c r="AK2785" s="20"/>
      <c r="AN2785" s="2"/>
      <c r="AO2785" s="2"/>
    </row>
    <row r="2786" spans="7:41" x14ac:dyDescent="0.25">
      <c r="G2786" s="2"/>
      <c r="AF2786" s="20"/>
      <c r="AI2786" s="2"/>
      <c r="AJ2786" s="2"/>
      <c r="AK2786" s="20"/>
      <c r="AN2786" s="2"/>
      <c r="AO2786" s="2"/>
    </row>
    <row r="2787" spans="7:41" x14ac:dyDescent="0.25">
      <c r="G2787" s="2"/>
      <c r="AF2787" s="20"/>
      <c r="AI2787" s="2"/>
      <c r="AJ2787" s="2"/>
      <c r="AK2787" s="20"/>
      <c r="AN2787" s="2"/>
      <c r="AO2787" s="2"/>
    </row>
    <row r="2788" spans="7:41" x14ac:dyDescent="0.25">
      <c r="G2788" s="2"/>
      <c r="AF2788" s="20"/>
      <c r="AI2788" s="2"/>
      <c r="AJ2788" s="2"/>
      <c r="AK2788" s="20"/>
      <c r="AN2788" s="2"/>
      <c r="AO2788" s="2"/>
    </row>
    <row r="2789" spans="7:41" x14ac:dyDescent="0.25">
      <c r="G2789" s="2"/>
      <c r="AF2789" s="20"/>
      <c r="AI2789" s="2"/>
      <c r="AJ2789" s="2"/>
      <c r="AK2789" s="20"/>
      <c r="AN2789" s="2"/>
      <c r="AO2789" s="2"/>
    </row>
    <row r="2790" spans="7:41" x14ac:dyDescent="0.25">
      <c r="G2790" s="2"/>
      <c r="AF2790" s="20"/>
      <c r="AI2790" s="2"/>
      <c r="AJ2790" s="2"/>
      <c r="AK2790" s="20"/>
      <c r="AN2790" s="2"/>
      <c r="AO2790" s="2"/>
    </row>
    <row r="2791" spans="7:41" x14ac:dyDescent="0.25">
      <c r="G2791" s="2"/>
      <c r="AF2791" s="20"/>
      <c r="AI2791" s="2"/>
      <c r="AJ2791" s="2"/>
      <c r="AK2791" s="20"/>
      <c r="AN2791" s="2"/>
      <c r="AO2791" s="2"/>
    </row>
    <row r="2792" spans="7:41" x14ac:dyDescent="0.25">
      <c r="G2792" s="2"/>
      <c r="AF2792" s="20"/>
      <c r="AI2792" s="2"/>
      <c r="AJ2792" s="2"/>
      <c r="AK2792" s="20"/>
      <c r="AN2792" s="2"/>
      <c r="AO2792" s="2"/>
    </row>
    <row r="2793" spans="7:41" x14ac:dyDescent="0.25">
      <c r="G2793" s="2"/>
      <c r="AF2793" s="20"/>
      <c r="AI2793" s="2"/>
      <c r="AJ2793" s="2"/>
      <c r="AK2793" s="20"/>
      <c r="AN2793" s="2"/>
      <c r="AO2793" s="2"/>
    </row>
    <row r="2794" spans="7:41" x14ac:dyDescent="0.25">
      <c r="G2794" s="2"/>
      <c r="AF2794" s="20"/>
      <c r="AI2794" s="2"/>
      <c r="AJ2794" s="2"/>
      <c r="AK2794" s="20"/>
      <c r="AN2794" s="2"/>
      <c r="AO2794" s="2"/>
    </row>
    <row r="2795" spans="7:41" x14ac:dyDescent="0.25">
      <c r="G2795" s="2"/>
      <c r="AF2795" s="20"/>
      <c r="AI2795" s="2"/>
      <c r="AJ2795" s="2"/>
      <c r="AK2795" s="20"/>
      <c r="AN2795" s="2"/>
      <c r="AO2795" s="2"/>
    </row>
    <row r="2796" spans="7:41" x14ac:dyDescent="0.25">
      <c r="G2796" s="2"/>
      <c r="AF2796" s="20"/>
      <c r="AI2796" s="2"/>
      <c r="AJ2796" s="2"/>
      <c r="AK2796" s="20"/>
      <c r="AN2796" s="2"/>
      <c r="AO2796" s="2"/>
    </row>
    <row r="2797" spans="7:41" x14ac:dyDescent="0.25">
      <c r="G2797" s="2"/>
      <c r="AF2797" s="20"/>
      <c r="AI2797" s="2"/>
      <c r="AJ2797" s="2"/>
      <c r="AK2797" s="20"/>
      <c r="AN2797" s="2"/>
      <c r="AO2797" s="2"/>
    </row>
    <row r="2798" spans="7:41" x14ac:dyDescent="0.25">
      <c r="G2798" s="2"/>
      <c r="AF2798" s="20"/>
      <c r="AI2798" s="2"/>
      <c r="AJ2798" s="2"/>
      <c r="AK2798" s="20"/>
      <c r="AN2798" s="2"/>
      <c r="AO2798" s="2"/>
    </row>
    <row r="2799" spans="7:41" x14ac:dyDescent="0.25">
      <c r="G2799" s="2"/>
      <c r="AF2799" s="20"/>
      <c r="AI2799" s="2"/>
      <c r="AJ2799" s="2"/>
      <c r="AK2799" s="20"/>
      <c r="AN2799" s="2"/>
      <c r="AO2799" s="2"/>
    </row>
    <row r="2800" spans="7:41" x14ac:dyDescent="0.25">
      <c r="G2800" s="2"/>
      <c r="AF2800" s="20"/>
      <c r="AI2800" s="2"/>
      <c r="AJ2800" s="2"/>
      <c r="AK2800" s="20"/>
      <c r="AN2800" s="2"/>
      <c r="AO2800" s="2"/>
    </row>
    <row r="2801" spans="7:41" x14ac:dyDescent="0.25">
      <c r="G2801" s="2"/>
      <c r="AF2801" s="20"/>
      <c r="AI2801" s="2"/>
      <c r="AJ2801" s="2"/>
      <c r="AK2801" s="20"/>
      <c r="AN2801" s="2"/>
      <c r="AO2801" s="2"/>
    </row>
    <row r="2802" spans="7:41" x14ac:dyDescent="0.25">
      <c r="G2802" s="2"/>
      <c r="AF2802" s="20"/>
      <c r="AI2802" s="2"/>
      <c r="AJ2802" s="2"/>
      <c r="AK2802" s="20"/>
      <c r="AN2802" s="2"/>
      <c r="AO2802" s="2"/>
    </row>
    <row r="2803" spans="7:41" x14ac:dyDescent="0.25">
      <c r="G2803" s="2"/>
      <c r="AF2803" s="20"/>
      <c r="AI2803" s="2"/>
      <c r="AJ2803" s="2"/>
      <c r="AK2803" s="20"/>
      <c r="AN2803" s="2"/>
      <c r="AO2803" s="2"/>
    </row>
    <row r="2804" spans="7:41" x14ac:dyDescent="0.25">
      <c r="G2804" s="2"/>
      <c r="AF2804" s="20"/>
      <c r="AI2804" s="2"/>
      <c r="AJ2804" s="2"/>
      <c r="AK2804" s="20"/>
      <c r="AN2804" s="2"/>
      <c r="AO2804" s="2"/>
    </row>
    <row r="2805" spans="7:41" x14ac:dyDescent="0.25">
      <c r="G2805" s="2"/>
      <c r="AF2805" s="20"/>
      <c r="AI2805" s="2"/>
      <c r="AJ2805" s="2"/>
      <c r="AK2805" s="20"/>
      <c r="AN2805" s="2"/>
      <c r="AO2805" s="2"/>
    </row>
    <row r="2806" spans="7:41" x14ac:dyDescent="0.25">
      <c r="G2806" s="2"/>
      <c r="AF2806" s="20"/>
      <c r="AI2806" s="2"/>
      <c r="AJ2806" s="2"/>
      <c r="AK2806" s="20"/>
      <c r="AN2806" s="2"/>
      <c r="AO2806" s="2"/>
    </row>
    <row r="2807" spans="7:41" x14ac:dyDescent="0.25">
      <c r="G2807" s="2"/>
      <c r="AF2807" s="20"/>
      <c r="AI2807" s="2"/>
      <c r="AJ2807" s="2"/>
      <c r="AK2807" s="20"/>
      <c r="AN2807" s="2"/>
      <c r="AO2807" s="2"/>
    </row>
    <row r="2808" spans="7:41" x14ac:dyDescent="0.25">
      <c r="G2808" s="2"/>
      <c r="AF2808" s="20"/>
      <c r="AI2808" s="2"/>
      <c r="AJ2808" s="2"/>
      <c r="AK2808" s="20"/>
      <c r="AN2808" s="2"/>
      <c r="AO2808" s="2"/>
    </row>
    <row r="2809" spans="7:41" x14ac:dyDescent="0.25">
      <c r="G2809" s="2"/>
      <c r="AF2809" s="20"/>
      <c r="AI2809" s="2"/>
      <c r="AJ2809" s="2"/>
      <c r="AK2809" s="20"/>
      <c r="AN2809" s="2"/>
      <c r="AO2809" s="2"/>
    </row>
    <row r="2810" spans="7:41" x14ac:dyDescent="0.25">
      <c r="G2810" s="2"/>
      <c r="AF2810" s="20"/>
      <c r="AI2810" s="2"/>
      <c r="AJ2810" s="2"/>
      <c r="AK2810" s="20"/>
      <c r="AN2810" s="2"/>
      <c r="AO2810" s="2"/>
    </row>
    <row r="2811" spans="7:41" x14ac:dyDescent="0.25">
      <c r="G2811" s="2"/>
      <c r="AF2811" s="20"/>
      <c r="AI2811" s="2"/>
      <c r="AJ2811" s="2"/>
      <c r="AK2811" s="20"/>
      <c r="AN2811" s="2"/>
      <c r="AO2811" s="2"/>
    </row>
    <row r="2812" spans="7:41" x14ac:dyDescent="0.25">
      <c r="G2812" s="2"/>
      <c r="AF2812" s="20"/>
      <c r="AI2812" s="2"/>
      <c r="AJ2812" s="2"/>
      <c r="AK2812" s="20"/>
      <c r="AN2812" s="2"/>
      <c r="AO2812" s="2"/>
    </row>
    <row r="2813" spans="7:41" x14ac:dyDescent="0.25">
      <c r="G2813" s="2"/>
      <c r="AF2813" s="20"/>
      <c r="AI2813" s="2"/>
      <c r="AJ2813" s="2"/>
      <c r="AK2813" s="20"/>
      <c r="AN2813" s="2"/>
      <c r="AO2813" s="2"/>
    </row>
    <row r="2814" spans="7:41" x14ac:dyDescent="0.25">
      <c r="G2814" s="2"/>
      <c r="AF2814" s="20"/>
      <c r="AI2814" s="2"/>
      <c r="AJ2814" s="2"/>
      <c r="AK2814" s="20"/>
      <c r="AN2814" s="2"/>
      <c r="AO2814" s="2"/>
    </row>
    <row r="2815" spans="7:41" x14ac:dyDescent="0.25">
      <c r="G2815" s="2"/>
      <c r="AF2815" s="20"/>
      <c r="AI2815" s="2"/>
      <c r="AJ2815" s="2"/>
      <c r="AK2815" s="20"/>
      <c r="AN2815" s="2"/>
      <c r="AO2815" s="2"/>
    </row>
    <row r="2816" spans="7:41" x14ac:dyDescent="0.25">
      <c r="G2816" s="2"/>
      <c r="AF2816" s="20"/>
      <c r="AI2816" s="2"/>
      <c r="AJ2816" s="2"/>
      <c r="AK2816" s="20"/>
      <c r="AN2816" s="2"/>
      <c r="AO2816" s="2"/>
    </row>
    <row r="2817" spans="7:41" x14ac:dyDescent="0.25">
      <c r="G2817" s="2"/>
      <c r="AF2817" s="20"/>
      <c r="AI2817" s="2"/>
      <c r="AJ2817" s="2"/>
      <c r="AK2817" s="20"/>
      <c r="AN2817" s="2"/>
      <c r="AO2817" s="2"/>
    </row>
    <row r="2818" spans="7:41" x14ac:dyDescent="0.25">
      <c r="G2818" s="2"/>
      <c r="AF2818" s="20"/>
      <c r="AI2818" s="2"/>
      <c r="AJ2818" s="2"/>
      <c r="AK2818" s="20"/>
      <c r="AN2818" s="2"/>
      <c r="AO2818" s="2"/>
    </row>
    <row r="2819" spans="7:41" x14ac:dyDescent="0.25">
      <c r="G2819" s="2"/>
      <c r="AF2819" s="20"/>
      <c r="AI2819" s="2"/>
      <c r="AJ2819" s="2"/>
      <c r="AK2819" s="20"/>
      <c r="AN2819" s="2"/>
      <c r="AO2819" s="2"/>
    </row>
    <row r="2820" spans="7:41" x14ac:dyDescent="0.25">
      <c r="G2820" s="2"/>
      <c r="AF2820" s="20"/>
      <c r="AI2820" s="2"/>
      <c r="AJ2820" s="2"/>
      <c r="AK2820" s="20"/>
      <c r="AN2820" s="2"/>
      <c r="AO2820" s="2"/>
    </row>
    <row r="2821" spans="7:41" x14ac:dyDescent="0.25">
      <c r="G2821" s="2"/>
      <c r="AF2821" s="20"/>
      <c r="AI2821" s="2"/>
      <c r="AJ2821" s="2"/>
      <c r="AK2821" s="20"/>
      <c r="AN2821" s="2"/>
      <c r="AO2821" s="2"/>
    </row>
    <row r="2822" spans="7:41" x14ac:dyDescent="0.25">
      <c r="G2822" s="2"/>
      <c r="AF2822" s="20"/>
      <c r="AI2822" s="2"/>
      <c r="AJ2822" s="2"/>
      <c r="AK2822" s="20"/>
      <c r="AN2822" s="2"/>
      <c r="AO2822" s="2"/>
    </row>
    <row r="2823" spans="7:41" x14ac:dyDescent="0.25">
      <c r="G2823" s="2"/>
      <c r="AF2823" s="20"/>
      <c r="AI2823" s="2"/>
      <c r="AJ2823" s="2"/>
      <c r="AK2823" s="20"/>
      <c r="AN2823" s="2"/>
      <c r="AO2823" s="2"/>
    </row>
    <row r="2824" spans="7:41" x14ac:dyDescent="0.25">
      <c r="G2824" s="2"/>
      <c r="AF2824" s="20"/>
      <c r="AI2824" s="2"/>
      <c r="AJ2824" s="2"/>
      <c r="AK2824" s="20"/>
      <c r="AN2824" s="2"/>
      <c r="AO2824" s="2"/>
    </row>
    <row r="2825" spans="7:41" x14ac:dyDescent="0.25">
      <c r="G2825" s="2"/>
      <c r="AF2825" s="20"/>
      <c r="AI2825" s="2"/>
      <c r="AJ2825" s="2"/>
      <c r="AK2825" s="20"/>
      <c r="AN2825" s="2"/>
      <c r="AO2825" s="2"/>
    </row>
    <row r="2826" spans="7:41" x14ac:dyDescent="0.25">
      <c r="G2826" s="2"/>
      <c r="AF2826" s="20"/>
      <c r="AI2826" s="2"/>
      <c r="AJ2826" s="2"/>
      <c r="AK2826" s="20"/>
      <c r="AN2826" s="2"/>
      <c r="AO2826" s="2"/>
    </row>
    <row r="2827" spans="7:41" x14ac:dyDescent="0.25">
      <c r="G2827" s="2"/>
      <c r="AF2827" s="20"/>
      <c r="AI2827" s="2"/>
      <c r="AJ2827" s="2"/>
      <c r="AK2827" s="20"/>
      <c r="AN2827" s="2"/>
      <c r="AO2827" s="2"/>
    </row>
    <row r="2828" spans="7:41" x14ac:dyDescent="0.25">
      <c r="G2828" s="2"/>
      <c r="AF2828" s="20"/>
      <c r="AI2828" s="2"/>
      <c r="AJ2828" s="2"/>
      <c r="AK2828" s="20"/>
      <c r="AN2828" s="2"/>
      <c r="AO2828" s="2"/>
    </row>
    <row r="2829" spans="7:41" x14ac:dyDescent="0.25">
      <c r="G2829" s="2"/>
      <c r="AF2829" s="20"/>
      <c r="AI2829" s="2"/>
      <c r="AJ2829" s="2"/>
      <c r="AK2829" s="20"/>
      <c r="AN2829" s="2"/>
      <c r="AO2829" s="2"/>
    </row>
    <row r="2830" spans="7:41" x14ac:dyDescent="0.25">
      <c r="G2830" s="2"/>
      <c r="AF2830" s="20"/>
      <c r="AI2830" s="2"/>
      <c r="AJ2830" s="2"/>
      <c r="AK2830" s="20"/>
      <c r="AN2830" s="2"/>
      <c r="AO2830" s="2"/>
    </row>
    <row r="2831" spans="7:41" x14ac:dyDescent="0.25">
      <c r="G2831" s="2"/>
      <c r="AF2831" s="20"/>
      <c r="AI2831" s="2"/>
      <c r="AJ2831" s="2"/>
      <c r="AK2831" s="20"/>
      <c r="AN2831" s="2"/>
      <c r="AO2831" s="2"/>
    </row>
    <row r="2832" spans="7:41" x14ac:dyDescent="0.25">
      <c r="G2832" s="2"/>
      <c r="AF2832" s="20"/>
      <c r="AI2832" s="2"/>
      <c r="AJ2832" s="2"/>
      <c r="AK2832" s="20"/>
      <c r="AN2832" s="2"/>
      <c r="AO2832" s="2"/>
    </row>
    <row r="2833" spans="7:41" x14ac:dyDescent="0.25">
      <c r="G2833" s="2"/>
      <c r="AF2833" s="20"/>
      <c r="AI2833" s="2"/>
      <c r="AJ2833" s="2"/>
      <c r="AK2833" s="20"/>
      <c r="AN2833" s="2"/>
      <c r="AO2833" s="2"/>
    </row>
    <row r="2834" spans="7:41" x14ac:dyDescent="0.25">
      <c r="G2834" s="2"/>
      <c r="AF2834" s="20"/>
      <c r="AI2834" s="2"/>
      <c r="AJ2834" s="2"/>
      <c r="AK2834" s="20"/>
      <c r="AN2834" s="2"/>
      <c r="AO2834" s="2"/>
    </row>
    <row r="2835" spans="7:41" x14ac:dyDescent="0.25">
      <c r="G2835" s="2"/>
      <c r="AF2835" s="20"/>
      <c r="AI2835" s="2"/>
      <c r="AJ2835" s="2"/>
      <c r="AK2835" s="20"/>
      <c r="AN2835" s="2"/>
      <c r="AO2835" s="2"/>
    </row>
    <row r="2836" spans="7:41" x14ac:dyDescent="0.25">
      <c r="G2836" s="2"/>
      <c r="AF2836" s="20"/>
      <c r="AI2836" s="2"/>
      <c r="AJ2836" s="2"/>
      <c r="AK2836" s="20"/>
      <c r="AN2836" s="2"/>
      <c r="AO2836" s="2"/>
    </row>
    <row r="2837" spans="7:41" x14ac:dyDescent="0.25">
      <c r="G2837" s="2"/>
      <c r="AF2837" s="20"/>
      <c r="AI2837" s="2"/>
      <c r="AJ2837" s="2"/>
      <c r="AK2837" s="20"/>
      <c r="AN2837" s="2"/>
      <c r="AO2837" s="2"/>
    </row>
    <row r="2838" spans="7:41" x14ac:dyDescent="0.25">
      <c r="G2838" s="2"/>
      <c r="AF2838" s="20"/>
      <c r="AI2838" s="2"/>
      <c r="AJ2838" s="2"/>
      <c r="AK2838" s="20"/>
      <c r="AN2838" s="2"/>
      <c r="AO2838" s="2"/>
    </row>
    <row r="2839" spans="7:41" x14ac:dyDescent="0.25">
      <c r="G2839" s="2"/>
      <c r="AF2839" s="20"/>
      <c r="AI2839" s="2"/>
      <c r="AJ2839" s="2"/>
      <c r="AK2839" s="20"/>
      <c r="AN2839" s="2"/>
      <c r="AO2839" s="2"/>
    </row>
    <row r="2840" spans="7:41" x14ac:dyDescent="0.25">
      <c r="G2840" s="2"/>
      <c r="AF2840" s="20"/>
      <c r="AI2840" s="2"/>
      <c r="AJ2840" s="2"/>
      <c r="AK2840" s="20"/>
      <c r="AN2840" s="2"/>
      <c r="AO2840" s="2"/>
    </row>
    <row r="2841" spans="7:41" x14ac:dyDescent="0.25">
      <c r="G2841" s="2"/>
      <c r="AF2841" s="20"/>
      <c r="AI2841" s="2"/>
      <c r="AJ2841" s="2"/>
      <c r="AK2841" s="20"/>
      <c r="AN2841" s="2"/>
      <c r="AO2841" s="2"/>
    </row>
    <row r="2842" spans="7:41" x14ac:dyDescent="0.25">
      <c r="G2842" s="2"/>
      <c r="AF2842" s="20"/>
      <c r="AI2842" s="2"/>
      <c r="AJ2842" s="2"/>
      <c r="AK2842" s="20"/>
      <c r="AN2842" s="2"/>
      <c r="AO2842" s="2"/>
    </row>
    <row r="2843" spans="7:41" x14ac:dyDescent="0.25">
      <c r="G2843" s="2"/>
      <c r="AF2843" s="20"/>
      <c r="AI2843" s="2"/>
      <c r="AJ2843" s="2"/>
      <c r="AK2843" s="20"/>
      <c r="AN2843" s="2"/>
      <c r="AO2843" s="2"/>
    </row>
    <row r="2844" spans="7:41" x14ac:dyDescent="0.25">
      <c r="G2844" s="2"/>
      <c r="AF2844" s="20"/>
      <c r="AI2844" s="2"/>
      <c r="AJ2844" s="2"/>
      <c r="AK2844" s="20"/>
      <c r="AN2844" s="2"/>
      <c r="AO2844" s="2"/>
    </row>
    <row r="2845" spans="7:41" x14ac:dyDescent="0.25">
      <c r="G2845" s="2"/>
      <c r="AF2845" s="20"/>
      <c r="AI2845" s="2"/>
      <c r="AJ2845" s="2"/>
      <c r="AK2845" s="20"/>
      <c r="AN2845" s="2"/>
      <c r="AO2845" s="2"/>
    </row>
    <row r="2846" spans="7:41" x14ac:dyDescent="0.25">
      <c r="G2846" s="2"/>
      <c r="AF2846" s="20"/>
      <c r="AI2846" s="2"/>
      <c r="AJ2846" s="2"/>
      <c r="AK2846" s="20"/>
      <c r="AN2846" s="2"/>
      <c r="AO2846" s="2"/>
    </row>
    <row r="2847" spans="7:41" x14ac:dyDescent="0.25">
      <c r="G2847" s="2"/>
      <c r="AF2847" s="20"/>
      <c r="AI2847" s="2"/>
      <c r="AJ2847" s="2"/>
      <c r="AK2847" s="20"/>
      <c r="AN2847" s="2"/>
      <c r="AO2847" s="2"/>
    </row>
    <row r="2848" spans="7:41" x14ac:dyDescent="0.25">
      <c r="G2848" s="2"/>
      <c r="AF2848" s="20"/>
      <c r="AI2848" s="2"/>
      <c r="AJ2848" s="2"/>
      <c r="AK2848" s="20"/>
      <c r="AN2848" s="2"/>
      <c r="AO2848" s="2"/>
    </row>
    <row r="2849" spans="7:41" x14ac:dyDescent="0.25">
      <c r="G2849" s="2"/>
      <c r="AF2849" s="20"/>
      <c r="AI2849" s="2"/>
      <c r="AJ2849" s="2"/>
      <c r="AK2849" s="20"/>
      <c r="AN2849" s="2"/>
      <c r="AO2849" s="2"/>
    </row>
    <row r="2850" spans="7:41" x14ac:dyDescent="0.25">
      <c r="G2850" s="2"/>
      <c r="AF2850" s="20"/>
      <c r="AI2850" s="2"/>
      <c r="AJ2850" s="2"/>
      <c r="AK2850" s="20"/>
      <c r="AN2850" s="2"/>
      <c r="AO2850" s="2"/>
    </row>
    <row r="2851" spans="7:41" x14ac:dyDescent="0.25">
      <c r="G2851" s="2"/>
      <c r="AF2851" s="20"/>
      <c r="AI2851" s="2"/>
      <c r="AJ2851" s="2"/>
      <c r="AK2851" s="20"/>
      <c r="AN2851" s="2"/>
      <c r="AO2851" s="2"/>
    </row>
    <row r="2852" spans="7:41" x14ac:dyDescent="0.25">
      <c r="G2852" s="2"/>
      <c r="AF2852" s="20"/>
      <c r="AI2852" s="2"/>
      <c r="AJ2852" s="2"/>
      <c r="AK2852" s="20"/>
      <c r="AN2852" s="2"/>
      <c r="AO2852" s="2"/>
    </row>
    <row r="2853" spans="7:41" x14ac:dyDescent="0.25">
      <c r="G2853" s="2"/>
      <c r="AF2853" s="20"/>
      <c r="AI2853" s="2"/>
      <c r="AJ2853" s="2"/>
      <c r="AK2853" s="20"/>
      <c r="AN2853" s="2"/>
      <c r="AO2853" s="2"/>
    </row>
    <row r="2854" spans="7:41" x14ac:dyDescent="0.25">
      <c r="G2854" s="2"/>
      <c r="AF2854" s="20"/>
      <c r="AI2854" s="2"/>
      <c r="AJ2854" s="2"/>
      <c r="AK2854" s="20"/>
      <c r="AN2854" s="2"/>
      <c r="AO2854" s="2"/>
    </row>
    <row r="2855" spans="7:41" x14ac:dyDescent="0.25">
      <c r="G2855" s="2"/>
      <c r="AF2855" s="20"/>
      <c r="AI2855" s="2"/>
      <c r="AJ2855" s="2"/>
      <c r="AK2855" s="20"/>
      <c r="AN2855" s="2"/>
      <c r="AO2855" s="2"/>
    </row>
    <row r="2856" spans="7:41" x14ac:dyDescent="0.25">
      <c r="G2856" s="2"/>
      <c r="AF2856" s="20"/>
      <c r="AI2856" s="2"/>
      <c r="AJ2856" s="2"/>
      <c r="AK2856" s="20"/>
      <c r="AN2856" s="2"/>
      <c r="AO2856" s="2"/>
    </row>
    <row r="2857" spans="7:41" x14ac:dyDescent="0.25">
      <c r="G2857" s="2"/>
      <c r="AF2857" s="20"/>
      <c r="AI2857" s="2"/>
      <c r="AJ2857" s="2"/>
      <c r="AK2857" s="20"/>
      <c r="AN2857" s="2"/>
      <c r="AO2857" s="2"/>
    </row>
    <row r="2858" spans="7:41" x14ac:dyDescent="0.25">
      <c r="G2858" s="2"/>
      <c r="AF2858" s="20"/>
      <c r="AI2858" s="2"/>
      <c r="AJ2858" s="2"/>
      <c r="AK2858" s="20"/>
      <c r="AN2858" s="2"/>
      <c r="AO2858" s="2"/>
    </row>
    <row r="2859" spans="7:41" x14ac:dyDescent="0.25">
      <c r="G2859" s="2"/>
      <c r="AF2859" s="20"/>
      <c r="AI2859" s="2"/>
      <c r="AJ2859" s="2"/>
      <c r="AK2859" s="20"/>
      <c r="AN2859" s="2"/>
      <c r="AO2859" s="2"/>
    </row>
    <row r="2860" spans="7:41" x14ac:dyDescent="0.25">
      <c r="G2860" s="2"/>
      <c r="AF2860" s="20"/>
      <c r="AI2860" s="2"/>
      <c r="AJ2860" s="2"/>
      <c r="AK2860" s="20"/>
      <c r="AN2860" s="2"/>
      <c r="AO2860" s="2"/>
    </row>
    <row r="2861" spans="7:41" x14ac:dyDescent="0.25">
      <c r="G2861" s="2"/>
      <c r="AF2861" s="20"/>
      <c r="AI2861" s="2"/>
      <c r="AJ2861" s="2"/>
      <c r="AK2861" s="20"/>
      <c r="AN2861" s="2"/>
      <c r="AO2861" s="2"/>
    </row>
    <row r="2862" spans="7:41" x14ac:dyDescent="0.25">
      <c r="G2862" s="2"/>
      <c r="AF2862" s="20"/>
      <c r="AI2862" s="2"/>
      <c r="AJ2862" s="2"/>
      <c r="AK2862" s="20"/>
      <c r="AN2862" s="2"/>
      <c r="AO2862" s="2"/>
    </row>
    <row r="2863" spans="7:41" x14ac:dyDescent="0.25">
      <c r="G2863" s="2"/>
      <c r="AF2863" s="20"/>
      <c r="AI2863" s="2"/>
      <c r="AJ2863" s="2"/>
      <c r="AK2863" s="20"/>
      <c r="AN2863" s="2"/>
      <c r="AO2863" s="2"/>
    </row>
    <row r="2864" spans="7:41" x14ac:dyDescent="0.25">
      <c r="G2864" s="2"/>
      <c r="AF2864" s="20"/>
      <c r="AI2864" s="2"/>
      <c r="AJ2864" s="2"/>
      <c r="AK2864" s="20"/>
      <c r="AN2864" s="2"/>
      <c r="AO2864" s="2"/>
    </row>
    <row r="2865" spans="7:41" x14ac:dyDescent="0.25">
      <c r="G2865" s="2"/>
      <c r="AF2865" s="20"/>
      <c r="AI2865" s="2"/>
      <c r="AJ2865" s="2"/>
      <c r="AK2865" s="20"/>
      <c r="AN2865" s="2"/>
      <c r="AO2865" s="2"/>
    </row>
    <row r="2866" spans="7:41" x14ac:dyDescent="0.25">
      <c r="G2866" s="2"/>
      <c r="AF2866" s="20"/>
      <c r="AI2866" s="2"/>
      <c r="AJ2866" s="2"/>
      <c r="AK2866" s="20"/>
      <c r="AN2866" s="2"/>
      <c r="AO2866" s="2"/>
    </row>
    <row r="2867" spans="7:41" x14ac:dyDescent="0.25">
      <c r="G2867" s="2"/>
      <c r="AF2867" s="20"/>
      <c r="AI2867" s="2"/>
      <c r="AJ2867" s="2"/>
      <c r="AK2867" s="20"/>
      <c r="AN2867" s="2"/>
      <c r="AO2867" s="2"/>
    </row>
    <row r="2868" spans="7:41" x14ac:dyDescent="0.25">
      <c r="G2868" s="2"/>
      <c r="AF2868" s="20"/>
      <c r="AI2868" s="2"/>
      <c r="AJ2868" s="2"/>
      <c r="AK2868" s="20"/>
      <c r="AN2868" s="2"/>
      <c r="AO2868" s="2"/>
    </row>
    <row r="2869" spans="7:41" x14ac:dyDescent="0.25">
      <c r="G2869" s="2"/>
      <c r="AF2869" s="20"/>
      <c r="AI2869" s="2"/>
      <c r="AJ2869" s="2"/>
      <c r="AK2869" s="20"/>
      <c r="AN2869" s="2"/>
      <c r="AO2869" s="2"/>
    </row>
    <row r="2870" spans="7:41" x14ac:dyDescent="0.25">
      <c r="G2870" s="2"/>
      <c r="AF2870" s="20"/>
      <c r="AI2870" s="2"/>
      <c r="AJ2870" s="2"/>
      <c r="AK2870" s="20"/>
      <c r="AN2870" s="2"/>
      <c r="AO2870" s="2"/>
    </row>
    <row r="2871" spans="7:41" x14ac:dyDescent="0.25">
      <c r="G2871" s="2"/>
      <c r="AF2871" s="20"/>
      <c r="AI2871" s="2"/>
      <c r="AJ2871" s="2"/>
      <c r="AK2871" s="20"/>
      <c r="AN2871" s="2"/>
      <c r="AO2871" s="2"/>
    </row>
    <row r="2872" spans="7:41" x14ac:dyDescent="0.25">
      <c r="G2872" s="2"/>
      <c r="AF2872" s="20"/>
      <c r="AI2872" s="2"/>
      <c r="AJ2872" s="2"/>
      <c r="AK2872" s="20"/>
      <c r="AN2872" s="2"/>
      <c r="AO2872" s="2"/>
    </row>
    <row r="2873" spans="7:41" x14ac:dyDescent="0.25">
      <c r="G2873" s="2"/>
      <c r="AF2873" s="20"/>
      <c r="AI2873" s="2"/>
      <c r="AJ2873" s="2"/>
      <c r="AK2873" s="20"/>
      <c r="AN2873" s="2"/>
      <c r="AO2873" s="2"/>
    </row>
    <row r="2874" spans="7:41" x14ac:dyDescent="0.25">
      <c r="G2874" s="2"/>
      <c r="AF2874" s="20"/>
      <c r="AI2874" s="2"/>
      <c r="AJ2874" s="2"/>
      <c r="AK2874" s="20"/>
      <c r="AN2874" s="2"/>
      <c r="AO2874" s="2"/>
    </row>
    <row r="2875" spans="7:41" x14ac:dyDescent="0.25">
      <c r="G2875" s="2"/>
      <c r="AF2875" s="20"/>
      <c r="AI2875" s="2"/>
      <c r="AJ2875" s="2"/>
      <c r="AK2875" s="20"/>
      <c r="AN2875" s="2"/>
      <c r="AO2875" s="2"/>
    </row>
    <row r="2876" spans="7:41" x14ac:dyDescent="0.25">
      <c r="G2876" s="2"/>
      <c r="AF2876" s="20"/>
      <c r="AI2876" s="2"/>
      <c r="AJ2876" s="2"/>
      <c r="AK2876" s="20"/>
      <c r="AN2876" s="2"/>
      <c r="AO2876" s="2"/>
    </row>
    <row r="2877" spans="7:41" x14ac:dyDescent="0.25">
      <c r="G2877" s="2"/>
      <c r="AF2877" s="20"/>
      <c r="AI2877" s="2"/>
      <c r="AJ2877" s="2"/>
      <c r="AK2877" s="20"/>
      <c r="AN2877" s="2"/>
      <c r="AO2877" s="2"/>
    </row>
    <row r="2878" spans="7:41" x14ac:dyDescent="0.25">
      <c r="G2878" s="2"/>
      <c r="AF2878" s="20"/>
      <c r="AI2878" s="2"/>
      <c r="AJ2878" s="2"/>
      <c r="AK2878" s="20"/>
      <c r="AN2878" s="2"/>
      <c r="AO2878" s="2"/>
    </row>
    <row r="2879" spans="7:41" x14ac:dyDescent="0.25">
      <c r="G2879" s="2"/>
      <c r="AF2879" s="20"/>
      <c r="AI2879" s="2"/>
      <c r="AJ2879" s="2"/>
      <c r="AK2879" s="20"/>
      <c r="AN2879" s="2"/>
      <c r="AO2879" s="2"/>
    </row>
    <row r="2880" spans="7:41" x14ac:dyDescent="0.25">
      <c r="G2880" s="2"/>
      <c r="AF2880" s="20"/>
      <c r="AI2880" s="2"/>
      <c r="AJ2880" s="2"/>
      <c r="AK2880" s="20"/>
      <c r="AN2880" s="2"/>
      <c r="AO2880" s="2"/>
    </row>
    <row r="2881" spans="7:41" x14ac:dyDescent="0.25">
      <c r="G2881" s="2"/>
      <c r="AF2881" s="20"/>
      <c r="AI2881" s="2"/>
      <c r="AJ2881" s="2"/>
      <c r="AK2881" s="20"/>
      <c r="AN2881" s="2"/>
      <c r="AO2881" s="2"/>
    </row>
    <row r="2882" spans="7:41" x14ac:dyDescent="0.25">
      <c r="G2882" s="2"/>
      <c r="AF2882" s="20"/>
      <c r="AI2882" s="2"/>
      <c r="AJ2882" s="2"/>
      <c r="AK2882" s="20"/>
      <c r="AN2882" s="2"/>
      <c r="AO2882" s="2"/>
    </row>
    <row r="2883" spans="7:41" x14ac:dyDescent="0.25">
      <c r="G2883" s="2"/>
      <c r="AF2883" s="20"/>
      <c r="AI2883" s="2"/>
      <c r="AJ2883" s="2"/>
      <c r="AK2883" s="20"/>
      <c r="AN2883" s="2"/>
      <c r="AO2883" s="2"/>
    </row>
    <row r="2884" spans="7:41" x14ac:dyDescent="0.25">
      <c r="G2884" s="2"/>
      <c r="AF2884" s="20"/>
      <c r="AI2884" s="2"/>
      <c r="AJ2884" s="2"/>
      <c r="AK2884" s="20"/>
      <c r="AN2884" s="2"/>
      <c r="AO2884" s="2"/>
    </row>
    <row r="2885" spans="7:41" x14ac:dyDescent="0.25">
      <c r="G2885" s="2"/>
      <c r="AF2885" s="20"/>
      <c r="AI2885" s="2"/>
      <c r="AJ2885" s="2"/>
      <c r="AK2885" s="20"/>
      <c r="AN2885" s="2"/>
      <c r="AO2885" s="2"/>
    </row>
    <row r="2886" spans="7:41" x14ac:dyDescent="0.25">
      <c r="G2886" s="2"/>
      <c r="AF2886" s="20"/>
      <c r="AI2886" s="2"/>
      <c r="AJ2886" s="2"/>
      <c r="AK2886" s="20"/>
      <c r="AN2886" s="2"/>
      <c r="AO2886" s="2"/>
    </row>
    <row r="2887" spans="7:41" x14ac:dyDescent="0.25">
      <c r="G2887" s="2"/>
      <c r="AF2887" s="20"/>
      <c r="AI2887" s="2"/>
      <c r="AJ2887" s="2"/>
      <c r="AK2887" s="20"/>
      <c r="AN2887" s="2"/>
      <c r="AO2887" s="2"/>
    </row>
    <row r="2888" spans="7:41" x14ac:dyDescent="0.25">
      <c r="G2888" s="2"/>
      <c r="AF2888" s="20"/>
      <c r="AI2888" s="2"/>
      <c r="AJ2888" s="2"/>
      <c r="AK2888" s="20"/>
      <c r="AN2888" s="2"/>
      <c r="AO2888" s="2"/>
    </row>
    <row r="2889" spans="7:41" x14ac:dyDescent="0.25">
      <c r="G2889" s="2"/>
      <c r="AF2889" s="20"/>
      <c r="AI2889" s="2"/>
      <c r="AJ2889" s="2"/>
      <c r="AK2889" s="20"/>
      <c r="AN2889" s="2"/>
      <c r="AO2889" s="2"/>
    </row>
    <row r="2890" spans="7:41" x14ac:dyDescent="0.25">
      <c r="G2890" s="2"/>
      <c r="AF2890" s="20"/>
      <c r="AI2890" s="2"/>
      <c r="AJ2890" s="2"/>
      <c r="AK2890" s="20"/>
      <c r="AN2890" s="2"/>
      <c r="AO2890" s="2"/>
    </row>
    <row r="2891" spans="7:41" x14ac:dyDescent="0.25">
      <c r="G2891" s="2"/>
      <c r="AF2891" s="20"/>
      <c r="AI2891" s="2"/>
      <c r="AJ2891" s="2"/>
      <c r="AK2891" s="20"/>
      <c r="AN2891" s="2"/>
      <c r="AO2891" s="2"/>
    </row>
    <row r="2892" spans="7:41" x14ac:dyDescent="0.25">
      <c r="G2892" s="2"/>
      <c r="AF2892" s="20"/>
      <c r="AI2892" s="2"/>
      <c r="AJ2892" s="2"/>
      <c r="AK2892" s="20"/>
      <c r="AN2892" s="2"/>
      <c r="AO2892" s="2"/>
    </row>
    <row r="2893" spans="7:41" x14ac:dyDescent="0.25">
      <c r="G2893" s="2"/>
      <c r="AF2893" s="20"/>
      <c r="AI2893" s="2"/>
      <c r="AJ2893" s="2"/>
      <c r="AK2893" s="20"/>
      <c r="AN2893" s="2"/>
      <c r="AO2893" s="2"/>
    </row>
    <row r="2894" spans="7:41" x14ac:dyDescent="0.25">
      <c r="G2894" s="2"/>
      <c r="AF2894" s="20"/>
      <c r="AI2894" s="2"/>
      <c r="AJ2894" s="2"/>
      <c r="AK2894" s="20"/>
      <c r="AN2894" s="2"/>
      <c r="AO2894" s="2"/>
    </row>
    <row r="2895" spans="7:41" x14ac:dyDescent="0.25">
      <c r="G2895" s="2"/>
      <c r="AF2895" s="20"/>
      <c r="AI2895" s="2"/>
      <c r="AJ2895" s="2"/>
      <c r="AK2895" s="20"/>
      <c r="AN2895" s="2"/>
      <c r="AO2895" s="2"/>
    </row>
    <row r="2896" spans="7:41" x14ac:dyDescent="0.25">
      <c r="G2896" s="2"/>
      <c r="AF2896" s="20"/>
      <c r="AI2896" s="2"/>
      <c r="AJ2896" s="2"/>
      <c r="AK2896" s="20"/>
      <c r="AN2896" s="2"/>
      <c r="AO2896" s="2"/>
    </row>
    <row r="2897" spans="7:41" x14ac:dyDescent="0.25">
      <c r="G2897" s="2"/>
      <c r="AF2897" s="20"/>
      <c r="AI2897" s="2"/>
      <c r="AJ2897" s="2"/>
      <c r="AK2897" s="20"/>
      <c r="AN2897" s="2"/>
      <c r="AO2897" s="2"/>
    </row>
    <row r="2898" spans="7:41" x14ac:dyDescent="0.25">
      <c r="G2898" s="2"/>
      <c r="AF2898" s="20"/>
      <c r="AI2898" s="2"/>
      <c r="AJ2898" s="2"/>
      <c r="AK2898" s="20"/>
      <c r="AN2898" s="2"/>
      <c r="AO2898" s="2"/>
    </row>
    <row r="2899" spans="7:41" x14ac:dyDescent="0.25">
      <c r="G2899" s="2"/>
      <c r="AF2899" s="20"/>
      <c r="AI2899" s="2"/>
      <c r="AJ2899" s="2"/>
      <c r="AK2899" s="20"/>
      <c r="AN2899" s="2"/>
      <c r="AO2899" s="2"/>
    </row>
    <row r="2900" spans="7:41" x14ac:dyDescent="0.25">
      <c r="G2900" s="2"/>
      <c r="AF2900" s="20"/>
      <c r="AI2900" s="2"/>
      <c r="AJ2900" s="2"/>
      <c r="AK2900" s="20"/>
      <c r="AN2900" s="2"/>
      <c r="AO2900" s="2"/>
    </row>
    <row r="2901" spans="7:41" x14ac:dyDescent="0.25">
      <c r="G2901" s="2"/>
      <c r="AF2901" s="20"/>
      <c r="AI2901" s="2"/>
      <c r="AJ2901" s="2"/>
      <c r="AK2901" s="20"/>
      <c r="AN2901" s="2"/>
      <c r="AO2901" s="2"/>
    </row>
    <row r="2902" spans="7:41" x14ac:dyDescent="0.25">
      <c r="G2902" s="2"/>
      <c r="AF2902" s="20"/>
      <c r="AI2902" s="2"/>
      <c r="AJ2902" s="2"/>
      <c r="AK2902" s="20"/>
      <c r="AN2902" s="2"/>
      <c r="AO2902" s="2"/>
    </row>
    <row r="2903" spans="7:41" x14ac:dyDescent="0.25">
      <c r="G2903" s="2"/>
      <c r="AF2903" s="20"/>
      <c r="AI2903" s="2"/>
      <c r="AJ2903" s="2"/>
      <c r="AK2903" s="20"/>
      <c r="AN2903" s="2"/>
      <c r="AO2903" s="2"/>
    </row>
    <row r="2904" spans="7:41" x14ac:dyDescent="0.25">
      <c r="G2904" s="2"/>
      <c r="AF2904" s="20"/>
      <c r="AI2904" s="2"/>
      <c r="AJ2904" s="2"/>
      <c r="AK2904" s="20"/>
      <c r="AN2904" s="2"/>
      <c r="AO2904" s="2"/>
    </row>
    <row r="2905" spans="7:41" x14ac:dyDescent="0.25">
      <c r="G2905" s="2"/>
      <c r="AF2905" s="20"/>
      <c r="AI2905" s="2"/>
      <c r="AJ2905" s="2"/>
      <c r="AK2905" s="20"/>
      <c r="AN2905" s="2"/>
      <c r="AO2905" s="2"/>
    </row>
    <row r="2906" spans="7:41" x14ac:dyDescent="0.25">
      <c r="G2906" s="2"/>
      <c r="AF2906" s="20"/>
      <c r="AI2906" s="2"/>
      <c r="AJ2906" s="2"/>
      <c r="AK2906" s="20"/>
      <c r="AN2906" s="2"/>
      <c r="AO2906" s="2"/>
    </row>
    <row r="2907" spans="7:41" x14ac:dyDescent="0.25">
      <c r="G2907" s="2"/>
      <c r="AF2907" s="20"/>
      <c r="AI2907" s="2"/>
      <c r="AJ2907" s="2"/>
      <c r="AK2907" s="20"/>
      <c r="AN2907" s="2"/>
      <c r="AO2907" s="2"/>
    </row>
    <row r="2908" spans="7:41" x14ac:dyDescent="0.25">
      <c r="G2908" s="2"/>
      <c r="AF2908" s="20"/>
      <c r="AI2908" s="2"/>
      <c r="AJ2908" s="2"/>
      <c r="AK2908" s="20"/>
      <c r="AN2908" s="2"/>
      <c r="AO2908" s="2"/>
    </row>
    <row r="2909" spans="7:41" x14ac:dyDescent="0.25">
      <c r="G2909" s="2"/>
      <c r="AF2909" s="20"/>
      <c r="AI2909" s="2"/>
      <c r="AJ2909" s="2"/>
      <c r="AK2909" s="20"/>
      <c r="AN2909" s="2"/>
      <c r="AO2909" s="2"/>
    </row>
    <row r="2910" spans="7:41" x14ac:dyDescent="0.25">
      <c r="G2910" s="2"/>
      <c r="AF2910" s="20"/>
      <c r="AI2910" s="2"/>
      <c r="AJ2910" s="2"/>
      <c r="AK2910" s="20"/>
      <c r="AN2910" s="2"/>
      <c r="AO2910" s="2"/>
    </row>
    <row r="2911" spans="7:41" x14ac:dyDescent="0.25">
      <c r="G2911" s="2"/>
      <c r="AF2911" s="20"/>
      <c r="AI2911" s="2"/>
      <c r="AJ2911" s="2"/>
      <c r="AK2911" s="20"/>
      <c r="AN2911" s="2"/>
      <c r="AO2911" s="2"/>
    </row>
    <row r="2912" spans="7:41" x14ac:dyDescent="0.25">
      <c r="G2912" s="2"/>
      <c r="AF2912" s="20"/>
      <c r="AI2912" s="2"/>
      <c r="AJ2912" s="2"/>
      <c r="AK2912" s="20"/>
      <c r="AN2912" s="2"/>
      <c r="AO2912" s="2"/>
    </row>
    <row r="2913" spans="7:41" x14ac:dyDescent="0.25">
      <c r="G2913" s="2"/>
      <c r="AF2913" s="20"/>
      <c r="AI2913" s="2"/>
      <c r="AJ2913" s="2"/>
      <c r="AK2913" s="20"/>
      <c r="AN2913" s="2"/>
      <c r="AO2913" s="2"/>
    </row>
    <row r="2914" spans="7:41" x14ac:dyDescent="0.25">
      <c r="G2914" s="2"/>
      <c r="AF2914" s="20"/>
      <c r="AI2914" s="2"/>
      <c r="AJ2914" s="2"/>
      <c r="AK2914" s="20"/>
      <c r="AN2914" s="2"/>
      <c r="AO2914" s="2"/>
    </row>
    <row r="2915" spans="7:41" x14ac:dyDescent="0.25">
      <c r="G2915" s="2"/>
      <c r="AF2915" s="20"/>
      <c r="AI2915" s="2"/>
      <c r="AJ2915" s="2"/>
      <c r="AK2915" s="20"/>
      <c r="AN2915" s="2"/>
      <c r="AO2915" s="2"/>
    </row>
    <row r="2916" spans="7:41" x14ac:dyDescent="0.25">
      <c r="G2916" s="2"/>
      <c r="AF2916" s="20"/>
      <c r="AI2916" s="2"/>
      <c r="AJ2916" s="2"/>
      <c r="AK2916" s="20"/>
      <c r="AN2916" s="2"/>
      <c r="AO2916" s="2"/>
    </row>
    <row r="2917" spans="7:41" x14ac:dyDescent="0.25">
      <c r="G2917" s="2"/>
      <c r="AF2917" s="20"/>
      <c r="AI2917" s="2"/>
      <c r="AJ2917" s="2"/>
      <c r="AK2917" s="20"/>
      <c r="AN2917" s="2"/>
      <c r="AO2917" s="2"/>
    </row>
    <row r="2918" spans="7:41" x14ac:dyDescent="0.25">
      <c r="G2918" s="2"/>
      <c r="AF2918" s="20"/>
      <c r="AI2918" s="2"/>
      <c r="AJ2918" s="2"/>
      <c r="AK2918" s="20"/>
      <c r="AN2918" s="2"/>
      <c r="AO2918" s="2"/>
    </row>
    <row r="2919" spans="7:41" x14ac:dyDescent="0.25">
      <c r="G2919" s="2"/>
      <c r="AF2919" s="20"/>
      <c r="AI2919" s="2"/>
      <c r="AJ2919" s="2"/>
      <c r="AK2919" s="20"/>
      <c r="AN2919" s="2"/>
      <c r="AO2919" s="2"/>
    </row>
    <row r="2920" spans="7:41" x14ac:dyDescent="0.25">
      <c r="G2920" s="2"/>
      <c r="AF2920" s="20"/>
      <c r="AI2920" s="2"/>
      <c r="AJ2920" s="2"/>
      <c r="AK2920" s="20"/>
      <c r="AN2920" s="2"/>
      <c r="AO2920" s="2"/>
    </row>
    <row r="2921" spans="7:41" x14ac:dyDescent="0.25">
      <c r="G2921" s="2"/>
      <c r="AF2921" s="20"/>
      <c r="AI2921" s="2"/>
      <c r="AJ2921" s="2"/>
      <c r="AK2921" s="20"/>
      <c r="AN2921" s="2"/>
      <c r="AO2921" s="2"/>
    </row>
    <row r="2922" spans="7:41" x14ac:dyDescent="0.25">
      <c r="G2922" s="2"/>
      <c r="AF2922" s="20"/>
      <c r="AI2922" s="2"/>
      <c r="AJ2922" s="2"/>
      <c r="AK2922" s="20"/>
      <c r="AN2922" s="2"/>
      <c r="AO2922" s="2"/>
    </row>
    <row r="2923" spans="7:41" x14ac:dyDescent="0.25">
      <c r="G2923" s="2"/>
      <c r="AF2923" s="20"/>
      <c r="AI2923" s="2"/>
      <c r="AJ2923" s="2"/>
      <c r="AK2923" s="20"/>
      <c r="AN2923" s="2"/>
      <c r="AO2923" s="2"/>
    </row>
    <row r="2924" spans="7:41" x14ac:dyDescent="0.25">
      <c r="G2924" s="2"/>
      <c r="AF2924" s="20"/>
      <c r="AI2924" s="2"/>
      <c r="AJ2924" s="2"/>
      <c r="AK2924" s="20"/>
      <c r="AN2924" s="2"/>
      <c r="AO2924" s="2"/>
    </row>
    <row r="2925" spans="7:41" x14ac:dyDescent="0.25">
      <c r="G2925" s="2"/>
      <c r="AF2925" s="20"/>
      <c r="AI2925" s="2"/>
      <c r="AJ2925" s="2"/>
      <c r="AK2925" s="20"/>
      <c r="AN2925" s="2"/>
      <c r="AO2925" s="2"/>
    </row>
    <row r="2926" spans="7:41" x14ac:dyDescent="0.25">
      <c r="G2926" s="2"/>
      <c r="AF2926" s="20"/>
      <c r="AI2926" s="2"/>
      <c r="AJ2926" s="2"/>
      <c r="AK2926" s="20"/>
      <c r="AN2926" s="2"/>
      <c r="AO2926" s="2"/>
    </row>
    <row r="2927" spans="7:41" x14ac:dyDescent="0.25">
      <c r="G2927" s="2"/>
      <c r="AF2927" s="20"/>
      <c r="AI2927" s="2"/>
      <c r="AJ2927" s="2"/>
      <c r="AK2927" s="20"/>
      <c r="AN2927" s="2"/>
      <c r="AO2927" s="2"/>
    </row>
    <row r="2928" spans="7:41" x14ac:dyDescent="0.25">
      <c r="G2928" s="2"/>
      <c r="AF2928" s="20"/>
      <c r="AI2928" s="2"/>
      <c r="AJ2928" s="2"/>
      <c r="AK2928" s="20"/>
      <c r="AN2928" s="2"/>
      <c r="AO2928" s="2"/>
    </row>
    <row r="2929" spans="7:41" x14ac:dyDescent="0.25">
      <c r="G2929" s="2"/>
      <c r="AF2929" s="20"/>
      <c r="AI2929" s="2"/>
      <c r="AJ2929" s="2"/>
      <c r="AK2929" s="20"/>
      <c r="AN2929" s="2"/>
      <c r="AO2929" s="2"/>
    </row>
    <row r="2930" spans="7:41" x14ac:dyDescent="0.25">
      <c r="G2930" s="2"/>
      <c r="AF2930" s="20"/>
      <c r="AI2930" s="2"/>
      <c r="AJ2930" s="2"/>
      <c r="AK2930" s="20"/>
      <c r="AN2930" s="2"/>
      <c r="AO2930" s="2"/>
    </row>
    <row r="2931" spans="7:41" x14ac:dyDescent="0.25">
      <c r="G2931" s="2"/>
      <c r="AF2931" s="20"/>
      <c r="AI2931" s="2"/>
      <c r="AJ2931" s="2"/>
      <c r="AK2931" s="20"/>
      <c r="AN2931" s="2"/>
      <c r="AO2931" s="2"/>
    </row>
    <row r="2932" spans="7:41" x14ac:dyDescent="0.25">
      <c r="G2932" s="2"/>
      <c r="AF2932" s="20"/>
      <c r="AI2932" s="2"/>
      <c r="AJ2932" s="2"/>
      <c r="AK2932" s="20"/>
      <c r="AN2932" s="2"/>
      <c r="AO2932" s="2"/>
    </row>
    <row r="2933" spans="7:41" x14ac:dyDescent="0.25">
      <c r="G2933" s="2"/>
      <c r="AF2933" s="20"/>
      <c r="AI2933" s="2"/>
      <c r="AJ2933" s="2"/>
      <c r="AK2933" s="20"/>
      <c r="AN2933" s="2"/>
      <c r="AO2933" s="2"/>
    </row>
    <row r="2934" spans="7:41" x14ac:dyDescent="0.25">
      <c r="G2934" s="2"/>
      <c r="AF2934" s="20"/>
      <c r="AI2934" s="2"/>
      <c r="AJ2934" s="2"/>
      <c r="AK2934" s="20"/>
      <c r="AN2934" s="2"/>
      <c r="AO2934" s="2"/>
    </row>
    <row r="2935" spans="7:41" x14ac:dyDescent="0.25">
      <c r="G2935" s="2"/>
      <c r="AF2935" s="20"/>
      <c r="AI2935" s="2"/>
      <c r="AJ2935" s="2"/>
      <c r="AK2935" s="20"/>
      <c r="AN2935" s="2"/>
      <c r="AO2935" s="2"/>
    </row>
    <row r="2936" spans="7:41" x14ac:dyDescent="0.25">
      <c r="G2936" s="2"/>
      <c r="AF2936" s="20"/>
      <c r="AI2936" s="2"/>
      <c r="AJ2936" s="2"/>
      <c r="AK2936" s="20"/>
      <c r="AN2936" s="2"/>
      <c r="AO2936" s="2"/>
    </row>
    <row r="2937" spans="7:41" x14ac:dyDescent="0.25">
      <c r="G2937" s="2"/>
      <c r="AF2937" s="20"/>
      <c r="AI2937" s="2"/>
      <c r="AJ2937" s="2"/>
      <c r="AK2937" s="20"/>
      <c r="AN2937" s="2"/>
      <c r="AO2937" s="2"/>
    </row>
    <row r="2938" spans="7:41" x14ac:dyDescent="0.25">
      <c r="G2938" s="2"/>
      <c r="AF2938" s="20"/>
      <c r="AI2938" s="2"/>
      <c r="AJ2938" s="2"/>
      <c r="AK2938" s="20"/>
      <c r="AN2938" s="2"/>
      <c r="AO2938" s="2"/>
    </row>
    <row r="2939" spans="7:41" x14ac:dyDescent="0.25">
      <c r="G2939" s="2"/>
      <c r="AF2939" s="20"/>
      <c r="AI2939" s="2"/>
      <c r="AJ2939" s="2"/>
      <c r="AK2939" s="20"/>
      <c r="AN2939" s="2"/>
      <c r="AO2939" s="2"/>
    </row>
    <row r="2940" spans="7:41" x14ac:dyDescent="0.25">
      <c r="G2940" s="2"/>
      <c r="AF2940" s="20"/>
      <c r="AI2940" s="2"/>
      <c r="AJ2940" s="2"/>
      <c r="AK2940" s="20"/>
      <c r="AN2940" s="2"/>
      <c r="AO2940" s="2"/>
    </row>
    <row r="2941" spans="7:41" x14ac:dyDescent="0.25">
      <c r="G2941" s="2"/>
      <c r="AF2941" s="20"/>
      <c r="AI2941" s="2"/>
      <c r="AJ2941" s="2"/>
      <c r="AK2941" s="20"/>
      <c r="AN2941" s="2"/>
      <c r="AO2941" s="2"/>
    </row>
    <row r="2942" spans="7:41" x14ac:dyDescent="0.25">
      <c r="G2942" s="2"/>
      <c r="AF2942" s="20"/>
      <c r="AI2942" s="2"/>
      <c r="AJ2942" s="2"/>
      <c r="AK2942" s="20"/>
      <c r="AN2942" s="2"/>
      <c r="AO2942" s="2"/>
    </row>
    <row r="2943" spans="7:41" x14ac:dyDescent="0.25">
      <c r="G2943" s="2"/>
      <c r="AF2943" s="20"/>
      <c r="AI2943" s="2"/>
      <c r="AJ2943" s="2"/>
      <c r="AK2943" s="20"/>
      <c r="AN2943" s="2"/>
      <c r="AO2943" s="2"/>
    </row>
    <row r="2944" spans="7:41" x14ac:dyDescent="0.25">
      <c r="G2944" s="2"/>
      <c r="AF2944" s="20"/>
      <c r="AI2944" s="2"/>
      <c r="AJ2944" s="2"/>
      <c r="AK2944" s="20"/>
      <c r="AN2944" s="2"/>
      <c r="AO2944" s="2"/>
    </row>
    <row r="2945" spans="7:41" x14ac:dyDescent="0.25">
      <c r="G2945" s="2"/>
      <c r="AF2945" s="20"/>
      <c r="AI2945" s="2"/>
      <c r="AJ2945" s="2"/>
      <c r="AK2945" s="20"/>
      <c r="AN2945" s="2"/>
      <c r="AO2945" s="2"/>
    </row>
    <row r="2946" spans="7:41" x14ac:dyDescent="0.25">
      <c r="G2946" s="2"/>
      <c r="AF2946" s="20"/>
      <c r="AI2946" s="2"/>
      <c r="AJ2946" s="2"/>
      <c r="AK2946" s="20"/>
      <c r="AN2946" s="2"/>
      <c r="AO2946" s="2"/>
    </row>
    <row r="2947" spans="7:41" x14ac:dyDescent="0.25">
      <c r="G2947" s="2"/>
      <c r="AF2947" s="20"/>
      <c r="AI2947" s="2"/>
      <c r="AJ2947" s="2"/>
      <c r="AK2947" s="20"/>
      <c r="AN2947" s="2"/>
      <c r="AO2947" s="2"/>
    </row>
    <row r="2948" spans="7:41" x14ac:dyDescent="0.25">
      <c r="G2948" s="2"/>
      <c r="AF2948" s="20"/>
      <c r="AI2948" s="2"/>
      <c r="AJ2948" s="2"/>
      <c r="AK2948" s="20"/>
      <c r="AN2948" s="2"/>
      <c r="AO2948" s="2"/>
    </row>
    <row r="2949" spans="7:41" x14ac:dyDescent="0.25">
      <c r="G2949" s="2"/>
      <c r="AF2949" s="20"/>
      <c r="AI2949" s="2"/>
      <c r="AJ2949" s="2"/>
      <c r="AK2949" s="20"/>
      <c r="AN2949" s="2"/>
      <c r="AO2949" s="2"/>
    </row>
    <row r="2950" spans="7:41" x14ac:dyDescent="0.25">
      <c r="G2950" s="2"/>
      <c r="AF2950" s="20"/>
      <c r="AI2950" s="2"/>
      <c r="AJ2950" s="2"/>
      <c r="AK2950" s="20"/>
      <c r="AN2950" s="2"/>
      <c r="AO2950" s="2"/>
    </row>
    <row r="2951" spans="7:41" x14ac:dyDescent="0.25">
      <c r="G2951" s="2"/>
      <c r="AF2951" s="20"/>
      <c r="AI2951" s="2"/>
      <c r="AJ2951" s="2"/>
      <c r="AK2951" s="20"/>
      <c r="AN2951" s="2"/>
      <c r="AO2951" s="2"/>
    </row>
    <row r="2952" spans="7:41" x14ac:dyDescent="0.25">
      <c r="G2952" s="2"/>
      <c r="AF2952" s="20"/>
      <c r="AI2952" s="2"/>
      <c r="AJ2952" s="2"/>
      <c r="AK2952" s="20"/>
      <c r="AN2952" s="2"/>
      <c r="AO2952" s="2"/>
    </row>
    <row r="2953" spans="7:41" x14ac:dyDescent="0.25">
      <c r="G2953" s="2"/>
      <c r="AF2953" s="20"/>
      <c r="AI2953" s="2"/>
      <c r="AJ2953" s="2"/>
      <c r="AK2953" s="20"/>
      <c r="AN2953" s="2"/>
      <c r="AO2953" s="2"/>
    </row>
    <row r="2954" spans="7:41" x14ac:dyDescent="0.25">
      <c r="G2954" s="2"/>
      <c r="AF2954" s="20"/>
      <c r="AI2954" s="2"/>
      <c r="AJ2954" s="2"/>
      <c r="AK2954" s="20"/>
      <c r="AN2954" s="2"/>
      <c r="AO2954" s="2"/>
    </row>
    <row r="2955" spans="7:41" x14ac:dyDescent="0.25">
      <c r="G2955" s="2"/>
      <c r="AF2955" s="20"/>
      <c r="AI2955" s="2"/>
      <c r="AJ2955" s="2"/>
      <c r="AK2955" s="20"/>
      <c r="AN2955" s="2"/>
      <c r="AO2955" s="2"/>
    </row>
    <row r="2956" spans="7:41" x14ac:dyDescent="0.25">
      <c r="G2956" s="2"/>
      <c r="AF2956" s="20"/>
      <c r="AI2956" s="2"/>
      <c r="AJ2956" s="2"/>
      <c r="AK2956" s="20"/>
      <c r="AN2956" s="2"/>
      <c r="AO2956" s="2"/>
    </row>
    <row r="2957" spans="7:41" x14ac:dyDescent="0.25">
      <c r="G2957" s="2"/>
      <c r="AF2957" s="20"/>
      <c r="AI2957" s="2"/>
      <c r="AJ2957" s="2"/>
      <c r="AK2957" s="20"/>
      <c r="AN2957" s="2"/>
      <c r="AO2957" s="2"/>
    </row>
    <row r="2958" spans="7:41" x14ac:dyDescent="0.25">
      <c r="G2958" s="2"/>
      <c r="AF2958" s="20"/>
      <c r="AI2958" s="2"/>
      <c r="AJ2958" s="2"/>
      <c r="AK2958" s="20"/>
      <c r="AN2958" s="2"/>
      <c r="AO2958" s="2"/>
    </row>
    <row r="2959" spans="7:41" x14ac:dyDescent="0.25">
      <c r="G2959" s="2"/>
      <c r="AF2959" s="20"/>
      <c r="AI2959" s="2"/>
      <c r="AJ2959" s="2"/>
      <c r="AK2959" s="20"/>
      <c r="AN2959" s="2"/>
      <c r="AO2959" s="2"/>
    </row>
    <row r="2960" spans="7:41" x14ac:dyDescent="0.25">
      <c r="G2960" s="2"/>
      <c r="AF2960" s="20"/>
      <c r="AI2960" s="2"/>
      <c r="AJ2960" s="2"/>
      <c r="AK2960" s="20"/>
      <c r="AN2960" s="2"/>
      <c r="AO2960" s="2"/>
    </row>
    <row r="2961" spans="7:41" x14ac:dyDescent="0.25">
      <c r="G2961" s="2"/>
      <c r="AF2961" s="20"/>
      <c r="AI2961" s="2"/>
      <c r="AJ2961" s="2"/>
      <c r="AK2961" s="20"/>
      <c r="AN2961" s="2"/>
      <c r="AO2961" s="2"/>
    </row>
    <row r="2962" spans="7:41" x14ac:dyDescent="0.25">
      <c r="G2962" s="2"/>
      <c r="AF2962" s="20"/>
      <c r="AI2962" s="2"/>
      <c r="AJ2962" s="2"/>
      <c r="AK2962" s="20"/>
      <c r="AN2962" s="2"/>
      <c r="AO2962" s="2"/>
    </row>
    <row r="2963" spans="7:41" x14ac:dyDescent="0.25">
      <c r="G2963" s="2"/>
      <c r="AF2963" s="20"/>
      <c r="AI2963" s="2"/>
      <c r="AJ2963" s="2"/>
      <c r="AK2963" s="20"/>
      <c r="AN2963" s="2"/>
      <c r="AO2963" s="2"/>
    </row>
    <row r="2964" spans="7:41" x14ac:dyDescent="0.25">
      <c r="G2964" s="2"/>
      <c r="AF2964" s="20"/>
      <c r="AI2964" s="2"/>
      <c r="AJ2964" s="2"/>
      <c r="AK2964" s="20"/>
      <c r="AN2964" s="2"/>
      <c r="AO2964" s="2"/>
    </row>
    <row r="2965" spans="7:41" x14ac:dyDescent="0.25">
      <c r="G2965" s="2"/>
      <c r="AF2965" s="20"/>
      <c r="AI2965" s="2"/>
      <c r="AJ2965" s="2"/>
      <c r="AK2965" s="20"/>
      <c r="AN2965" s="2"/>
      <c r="AO2965" s="2"/>
    </row>
    <row r="2966" spans="7:41" x14ac:dyDescent="0.25">
      <c r="G2966" s="2"/>
      <c r="AF2966" s="20"/>
      <c r="AI2966" s="2"/>
      <c r="AJ2966" s="2"/>
      <c r="AK2966" s="20"/>
      <c r="AN2966" s="2"/>
      <c r="AO2966" s="2"/>
    </row>
    <row r="2967" spans="7:41" x14ac:dyDescent="0.25">
      <c r="G2967" s="2"/>
      <c r="AF2967" s="20"/>
      <c r="AI2967" s="2"/>
      <c r="AJ2967" s="2"/>
      <c r="AK2967" s="20"/>
      <c r="AN2967" s="2"/>
      <c r="AO2967" s="2"/>
    </row>
    <row r="2968" spans="7:41" x14ac:dyDescent="0.25">
      <c r="G2968" s="2"/>
      <c r="AF2968" s="20"/>
      <c r="AI2968" s="2"/>
      <c r="AJ2968" s="2"/>
      <c r="AK2968" s="20"/>
      <c r="AN2968" s="2"/>
      <c r="AO2968" s="2"/>
    </row>
    <row r="2969" spans="7:41" x14ac:dyDescent="0.25">
      <c r="G2969" s="2"/>
      <c r="AF2969" s="20"/>
      <c r="AI2969" s="2"/>
      <c r="AJ2969" s="2"/>
      <c r="AK2969" s="20"/>
      <c r="AN2969" s="2"/>
      <c r="AO2969" s="2"/>
    </row>
    <row r="2970" spans="7:41" x14ac:dyDescent="0.25">
      <c r="G2970" s="2"/>
      <c r="AF2970" s="20"/>
      <c r="AI2970" s="2"/>
      <c r="AJ2970" s="2"/>
      <c r="AK2970" s="20"/>
      <c r="AN2970" s="2"/>
      <c r="AO2970" s="2"/>
    </row>
    <row r="2971" spans="7:41" x14ac:dyDescent="0.25">
      <c r="G2971" s="2"/>
      <c r="AF2971" s="20"/>
      <c r="AI2971" s="2"/>
      <c r="AJ2971" s="2"/>
      <c r="AK2971" s="20"/>
      <c r="AN2971" s="2"/>
      <c r="AO2971" s="2"/>
    </row>
    <row r="2972" spans="7:41" x14ac:dyDescent="0.25">
      <c r="G2972" s="2"/>
      <c r="AF2972" s="20"/>
      <c r="AI2972" s="2"/>
      <c r="AJ2972" s="2"/>
      <c r="AK2972" s="20"/>
      <c r="AN2972" s="2"/>
      <c r="AO2972" s="2"/>
    </row>
    <row r="2973" spans="7:41" x14ac:dyDescent="0.25">
      <c r="G2973" s="2"/>
      <c r="AF2973" s="20"/>
      <c r="AI2973" s="2"/>
      <c r="AJ2973" s="2"/>
      <c r="AK2973" s="20"/>
      <c r="AN2973" s="2"/>
      <c r="AO2973" s="2"/>
    </row>
    <row r="2974" spans="7:41" x14ac:dyDescent="0.25">
      <c r="G2974" s="2"/>
      <c r="AF2974" s="20"/>
      <c r="AI2974" s="2"/>
      <c r="AJ2974" s="2"/>
      <c r="AK2974" s="20"/>
      <c r="AN2974" s="2"/>
      <c r="AO2974" s="2"/>
    </row>
    <row r="2975" spans="7:41" x14ac:dyDescent="0.25">
      <c r="G2975" s="2"/>
      <c r="AF2975" s="20"/>
      <c r="AI2975" s="2"/>
      <c r="AJ2975" s="2"/>
      <c r="AK2975" s="20"/>
      <c r="AN2975" s="2"/>
      <c r="AO2975" s="2"/>
    </row>
    <row r="2976" spans="7:41" x14ac:dyDescent="0.25">
      <c r="G2976" s="2"/>
      <c r="AF2976" s="20"/>
      <c r="AI2976" s="2"/>
      <c r="AJ2976" s="2"/>
      <c r="AK2976" s="20"/>
      <c r="AN2976" s="2"/>
      <c r="AO2976" s="2"/>
    </row>
    <row r="2977" spans="7:41" x14ac:dyDescent="0.25">
      <c r="G2977" s="2"/>
      <c r="AF2977" s="20"/>
      <c r="AI2977" s="2"/>
      <c r="AJ2977" s="2"/>
      <c r="AK2977" s="20"/>
      <c r="AN2977" s="2"/>
      <c r="AO2977" s="2"/>
    </row>
    <row r="2978" spans="7:41" x14ac:dyDescent="0.25">
      <c r="G2978" s="2"/>
      <c r="AF2978" s="20"/>
      <c r="AI2978" s="2"/>
      <c r="AJ2978" s="2"/>
      <c r="AK2978" s="20"/>
      <c r="AN2978" s="2"/>
      <c r="AO2978" s="2"/>
    </row>
    <row r="2979" spans="7:41" x14ac:dyDescent="0.25">
      <c r="G2979" s="2"/>
      <c r="AF2979" s="20"/>
      <c r="AI2979" s="2"/>
      <c r="AJ2979" s="2"/>
      <c r="AK2979" s="20"/>
      <c r="AN2979" s="2"/>
      <c r="AO2979" s="2"/>
    </row>
    <row r="2980" spans="7:41" x14ac:dyDescent="0.25">
      <c r="G2980" s="2"/>
      <c r="AF2980" s="20"/>
      <c r="AI2980" s="2"/>
      <c r="AJ2980" s="2"/>
      <c r="AK2980" s="20"/>
      <c r="AN2980" s="2"/>
      <c r="AO2980" s="2"/>
    </row>
    <row r="2981" spans="7:41" x14ac:dyDescent="0.25">
      <c r="G2981" s="2"/>
      <c r="AF2981" s="20"/>
      <c r="AI2981" s="2"/>
      <c r="AJ2981" s="2"/>
      <c r="AK2981" s="20"/>
      <c r="AN2981" s="2"/>
      <c r="AO2981" s="2"/>
    </row>
    <row r="2982" spans="7:41" x14ac:dyDescent="0.25">
      <c r="G2982" s="2"/>
      <c r="AF2982" s="20"/>
      <c r="AI2982" s="2"/>
      <c r="AJ2982" s="2"/>
      <c r="AK2982" s="20"/>
      <c r="AN2982" s="2"/>
      <c r="AO2982" s="2"/>
    </row>
    <row r="2983" spans="7:41" x14ac:dyDescent="0.25">
      <c r="G2983" s="2"/>
      <c r="AF2983" s="20"/>
      <c r="AI2983" s="2"/>
      <c r="AJ2983" s="2"/>
      <c r="AK2983" s="20"/>
      <c r="AN2983" s="2"/>
      <c r="AO2983" s="2"/>
    </row>
    <row r="2984" spans="7:41" x14ac:dyDescent="0.25">
      <c r="G2984" s="2"/>
      <c r="AF2984" s="20"/>
      <c r="AI2984" s="2"/>
      <c r="AJ2984" s="2"/>
      <c r="AK2984" s="20"/>
      <c r="AN2984" s="2"/>
      <c r="AO2984" s="2"/>
    </row>
    <row r="2985" spans="7:41" x14ac:dyDescent="0.25">
      <c r="G2985" s="2"/>
      <c r="AF2985" s="20"/>
      <c r="AI2985" s="2"/>
      <c r="AJ2985" s="2"/>
      <c r="AK2985" s="20"/>
      <c r="AN2985" s="2"/>
      <c r="AO2985" s="2"/>
    </row>
    <row r="2986" spans="7:41" x14ac:dyDescent="0.25">
      <c r="G2986" s="2"/>
      <c r="AF2986" s="20"/>
      <c r="AI2986" s="2"/>
      <c r="AJ2986" s="2"/>
      <c r="AK2986" s="20"/>
      <c r="AN2986" s="2"/>
      <c r="AO2986" s="2"/>
    </row>
    <row r="2987" spans="7:41" x14ac:dyDescent="0.25">
      <c r="G2987" s="2"/>
      <c r="AF2987" s="20"/>
      <c r="AI2987" s="2"/>
      <c r="AJ2987" s="2"/>
      <c r="AK2987" s="20"/>
      <c r="AN2987" s="2"/>
      <c r="AO2987" s="2"/>
    </row>
    <row r="2988" spans="7:41" x14ac:dyDescent="0.25">
      <c r="G2988" s="2"/>
      <c r="AF2988" s="20"/>
      <c r="AI2988" s="2"/>
      <c r="AJ2988" s="2"/>
      <c r="AK2988" s="20"/>
      <c r="AN2988" s="2"/>
      <c r="AO2988" s="2"/>
    </row>
    <row r="2989" spans="7:41" x14ac:dyDescent="0.25">
      <c r="G2989" s="2"/>
      <c r="AF2989" s="20"/>
      <c r="AI2989" s="2"/>
      <c r="AJ2989" s="2"/>
      <c r="AK2989" s="20"/>
      <c r="AN2989" s="2"/>
      <c r="AO2989" s="2"/>
    </row>
    <row r="2990" spans="7:41" x14ac:dyDescent="0.25">
      <c r="G2990" s="2"/>
      <c r="AF2990" s="20"/>
      <c r="AI2990" s="2"/>
      <c r="AJ2990" s="2"/>
      <c r="AK2990" s="20"/>
      <c r="AN2990" s="2"/>
      <c r="AO2990" s="2"/>
    </row>
    <row r="2991" spans="7:41" x14ac:dyDescent="0.25">
      <c r="G2991" s="2"/>
      <c r="AF2991" s="20"/>
      <c r="AI2991" s="2"/>
      <c r="AJ2991" s="2"/>
      <c r="AK2991" s="20"/>
      <c r="AN2991" s="2"/>
      <c r="AO2991" s="2"/>
    </row>
    <row r="2992" spans="7:41" x14ac:dyDescent="0.25">
      <c r="G2992" s="2"/>
      <c r="AF2992" s="20"/>
      <c r="AI2992" s="2"/>
      <c r="AJ2992" s="2"/>
      <c r="AK2992" s="20"/>
      <c r="AN2992" s="2"/>
      <c r="AO2992" s="2"/>
    </row>
    <row r="2993" spans="7:41" x14ac:dyDescent="0.25">
      <c r="G2993" s="2"/>
      <c r="AF2993" s="20"/>
      <c r="AI2993" s="2"/>
      <c r="AJ2993" s="2"/>
      <c r="AK2993" s="20"/>
      <c r="AN2993" s="2"/>
      <c r="AO2993" s="2"/>
    </row>
    <row r="2994" spans="7:41" x14ac:dyDescent="0.25">
      <c r="G2994" s="2"/>
      <c r="AF2994" s="20"/>
      <c r="AI2994" s="2"/>
      <c r="AJ2994" s="2"/>
      <c r="AK2994" s="20"/>
      <c r="AN2994" s="2"/>
      <c r="AO2994" s="2"/>
    </row>
    <row r="2995" spans="7:41" x14ac:dyDescent="0.25">
      <c r="G2995" s="2"/>
      <c r="AF2995" s="20"/>
      <c r="AI2995" s="2"/>
      <c r="AJ2995" s="2"/>
      <c r="AK2995" s="20"/>
      <c r="AN2995" s="2"/>
      <c r="AO2995" s="2"/>
    </row>
    <row r="2996" spans="7:41" x14ac:dyDescent="0.25">
      <c r="G2996" s="2"/>
      <c r="AF2996" s="20"/>
      <c r="AI2996" s="2"/>
      <c r="AJ2996" s="2"/>
      <c r="AK2996" s="20"/>
      <c r="AN2996" s="2"/>
      <c r="AO2996" s="2"/>
    </row>
    <row r="2997" spans="7:41" x14ac:dyDescent="0.25">
      <c r="G2997" s="2"/>
      <c r="AF2997" s="20"/>
      <c r="AI2997" s="2"/>
      <c r="AJ2997" s="2"/>
      <c r="AK2997" s="20"/>
      <c r="AN2997" s="2"/>
      <c r="AO2997" s="2"/>
    </row>
    <row r="2998" spans="7:41" x14ac:dyDescent="0.25">
      <c r="G2998" s="2"/>
      <c r="AF2998" s="20"/>
      <c r="AI2998" s="2"/>
      <c r="AJ2998" s="2"/>
      <c r="AK2998" s="20"/>
      <c r="AN2998" s="2"/>
      <c r="AO2998" s="2"/>
    </row>
    <row r="2999" spans="7:41" x14ac:dyDescent="0.25">
      <c r="G2999" s="2"/>
      <c r="AF2999" s="20"/>
      <c r="AI2999" s="2"/>
      <c r="AJ2999" s="2"/>
      <c r="AK2999" s="20"/>
      <c r="AN2999" s="2"/>
      <c r="AO2999" s="2"/>
    </row>
    <row r="3000" spans="7:41" x14ac:dyDescent="0.25">
      <c r="G3000" s="2"/>
      <c r="AF3000" s="20"/>
      <c r="AI3000" s="2"/>
      <c r="AJ3000" s="2"/>
      <c r="AK3000" s="20"/>
      <c r="AN3000" s="2"/>
      <c r="AO3000" s="2"/>
    </row>
    <row r="3001" spans="7:41" x14ac:dyDescent="0.25">
      <c r="G3001" s="2"/>
      <c r="AF3001" s="20"/>
      <c r="AI3001" s="2"/>
      <c r="AJ3001" s="2"/>
      <c r="AK3001" s="20"/>
      <c r="AN3001" s="2"/>
      <c r="AO3001" s="2"/>
    </row>
    <row r="3002" spans="7:41" x14ac:dyDescent="0.25">
      <c r="G3002" s="2"/>
      <c r="AF3002" s="20"/>
      <c r="AI3002" s="2"/>
      <c r="AJ3002" s="2"/>
      <c r="AK3002" s="20"/>
      <c r="AN3002" s="2"/>
      <c r="AO3002" s="2"/>
    </row>
    <row r="3003" spans="7:41" x14ac:dyDescent="0.25">
      <c r="G3003" s="2"/>
      <c r="AF3003" s="20"/>
      <c r="AI3003" s="2"/>
      <c r="AJ3003" s="2"/>
      <c r="AK3003" s="20"/>
      <c r="AN3003" s="2"/>
      <c r="AO3003" s="2"/>
    </row>
    <row r="3004" spans="7:41" x14ac:dyDescent="0.25">
      <c r="G3004" s="2"/>
      <c r="AF3004" s="20"/>
      <c r="AI3004" s="2"/>
      <c r="AJ3004" s="2"/>
      <c r="AK3004" s="20"/>
      <c r="AN3004" s="2"/>
      <c r="AO3004" s="2"/>
    </row>
    <row r="3005" spans="7:41" x14ac:dyDescent="0.25">
      <c r="G3005" s="2"/>
      <c r="AF3005" s="20"/>
      <c r="AI3005" s="2"/>
      <c r="AJ3005" s="2"/>
      <c r="AK3005" s="20"/>
      <c r="AN3005" s="2"/>
      <c r="AO3005" s="2"/>
    </row>
    <row r="3006" spans="7:41" x14ac:dyDescent="0.25">
      <c r="G3006" s="2"/>
      <c r="AF3006" s="20"/>
      <c r="AI3006" s="2"/>
      <c r="AJ3006" s="2"/>
      <c r="AK3006" s="20"/>
      <c r="AN3006" s="2"/>
      <c r="AO3006" s="2"/>
    </row>
    <row r="3007" spans="7:41" x14ac:dyDescent="0.25">
      <c r="G3007" s="2"/>
      <c r="AF3007" s="20"/>
      <c r="AI3007" s="2"/>
      <c r="AJ3007" s="2"/>
      <c r="AK3007" s="20"/>
      <c r="AN3007" s="2"/>
      <c r="AO3007" s="2"/>
    </row>
    <row r="3008" spans="7:41" x14ac:dyDescent="0.25">
      <c r="G3008" s="2"/>
      <c r="AF3008" s="20"/>
      <c r="AI3008" s="2"/>
      <c r="AJ3008" s="2"/>
      <c r="AK3008" s="20"/>
      <c r="AN3008" s="2"/>
      <c r="AO3008" s="2"/>
    </row>
    <row r="3009" spans="7:41" x14ac:dyDescent="0.25">
      <c r="G3009" s="2"/>
      <c r="AF3009" s="20"/>
      <c r="AI3009" s="2"/>
      <c r="AJ3009" s="2"/>
      <c r="AK3009" s="20"/>
      <c r="AN3009" s="2"/>
      <c r="AO3009" s="2"/>
    </row>
    <row r="3010" spans="7:41" x14ac:dyDescent="0.25">
      <c r="G3010" s="2"/>
      <c r="AF3010" s="20"/>
      <c r="AI3010" s="2"/>
      <c r="AJ3010" s="2"/>
      <c r="AK3010" s="20"/>
      <c r="AN3010" s="2"/>
      <c r="AO3010" s="2"/>
    </row>
    <row r="3011" spans="7:41" x14ac:dyDescent="0.25">
      <c r="G3011" s="2"/>
      <c r="AF3011" s="20"/>
      <c r="AI3011" s="2"/>
      <c r="AJ3011" s="2"/>
      <c r="AK3011" s="20"/>
      <c r="AN3011" s="2"/>
      <c r="AO3011" s="2"/>
    </row>
    <row r="3012" spans="7:41" x14ac:dyDescent="0.25">
      <c r="G3012" s="2"/>
      <c r="AF3012" s="20"/>
      <c r="AI3012" s="2"/>
      <c r="AJ3012" s="2"/>
      <c r="AK3012" s="20"/>
      <c r="AN3012" s="2"/>
      <c r="AO3012" s="2"/>
    </row>
    <row r="3013" spans="7:41" x14ac:dyDescent="0.25">
      <c r="G3013" s="2"/>
      <c r="AF3013" s="20"/>
      <c r="AI3013" s="2"/>
      <c r="AJ3013" s="2"/>
      <c r="AK3013" s="20"/>
      <c r="AN3013" s="2"/>
      <c r="AO3013" s="2"/>
    </row>
    <row r="3014" spans="7:41" x14ac:dyDescent="0.25">
      <c r="G3014" s="2"/>
      <c r="AF3014" s="20"/>
      <c r="AI3014" s="2"/>
      <c r="AJ3014" s="2"/>
      <c r="AK3014" s="20"/>
      <c r="AN3014" s="2"/>
      <c r="AO3014" s="2"/>
    </row>
    <row r="3015" spans="7:41" x14ac:dyDescent="0.25">
      <c r="G3015" s="2"/>
      <c r="AF3015" s="20"/>
      <c r="AI3015" s="2"/>
      <c r="AJ3015" s="2"/>
      <c r="AK3015" s="20"/>
      <c r="AN3015" s="2"/>
      <c r="AO3015" s="2"/>
    </row>
    <row r="3016" spans="7:41" x14ac:dyDescent="0.25">
      <c r="G3016" s="2"/>
      <c r="AF3016" s="20"/>
      <c r="AI3016" s="2"/>
      <c r="AJ3016" s="2"/>
      <c r="AK3016" s="20"/>
      <c r="AN3016" s="2"/>
      <c r="AO3016" s="2"/>
    </row>
    <row r="3017" spans="7:41" x14ac:dyDescent="0.25">
      <c r="G3017" s="2"/>
      <c r="AF3017" s="20"/>
      <c r="AI3017" s="2"/>
      <c r="AJ3017" s="2"/>
      <c r="AK3017" s="20"/>
      <c r="AN3017" s="2"/>
      <c r="AO3017" s="2"/>
    </row>
    <row r="3018" spans="7:41" x14ac:dyDescent="0.25">
      <c r="G3018" s="2"/>
      <c r="AF3018" s="20"/>
      <c r="AI3018" s="2"/>
      <c r="AJ3018" s="2"/>
      <c r="AK3018" s="20"/>
      <c r="AN3018" s="2"/>
      <c r="AO3018" s="2"/>
    </row>
    <row r="3019" spans="7:41" x14ac:dyDescent="0.25">
      <c r="G3019" s="2"/>
      <c r="AF3019" s="20"/>
      <c r="AI3019" s="2"/>
      <c r="AJ3019" s="2"/>
      <c r="AK3019" s="20"/>
      <c r="AN3019" s="2"/>
      <c r="AO3019" s="2"/>
    </row>
    <row r="3020" spans="7:41" x14ac:dyDescent="0.25">
      <c r="G3020" s="2"/>
      <c r="AF3020" s="20"/>
      <c r="AI3020" s="2"/>
      <c r="AJ3020" s="2"/>
      <c r="AK3020" s="20"/>
      <c r="AN3020" s="2"/>
      <c r="AO3020" s="2"/>
    </row>
    <row r="3021" spans="7:41" x14ac:dyDescent="0.25">
      <c r="G3021" s="2"/>
      <c r="AF3021" s="20"/>
      <c r="AI3021" s="2"/>
      <c r="AJ3021" s="2"/>
      <c r="AK3021" s="20"/>
      <c r="AN3021" s="2"/>
      <c r="AO3021" s="2"/>
    </row>
    <row r="3022" spans="7:41" x14ac:dyDescent="0.25">
      <c r="G3022" s="2"/>
      <c r="AF3022" s="20"/>
      <c r="AI3022" s="2"/>
      <c r="AJ3022" s="2"/>
      <c r="AK3022" s="20"/>
      <c r="AN3022" s="2"/>
      <c r="AO3022" s="2"/>
    </row>
    <row r="3023" spans="7:41" x14ac:dyDescent="0.25">
      <c r="G3023" s="2"/>
      <c r="AF3023" s="20"/>
      <c r="AI3023" s="2"/>
      <c r="AJ3023" s="2"/>
      <c r="AK3023" s="20"/>
      <c r="AN3023" s="2"/>
      <c r="AO3023" s="2"/>
    </row>
    <row r="3024" spans="7:41" x14ac:dyDescent="0.25">
      <c r="G3024" s="2"/>
      <c r="AF3024" s="20"/>
      <c r="AI3024" s="2"/>
      <c r="AJ3024" s="2"/>
      <c r="AK3024" s="20"/>
      <c r="AN3024" s="2"/>
      <c r="AO3024" s="2"/>
    </row>
    <row r="3025" spans="7:41" x14ac:dyDescent="0.25">
      <c r="G3025" s="2"/>
      <c r="AF3025" s="20"/>
      <c r="AI3025" s="2"/>
      <c r="AJ3025" s="2"/>
      <c r="AK3025" s="20"/>
      <c r="AN3025" s="2"/>
      <c r="AO3025" s="2"/>
    </row>
    <row r="3026" spans="7:41" x14ac:dyDescent="0.25">
      <c r="G3026" s="2"/>
      <c r="AF3026" s="20"/>
      <c r="AI3026" s="2"/>
      <c r="AJ3026" s="2"/>
      <c r="AK3026" s="20"/>
      <c r="AN3026" s="2"/>
      <c r="AO3026" s="2"/>
    </row>
    <row r="3027" spans="7:41" x14ac:dyDescent="0.25">
      <c r="G3027" s="2"/>
      <c r="AF3027" s="20"/>
      <c r="AI3027" s="2"/>
      <c r="AJ3027" s="2"/>
      <c r="AK3027" s="20"/>
      <c r="AN3027" s="2"/>
      <c r="AO3027" s="2"/>
    </row>
    <row r="3028" spans="7:41" x14ac:dyDescent="0.25">
      <c r="G3028" s="2"/>
      <c r="AF3028" s="20"/>
      <c r="AI3028" s="2"/>
      <c r="AJ3028" s="2"/>
      <c r="AK3028" s="20"/>
      <c r="AN3028" s="2"/>
      <c r="AO3028" s="2"/>
    </row>
    <row r="3029" spans="7:41" x14ac:dyDescent="0.25">
      <c r="G3029" s="2"/>
      <c r="AF3029" s="20"/>
      <c r="AI3029" s="2"/>
      <c r="AJ3029" s="2"/>
      <c r="AK3029" s="20"/>
      <c r="AN3029" s="2"/>
      <c r="AO3029" s="2"/>
    </row>
    <row r="3030" spans="7:41" x14ac:dyDescent="0.25">
      <c r="G3030" s="2"/>
      <c r="AF3030" s="20"/>
      <c r="AI3030" s="2"/>
      <c r="AJ3030" s="2"/>
      <c r="AK3030" s="20"/>
      <c r="AN3030" s="2"/>
      <c r="AO3030" s="2"/>
    </row>
    <row r="3031" spans="7:41" x14ac:dyDescent="0.25">
      <c r="G3031" s="2"/>
      <c r="AF3031" s="20"/>
      <c r="AI3031" s="2"/>
      <c r="AJ3031" s="2"/>
      <c r="AK3031" s="20"/>
      <c r="AN3031" s="2"/>
      <c r="AO3031" s="2"/>
    </row>
    <row r="3032" spans="7:41" x14ac:dyDescent="0.25">
      <c r="G3032" s="2"/>
      <c r="AF3032" s="20"/>
      <c r="AI3032" s="2"/>
      <c r="AJ3032" s="2"/>
      <c r="AK3032" s="20"/>
      <c r="AN3032" s="2"/>
      <c r="AO3032" s="2"/>
    </row>
    <row r="3033" spans="7:41" x14ac:dyDescent="0.25">
      <c r="G3033" s="2"/>
      <c r="AF3033" s="20"/>
      <c r="AI3033" s="2"/>
      <c r="AJ3033" s="2"/>
      <c r="AK3033" s="20"/>
      <c r="AN3033" s="2"/>
      <c r="AO3033" s="2"/>
    </row>
    <row r="3034" spans="7:41" x14ac:dyDescent="0.25">
      <c r="G3034" s="2"/>
      <c r="AF3034" s="20"/>
      <c r="AI3034" s="2"/>
      <c r="AJ3034" s="2"/>
      <c r="AK3034" s="20"/>
      <c r="AN3034" s="2"/>
      <c r="AO3034" s="2"/>
    </row>
    <row r="3035" spans="7:41" x14ac:dyDescent="0.25">
      <c r="G3035" s="2"/>
      <c r="AF3035" s="20"/>
      <c r="AI3035" s="2"/>
      <c r="AJ3035" s="2"/>
      <c r="AK3035" s="20"/>
      <c r="AN3035" s="2"/>
      <c r="AO3035" s="2"/>
    </row>
    <row r="3036" spans="7:41" x14ac:dyDescent="0.25">
      <c r="G3036" s="2"/>
      <c r="AF3036" s="20"/>
      <c r="AI3036" s="2"/>
      <c r="AJ3036" s="2"/>
      <c r="AK3036" s="20"/>
      <c r="AN3036" s="2"/>
      <c r="AO3036" s="2"/>
    </row>
    <row r="3037" spans="7:41" x14ac:dyDescent="0.25">
      <c r="G3037" s="2"/>
      <c r="AF3037" s="20"/>
      <c r="AI3037" s="2"/>
      <c r="AJ3037" s="2"/>
      <c r="AK3037" s="20"/>
      <c r="AN3037" s="2"/>
      <c r="AO3037" s="2"/>
    </row>
    <row r="3038" spans="7:41" x14ac:dyDescent="0.25">
      <c r="G3038" s="2"/>
      <c r="AF3038" s="20"/>
      <c r="AI3038" s="2"/>
      <c r="AJ3038" s="2"/>
      <c r="AK3038" s="20"/>
      <c r="AN3038" s="2"/>
      <c r="AO3038" s="2"/>
    </row>
    <row r="3039" spans="7:41" x14ac:dyDescent="0.25">
      <c r="G3039" s="2"/>
      <c r="AF3039" s="20"/>
      <c r="AI3039" s="2"/>
      <c r="AJ3039" s="2"/>
      <c r="AK3039" s="20"/>
      <c r="AN3039" s="2"/>
      <c r="AO3039" s="2"/>
    </row>
    <row r="3040" spans="7:41" x14ac:dyDescent="0.25">
      <c r="G3040" s="2"/>
      <c r="AF3040" s="20"/>
      <c r="AI3040" s="2"/>
      <c r="AJ3040" s="2"/>
      <c r="AK3040" s="20"/>
      <c r="AN3040" s="2"/>
      <c r="AO3040" s="2"/>
    </row>
    <row r="3041" spans="7:41" x14ac:dyDescent="0.25">
      <c r="G3041" s="2"/>
      <c r="AF3041" s="20"/>
      <c r="AI3041" s="2"/>
      <c r="AJ3041" s="2"/>
      <c r="AK3041" s="20"/>
      <c r="AN3041" s="2"/>
      <c r="AO3041" s="2"/>
    </row>
    <row r="3042" spans="7:41" x14ac:dyDescent="0.25">
      <c r="G3042" s="2"/>
      <c r="AF3042" s="20"/>
      <c r="AI3042" s="2"/>
      <c r="AJ3042" s="2"/>
      <c r="AK3042" s="20"/>
      <c r="AN3042" s="2"/>
      <c r="AO3042" s="2"/>
    </row>
    <row r="3043" spans="7:41" x14ac:dyDescent="0.25">
      <c r="G3043" s="2"/>
      <c r="AF3043" s="20"/>
      <c r="AI3043" s="2"/>
      <c r="AJ3043" s="2"/>
      <c r="AK3043" s="20"/>
      <c r="AN3043" s="2"/>
      <c r="AO3043" s="2"/>
    </row>
    <row r="3044" spans="7:41" x14ac:dyDescent="0.25">
      <c r="G3044" s="2"/>
      <c r="AF3044" s="20"/>
      <c r="AI3044" s="2"/>
      <c r="AJ3044" s="2"/>
      <c r="AK3044" s="20"/>
      <c r="AN3044" s="2"/>
      <c r="AO3044" s="2"/>
    </row>
    <row r="3045" spans="7:41" x14ac:dyDescent="0.25">
      <c r="G3045" s="2"/>
      <c r="AF3045" s="20"/>
      <c r="AI3045" s="2"/>
      <c r="AJ3045" s="2"/>
      <c r="AK3045" s="20"/>
      <c r="AN3045" s="2"/>
      <c r="AO3045" s="2"/>
    </row>
    <row r="3046" spans="7:41" x14ac:dyDescent="0.25">
      <c r="G3046" s="2"/>
      <c r="AF3046" s="20"/>
      <c r="AI3046" s="2"/>
      <c r="AJ3046" s="2"/>
      <c r="AK3046" s="20"/>
      <c r="AN3046" s="2"/>
      <c r="AO3046" s="2"/>
    </row>
    <row r="3047" spans="7:41" x14ac:dyDescent="0.25">
      <c r="G3047" s="2"/>
      <c r="AF3047" s="20"/>
      <c r="AI3047" s="2"/>
      <c r="AJ3047" s="2"/>
      <c r="AK3047" s="20"/>
      <c r="AN3047" s="2"/>
      <c r="AO3047" s="2"/>
    </row>
    <row r="3048" spans="7:41" x14ac:dyDescent="0.25">
      <c r="G3048" s="2"/>
      <c r="AF3048" s="20"/>
      <c r="AI3048" s="2"/>
      <c r="AJ3048" s="2"/>
      <c r="AK3048" s="20"/>
      <c r="AN3048" s="2"/>
      <c r="AO3048" s="2"/>
    </row>
    <row r="3049" spans="7:41" x14ac:dyDescent="0.25">
      <c r="G3049" s="2"/>
      <c r="AF3049" s="20"/>
      <c r="AI3049" s="2"/>
      <c r="AJ3049" s="2"/>
      <c r="AK3049" s="20"/>
      <c r="AN3049" s="2"/>
      <c r="AO3049" s="2"/>
    </row>
    <row r="3050" spans="7:41" x14ac:dyDescent="0.25">
      <c r="G3050" s="2"/>
      <c r="AF3050" s="20"/>
      <c r="AI3050" s="2"/>
      <c r="AJ3050" s="2"/>
      <c r="AK3050" s="20"/>
      <c r="AN3050" s="2"/>
      <c r="AO3050" s="2"/>
    </row>
    <row r="3051" spans="7:41" x14ac:dyDescent="0.25">
      <c r="G3051" s="2"/>
      <c r="AF3051" s="20"/>
      <c r="AI3051" s="2"/>
      <c r="AJ3051" s="2"/>
      <c r="AK3051" s="20"/>
      <c r="AN3051" s="2"/>
      <c r="AO3051" s="2"/>
    </row>
    <row r="3052" spans="7:41" x14ac:dyDescent="0.25">
      <c r="G3052" s="2"/>
      <c r="AF3052" s="20"/>
      <c r="AI3052" s="2"/>
      <c r="AJ3052" s="2"/>
      <c r="AK3052" s="20"/>
      <c r="AN3052" s="2"/>
      <c r="AO3052" s="2"/>
    </row>
    <row r="3053" spans="7:41" x14ac:dyDescent="0.25">
      <c r="G3053" s="2"/>
      <c r="AF3053" s="20"/>
      <c r="AI3053" s="2"/>
      <c r="AJ3053" s="2"/>
      <c r="AK3053" s="20"/>
      <c r="AN3053" s="2"/>
      <c r="AO3053" s="2"/>
    </row>
    <row r="3054" spans="7:41" x14ac:dyDescent="0.25">
      <c r="G3054" s="2"/>
      <c r="AF3054" s="20"/>
      <c r="AI3054" s="2"/>
      <c r="AJ3054" s="2"/>
      <c r="AK3054" s="20"/>
      <c r="AN3054" s="2"/>
      <c r="AO3054" s="2"/>
    </row>
    <row r="3055" spans="7:41" x14ac:dyDescent="0.25">
      <c r="G3055" s="2"/>
      <c r="AF3055" s="20"/>
      <c r="AI3055" s="2"/>
      <c r="AJ3055" s="2"/>
      <c r="AK3055" s="20"/>
      <c r="AN3055" s="2"/>
      <c r="AO3055" s="2"/>
    </row>
    <row r="3056" spans="7:41" x14ac:dyDescent="0.25">
      <c r="G3056" s="2"/>
      <c r="AF3056" s="20"/>
      <c r="AI3056" s="2"/>
      <c r="AJ3056" s="2"/>
      <c r="AK3056" s="20"/>
      <c r="AN3056" s="2"/>
      <c r="AO3056" s="2"/>
    </row>
    <row r="3057" spans="7:41" x14ac:dyDescent="0.25">
      <c r="G3057" s="2"/>
      <c r="AF3057" s="20"/>
      <c r="AI3057" s="2"/>
      <c r="AJ3057" s="2"/>
      <c r="AK3057" s="20"/>
      <c r="AN3057" s="2"/>
      <c r="AO3057" s="2"/>
    </row>
    <row r="3058" spans="7:41" x14ac:dyDescent="0.25">
      <c r="G3058" s="2"/>
      <c r="AF3058" s="20"/>
      <c r="AI3058" s="2"/>
      <c r="AJ3058" s="2"/>
      <c r="AK3058" s="20"/>
      <c r="AN3058" s="2"/>
      <c r="AO3058" s="2"/>
    </row>
    <row r="3059" spans="7:41" x14ac:dyDescent="0.25">
      <c r="G3059" s="2"/>
      <c r="AF3059" s="20"/>
      <c r="AI3059" s="2"/>
      <c r="AJ3059" s="2"/>
      <c r="AK3059" s="20"/>
      <c r="AN3059" s="2"/>
      <c r="AO3059" s="2"/>
    </row>
    <row r="3060" spans="7:41" x14ac:dyDescent="0.25">
      <c r="G3060" s="2"/>
      <c r="AF3060" s="20"/>
      <c r="AI3060" s="2"/>
      <c r="AJ3060" s="2"/>
      <c r="AK3060" s="20"/>
      <c r="AN3060" s="2"/>
      <c r="AO3060" s="2"/>
    </row>
    <row r="3061" spans="7:41" x14ac:dyDescent="0.25">
      <c r="G3061" s="2"/>
      <c r="AF3061" s="20"/>
      <c r="AI3061" s="2"/>
      <c r="AJ3061" s="2"/>
      <c r="AK3061" s="20"/>
      <c r="AN3061" s="2"/>
      <c r="AO3061" s="2"/>
    </row>
    <row r="3062" spans="7:41" x14ac:dyDescent="0.25">
      <c r="G3062" s="2"/>
      <c r="AF3062" s="20"/>
      <c r="AI3062" s="2"/>
      <c r="AJ3062" s="2"/>
      <c r="AK3062" s="20"/>
      <c r="AN3062" s="2"/>
      <c r="AO3062" s="2"/>
    </row>
    <row r="3063" spans="7:41" x14ac:dyDescent="0.25">
      <c r="G3063" s="2"/>
      <c r="AF3063" s="20"/>
      <c r="AI3063" s="2"/>
      <c r="AJ3063" s="2"/>
      <c r="AK3063" s="20"/>
      <c r="AN3063" s="2"/>
      <c r="AO3063" s="2"/>
    </row>
    <row r="3064" spans="7:41" x14ac:dyDescent="0.25">
      <c r="G3064" s="2"/>
      <c r="AF3064" s="20"/>
      <c r="AI3064" s="2"/>
      <c r="AJ3064" s="2"/>
      <c r="AK3064" s="20"/>
      <c r="AN3064" s="2"/>
      <c r="AO3064" s="2"/>
    </row>
    <row r="3065" spans="7:41" x14ac:dyDescent="0.25">
      <c r="G3065" s="2"/>
      <c r="AF3065" s="20"/>
      <c r="AI3065" s="2"/>
      <c r="AJ3065" s="2"/>
      <c r="AK3065" s="20"/>
      <c r="AN3065" s="2"/>
      <c r="AO3065" s="2"/>
    </row>
    <row r="3066" spans="7:41" x14ac:dyDescent="0.25">
      <c r="G3066" s="2"/>
      <c r="AF3066" s="20"/>
      <c r="AI3066" s="2"/>
      <c r="AJ3066" s="2"/>
      <c r="AK3066" s="20"/>
      <c r="AN3066" s="2"/>
      <c r="AO3066" s="2"/>
    </row>
    <row r="3067" spans="7:41" x14ac:dyDescent="0.25">
      <c r="G3067" s="2"/>
      <c r="AF3067" s="20"/>
      <c r="AI3067" s="2"/>
      <c r="AJ3067" s="2"/>
      <c r="AK3067" s="20"/>
      <c r="AN3067" s="2"/>
      <c r="AO3067" s="2"/>
    </row>
    <row r="3068" spans="7:41" x14ac:dyDescent="0.25">
      <c r="G3068" s="2"/>
      <c r="AF3068" s="20"/>
      <c r="AI3068" s="2"/>
      <c r="AJ3068" s="2"/>
      <c r="AK3068" s="20"/>
      <c r="AN3068" s="2"/>
      <c r="AO3068" s="2"/>
    </row>
    <row r="3069" spans="7:41" x14ac:dyDescent="0.25">
      <c r="G3069" s="2"/>
      <c r="AF3069" s="20"/>
      <c r="AI3069" s="2"/>
      <c r="AJ3069" s="2"/>
      <c r="AK3069" s="20"/>
      <c r="AN3069" s="2"/>
      <c r="AO3069" s="2"/>
    </row>
    <row r="3070" spans="7:41" x14ac:dyDescent="0.25">
      <c r="G3070" s="2"/>
      <c r="AF3070" s="20"/>
      <c r="AI3070" s="2"/>
      <c r="AJ3070" s="2"/>
      <c r="AK3070" s="20"/>
      <c r="AN3070" s="2"/>
      <c r="AO3070" s="2"/>
    </row>
    <row r="3071" spans="7:41" x14ac:dyDescent="0.25">
      <c r="G3071" s="2"/>
      <c r="AF3071" s="20"/>
      <c r="AI3071" s="2"/>
      <c r="AJ3071" s="2"/>
      <c r="AK3071" s="20"/>
      <c r="AN3071" s="2"/>
      <c r="AO3071" s="2"/>
    </row>
    <row r="3072" spans="7:41" x14ac:dyDescent="0.25">
      <c r="G3072" s="2"/>
      <c r="AF3072" s="20"/>
      <c r="AI3072" s="2"/>
      <c r="AJ3072" s="2"/>
      <c r="AK3072" s="20"/>
      <c r="AN3072" s="2"/>
      <c r="AO3072" s="2"/>
    </row>
    <row r="3073" spans="7:41" x14ac:dyDescent="0.25">
      <c r="G3073" s="2"/>
      <c r="AF3073" s="20"/>
      <c r="AI3073" s="2"/>
      <c r="AJ3073" s="2"/>
      <c r="AK3073" s="20"/>
      <c r="AN3073" s="2"/>
      <c r="AO3073" s="2"/>
    </row>
    <row r="3074" spans="7:41" x14ac:dyDescent="0.25">
      <c r="G3074" s="2"/>
      <c r="AF3074" s="20"/>
      <c r="AI3074" s="2"/>
      <c r="AJ3074" s="2"/>
      <c r="AK3074" s="20"/>
      <c r="AN3074" s="2"/>
      <c r="AO3074" s="2"/>
    </row>
    <row r="3075" spans="7:41" x14ac:dyDescent="0.25">
      <c r="G3075" s="2"/>
      <c r="AF3075" s="20"/>
      <c r="AI3075" s="2"/>
      <c r="AJ3075" s="2"/>
      <c r="AK3075" s="20"/>
      <c r="AN3075" s="2"/>
      <c r="AO3075" s="2"/>
    </row>
    <row r="3076" spans="7:41" x14ac:dyDescent="0.25">
      <c r="G3076" s="2"/>
      <c r="AF3076" s="20"/>
      <c r="AI3076" s="2"/>
      <c r="AJ3076" s="2"/>
      <c r="AK3076" s="20"/>
      <c r="AN3076" s="2"/>
      <c r="AO3076" s="2"/>
    </row>
    <row r="3077" spans="7:41" x14ac:dyDescent="0.25">
      <c r="G3077" s="2"/>
      <c r="AF3077" s="20"/>
      <c r="AI3077" s="2"/>
      <c r="AJ3077" s="2"/>
      <c r="AK3077" s="20"/>
      <c r="AN3077" s="2"/>
      <c r="AO3077" s="2"/>
    </row>
    <row r="3078" spans="7:41" x14ac:dyDescent="0.25">
      <c r="G3078" s="2"/>
      <c r="AF3078" s="20"/>
      <c r="AI3078" s="2"/>
      <c r="AJ3078" s="2"/>
      <c r="AK3078" s="20"/>
      <c r="AN3078" s="2"/>
      <c r="AO3078" s="2"/>
    </row>
    <row r="3079" spans="7:41" x14ac:dyDescent="0.25">
      <c r="G3079" s="2"/>
      <c r="AF3079" s="20"/>
      <c r="AI3079" s="2"/>
      <c r="AJ3079" s="2"/>
      <c r="AK3079" s="20"/>
      <c r="AN3079" s="2"/>
      <c r="AO3079" s="2"/>
    </row>
    <row r="3080" spans="7:41" x14ac:dyDescent="0.25">
      <c r="G3080" s="2"/>
      <c r="AF3080" s="20"/>
      <c r="AI3080" s="2"/>
      <c r="AJ3080" s="2"/>
      <c r="AK3080" s="20"/>
      <c r="AN3080" s="2"/>
      <c r="AO3080" s="2"/>
    </row>
    <row r="3081" spans="7:41" x14ac:dyDescent="0.25">
      <c r="G3081" s="2"/>
      <c r="AF3081" s="20"/>
      <c r="AI3081" s="2"/>
      <c r="AJ3081" s="2"/>
      <c r="AK3081" s="20"/>
      <c r="AN3081" s="2"/>
      <c r="AO3081" s="2"/>
    </row>
    <row r="3082" spans="7:41" x14ac:dyDescent="0.25">
      <c r="G3082" s="2"/>
      <c r="AF3082" s="20"/>
      <c r="AI3082" s="2"/>
      <c r="AJ3082" s="2"/>
      <c r="AK3082" s="20"/>
      <c r="AN3082" s="2"/>
      <c r="AO3082" s="2"/>
    </row>
    <row r="3083" spans="7:41" x14ac:dyDescent="0.25">
      <c r="G3083" s="2"/>
      <c r="AF3083" s="20"/>
      <c r="AI3083" s="2"/>
      <c r="AJ3083" s="2"/>
      <c r="AK3083" s="20"/>
      <c r="AN3083" s="2"/>
      <c r="AO3083" s="2"/>
    </row>
    <row r="3084" spans="7:41" x14ac:dyDescent="0.25">
      <c r="G3084" s="2"/>
      <c r="AF3084" s="20"/>
      <c r="AI3084" s="2"/>
      <c r="AJ3084" s="2"/>
      <c r="AK3084" s="20"/>
      <c r="AN3084" s="2"/>
      <c r="AO3084" s="2"/>
    </row>
    <row r="3085" spans="7:41" x14ac:dyDescent="0.25">
      <c r="G3085" s="2"/>
      <c r="AF3085" s="20"/>
      <c r="AI3085" s="2"/>
      <c r="AJ3085" s="2"/>
      <c r="AK3085" s="20"/>
      <c r="AN3085" s="2"/>
      <c r="AO3085" s="2"/>
    </row>
    <row r="3086" spans="7:41" x14ac:dyDescent="0.25">
      <c r="G3086" s="2"/>
      <c r="AF3086" s="20"/>
      <c r="AI3086" s="2"/>
      <c r="AJ3086" s="2"/>
      <c r="AK3086" s="20"/>
      <c r="AN3086" s="2"/>
      <c r="AO3086" s="2"/>
    </row>
    <row r="3087" spans="7:41" x14ac:dyDescent="0.25">
      <c r="G3087" s="2"/>
      <c r="AF3087" s="20"/>
      <c r="AI3087" s="2"/>
      <c r="AJ3087" s="2"/>
      <c r="AK3087" s="20"/>
      <c r="AN3087" s="2"/>
      <c r="AO3087" s="2"/>
    </row>
    <row r="3088" spans="7:41" x14ac:dyDescent="0.25">
      <c r="G3088" s="2"/>
      <c r="AF3088" s="20"/>
      <c r="AI3088" s="2"/>
      <c r="AJ3088" s="2"/>
      <c r="AK3088" s="20"/>
      <c r="AN3088" s="2"/>
      <c r="AO3088" s="2"/>
    </row>
    <row r="3089" spans="7:41" x14ac:dyDescent="0.25">
      <c r="G3089" s="2"/>
      <c r="AF3089" s="20"/>
      <c r="AI3089" s="2"/>
      <c r="AJ3089" s="2"/>
      <c r="AK3089" s="20"/>
      <c r="AN3089" s="2"/>
      <c r="AO3089" s="2"/>
    </row>
    <row r="3090" spans="7:41" x14ac:dyDescent="0.25">
      <c r="G3090" s="2"/>
      <c r="AF3090" s="20"/>
      <c r="AI3090" s="2"/>
      <c r="AJ3090" s="2"/>
      <c r="AK3090" s="20"/>
      <c r="AN3090" s="2"/>
      <c r="AO3090" s="2"/>
    </row>
    <row r="3091" spans="7:41" x14ac:dyDescent="0.25">
      <c r="G3091" s="2"/>
      <c r="AF3091" s="20"/>
      <c r="AI3091" s="2"/>
      <c r="AJ3091" s="2"/>
      <c r="AK3091" s="20"/>
      <c r="AN3091" s="2"/>
      <c r="AO3091" s="2"/>
    </row>
    <row r="3092" spans="7:41" x14ac:dyDescent="0.25">
      <c r="G3092" s="2"/>
      <c r="AF3092" s="20"/>
      <c r="AI3092" s="2"/>
      <c r="AJ3092" s="2"/>
      <c r="AK3092" s="20"/>
      <c r="AN3092" s="2"/>
      <c r="AO3092" s="2"/>
    </row>
    <row r="3093" spans="7:41" x14ac:dyDescent="0.25">
      <c r="G3093" s="2"/>
      <c r="AF3093" s="20"/>
      <c r="AI3093" s="2"/>
      <c r="AJ3093" s="2"/>
      <c r="AK3093" s="20"/>
      <c r="AN3093" s="2"/>
      <c r="AO3093" s="2"/>
    </row>
    <row r="3094" spans="7:41" x14ac:dyDescent="0.25">
      <c r="G3094" s="2"/>
      <c r="AF3094" s="20"/>
      <c r="AI3094" s="2"/>
      <c r="AJ3094" s="2"/>
      <c r="AK3094" s="20"/>
      <c r="AN3094" s="2"/>
      <c r="AO3094" s="2"/>
    </row>
    <row r="3095" spans="7:41" x14ac:dyDescent="0.25">
      <c r="G3095" s="2"/>
      <c r="AF3095" s="20"/>
      <c r="AI3095" s="2"/>
      <c r="AJ3095" s="2"/>
      <c r="AK3095" s="20"/>
      <c r="AN3095" s="2"/>
      <c r="AO3095" s="2"/>
    </row>
    <row r="3096" spans="7:41" x14ac:dyDescent="0.25">
      <c r="G3096" s="2"/>
      <c r="AF3096" s="20"/>
      <c r="AI3096" s="2"/>
      <c r="AJ3096" s="2"/>
      <c r="AK3096" s="20"/>
      <c r="AN3096" s="2"/>
      <c r="AO3096" s="2"/>
    </row>
    <row r="3097" spans="7:41" x14ac:dyDescent="0.25">
      <c r="G3097" s="2"/>
      <c r="AF3097" s="20"/>
      <c r="AI3097" s="2"/>
      <c r="AJ3097" s="2"/>
      <c r="AK3097" s="20"/>
      <c r="AN3097" s="2"/>
      <c r="AO3097" s="2"/>
    </row>
    <row r="3098" spans="7:41" x14ac:dyDescent="0.25">
      <c r="G3098" s="2"/>
      <c r="AF3098" s="20"/>
      <c r="AI3098" s="2"/>
      <c r="AJ3098" s="2"/>
      <c r="AK3098" s="20"/>
      <c r="AN3098" s="2"/>
      <c r="AO3098" s="2"/>
    </row>
    <row r="3099" spans="7:41" x14ac:dyDescent="0.25">
      <c r="G3099" s="2"/>
      <c r="AF3099" s="20"/>
      <c r="AI3099" s="2"/>
      <c r="AJ3099" s="2"/>
      <c r="AK3099" s="20"/>
      <c r="AN3099" s="2"/>
      <c r="AO3099" s="2"/>
    </row>
    <row r="3100" spans="7:41" x14ac:dyDescent="0.25">
      <c r="G3100" s="2"/>
      <c r="AF3100" s="20"/>
      <c r="AI3100" s="2"/>
      <c r="AJ3100" s="2"/>
      <c r="AK3100" s="20"/>
      <c r="AN3100" s="2"/>
      <c r="AO3100" s="2"/>
    </row>
    <row r="3101" spans="7:41" x14ac:dyDescent="0.25">
      <c r="G3101" s="2"/>
      <c r="AF3101" s="20"/>
      <c r="AI3101" s="2"/>
      <c r="AJ3101" s="2"/>
      <c r="AK3101" s="20"/>
      <c r="AN3101" s="2"/>
      <c r="AO3101" s="2"/>
    </row>
    <row r="3102" spans="7:41" x14ac:dyDescent="0.25">
      <c r="G3102" s="2"/>
      <c r="AF3102" s="20"/>
      <c r="AI3102" s="2"/>
      <c r="AJ3102" s="2"/>
      <c r="AK3102" s="20"/>
      <c r="AN3102" s="2"/>
      <c r="AO3102" s="2"/>
    </row>
    <row r="3103" spans="7:41" x14ac:dyDescent="0.25">
      <c r="G3103" s="2"/>
      <c r="AF3103" s="20"/>
      <c r="AI3103" s="2"/>
      <c r="AJ3103" s="2"/>
      <c r="AK3103" s="20"/>
      <c r="AN3103" s="2"/>
      <c r="AO3103" s="2"/>
    </row>
    <row r="3104" spans="7:41" x14ac:dyDescent="0.25">
      <c r="G3104" s="2"/>
      <c r="AF3104" s="20"/>
      <c r="AI3104" s="2"/>
      <c r="AJ3104" s="2"/>
      <c r="AK3104" s="20"/>
      <c r="AN3104" s="2"/>
      <c r="AO3104" s="2"/>
    </row>
    <row r="3105" spans="7:41" x14ac:dyDescent="0.25">
      <c r="G3105" s="2"/>
      <c r="AF3105" s="20"/>
      <c r="AI3105" s="2"/>
      <c r="AJ3105" s="2"/>
      <c r="AK3105" s="20"/>
      <c r="AN3105" s="2"/>
      <c r="AO3105" s="2"/>
    </row>
    <row r="3106" spans="7:41" x14ac:dyDescent="0.25">
      <c r="G3106" s="2"/>
      <c r="AF3106" s="20"/>
      <c r="AI3106" s="2"/>
      <c r="AJ3106" s="2"/>
      <c r="AK3106" s="20"/>
      <c r="AN3106" s="2"/>
      <c r="AO3106" s="2"/>
    </row>
    <row r="3107" spans="7:41" x14ac:dyDescent="0.25">
      <c r="G3107" s="2"/>
      <c r="AF3107" s="20"/>
      <c r="AI3107" s="2"/>
      <c r="AJ3107" s="2"/>
      <c r="AK3107" s="20"/>
      <c r="AN3107" s="2"/>
      <c r="AO3107" s="2"/>
    </row>
    <row r="3108" spans="7:41" x14ac:dyDescent="0.25">
      <c r="G3108" s="2"/>
      <c r="AF3108" s="20"/>
      <c r="AI3108" s="2"/>
      <c r="AJ3108" s="2"/>
      <c r="AK3108" s="20"/>
      <c r="AN3108" s="2"/>
      <c r="AO3108" s="2"/>
    </row>
    <row r="3109" spans="7:41" x14ac:dyDescent="0.25">
      <c r="G3109" s="2"/>
      <c r="AF3109" s="20"/>
      <c r="AI3109" s="2"/>
      <c r="AJ3109" s="2"/>
      <c r="AK3109" s="20"/>
      <c r="AN3109" s="2"/>
      <c r="AO3109" s="2"/>
    </row>
    <row r="3110" spans="7:41" x14ac:dyDescent="0.25">
      <c r="G3110" s="2"/>
      <c r="AF3110" s="20"/>
      <c r="AI3110" s="2"/>
      <c r="AJ3110" s="2"/>
      <c r="AK3110" s="20"/>
      <c r="AN3110" s="2"/>
      <c r="AO3110" s="2"/>
    </row>
    <row r="3111" spans="7:41" x14ac:dyDescent="0.25">
      <c r="G3111" s="2"/>
      <c r="AF3111" s="20"/>
      <c r="AI3111" s="2"/>
      <c r="AJ3111" s="2"/>
      <c r="AK3111" s="20"/>
      <c r="AN3111" s="2"/>
      <c r="AO3111" s="2"/>
    </row>
    <row r="3112" spans="7:41" x14ac:dyDescent="0.25">
      <c r="G3112" s="2"/>
      <c r="AF3112" s="20"/>
      <c r="AI3112" s="2"/>
      <c r="AJ3112" s="2"/>
      <c r="AK3112" s="20"/>
      <c r="AN3112" s="2"/>
      <c r="AO3112" s="2"/>
    </row>
    <row r="3113" spans="7:41" x14ac:dyDescent="0.25">
      <c r="G3113" s="2"/>
      <c r="AF3113" s="20"/>
      <c r="AI3113" s="2"/>
      <c r="AJ3113" s="2"/>
      <c r="AK3113" s="20"/>
      <c r="AN3113" s="2"/>
      <c r="AO3113" s="2"/>
    </row>
    <row r="3114" spans="7:41" x14ac:dyDescent="0.25">
      <c r="G3114" s="2"/>
      <c r="AF3114" s="20"/>
      <c r="AI3114" s="2"/>
      <c r="AJ3114" s="2"/>
      <c r="AK3114" s="20"/>
      <c r="AN3114" s="2"/>
      <c r="AO3114" s="2"/>
    </row>
    <row r="3115" spans="7:41" x14ac:dyDescent="0.25">
      <c r="G3115" s="2"/>
      <c r="AF3115" s="20"/>
      <c r="AI3115" s="2"/>
      <c r="AJ3115" s="2"/>
      <c r="AK3115" s="20"/>
      <c r="AN3115" s="2"/>
      <c r="AO3115" s="2"/>
    </row>
    <row r="3116" spans="7:41" x14ac:dyDescent="0.25">
      <c r="G3116" s="2"/>
      <c r="AF3116" s="20"/>
      <c r="AI3116" s="2"/>
      <c r="AJ3116" s="2"/>
      <c r="AK3116" s="20"/>
      <c r="AN3116" s="2"/>
      <c r="AO3116" s="2"/>
    </row>
    <row r="3117" spans="7:41" x14ac:dyDescent="0.25">
      <c r="G3117" s="2"/>
      <c r="AF3117" s="20"/>
      <c r="AI3117" s="2"/>
      <c r="AJ3117" s="2"/>
      <c r="AK3117" s="20"/>
      <c r="AN3117" s="2"/>
      <c r="AO3117" s="2"/>
    </row>
    <row r="3118" spans="7:41" x14ac:dyDescent="0.25">
      <c r="G3118" s="2"/>
      <c r="AF3118" s="20"/>
      <c r="AI3118" s="2"/>
      <c r="AJ3118" s="2"/>
      <c r="AK3118" s="20"/>
      <c r="AN3118" s="2"/>
      <c r="AO3118" s="2"/>
    </row>
    <row r="3119" spans="7:41" x14ac:dyDescent="0.25">
      <c r="G3119" s="2"/>
      <c r="AF3119" s="20"/>
      <c r="AI3119" s="2"/>
      <c r="AJ3119" s="2"/>
      <c r="AK3119" s="20"/>
      <c r="AN3119" s="2"/>
      <c r="AO3119" s="2"/>
    </row>
    <row r="3120" spans="7:41" x14ac:dyDescent="0.25">
      <c r="G3120" s="2"/>
      <c r="AF3120" s="20"/>
      <c r="AI3120" s="2"/>
      <c r="AJ3120" s="2"/>
      <c r="AK3120" s="20"/>
      <c r="AN3120" s="2"/>
      <c r="AO3120" s="2"/>
    </row>
    <row r="3121" spans="7:41" x14ac:dyDescent="0.25">
      <c r="G3121" s="2"/>
      <c r="AF3121" s="20"/>
      <c r="AI3121" s="2"/>
      <c r="AJ3121" s="2"/>
      <c r="AK3121" s="20"/>
      <c r="AN3121" s="2"/>
      <c r="AO3121" s="2"/>
    </row>
    <row r="3122" spans="7:41" x14ac:dyDescent="0.25">
      <c r="G3122" s="2"/>
      <c r="AF3122" s="20"/>
      <c r="AI3122" s="2"/>
      <c r="AJ3122" s="2"/>
      <c r="AK3122" s="20"/>
      <c r="AN3122" s="2"/>
      <c r="AO3122" s="2"/>
    </row>
    <row r="3123" spans="7:41" x14ac:dyDescent="0.25">
      <c r="G3123" s="2"/>
      <c r="AF3123" s="20"/>
      <c r="AI3123" s="2"/>
      <c r="AJ3123" s="2"/>
      <c r="AK3123" s="20"/>
      <c r="AN3123" s="2"/>
      <c r="AO3123" s="2"/>
    </row>
    <row r="3124" spans="7:41" x14ac:dyDescent="0.25">
      <c r="G3124" s="2"/>
      <c r="AF3124" s="20"/>
      <c r="AI3124" s="2"/>
      <c r="AJ3124" s="2"/>
      <c r="AK3124" s="20"/>
      <c r="AN3124" s="2"/>
      <c r="AO3124" s="2"/>
    </row>
    <row r="3125" spans="7:41" x14ac:dyDescent="0.25">
      <c r="G3125" s="2"/>
      <c r="AF3125" s="20"/>
      <c r="AI3125" s="2"/>
      <c r="AJ3125" s="2"/>
      <c r="AK3125" s="20"/>
      <c r="AN3125" s="2"/>
      <c r="AO3125" s="2"/>
    </row>
    <row r="3126" spans="7:41" x14ac:dyDescent="0.25">
      <c r="G3126" s="2"/>
      <c r="AF3126" s="20"/>
      <c r="AI3126" s="2"/>
      <c r="AJ3126" s="2"/>
      <c r="AK3126" s="20"/>
      <c r="AN3126" s="2"/>
      <c r="AO3126" s="2"/>
    </row>
    <row r="3127" spans="7:41" x14ac:dyDescent="0.25">
      <c r="G3127" s="2"/>
      <c r="AF3127" s="20"/>
      <c r="AI3127" s="2"/>
      <c r="AJ3127" s="2"/>
      <c r="AK3127" s="20"/>
      <c r="AN3127" s="2"/>
      <c r="AO3127" s="2"/>
    </row>
    <row r="3128" spans="7:41" x14ac:dyDescent="0.25">
      <c r="G3128" s="2"/>
      <c r="AF3128" s="20"/>
      <c r="AI3128" s="2"/>
      <c r="AJ3128" s="2"/>
      <c r="AK3128" s="20"/>
      <c r="AN3128" s="2"/>
      <c r="AO3128" s="2"/>
    </row>
    <row r="3129" spans="7:41" x14ac:dyDescent="0.25">
      <c r="G3129" s="2"/>
      <c r="AF3129" s="20"/>
      <c r="AI3129" s="2"/>
      <c r="AJ3129" s="2"/>
      <c r="AK3129" s="20"/>
      <c r="AN3129" s="2"/>
      <c r="AO3129" s="2"/>
    </row>
    <row r="3130" spans="7:41" x14ac:dyDescent="0.25">
      <c r="G3130" s="2"/>
      <c r="AF3130" s="20"/>
      <c r="AI3130" s="2"/>
      <c r="AJ3130" s="2"/>
      <c r="AK3130" s="20"/>
      <c r="AN3130" s="2"/>
      <c r="AO3130" s="2"/>
    </row>
    <row r="3131" spans="7:41" x14ac:dyDescent="0.25">
      <c r="G3131" s="2"/>
      <c r="AF3131" s="20"/>
      <c r="AI3131" s="2"/>
      <c r="AJ3131" s="2"/>
      <c r="AK3131" s="20"/>
      <c r="AN3131" s="2"/>
      <c r="AO3131" s="2"/>
    </row>
    <row r="3132" spans="7:41" x14ac:dyDescent="0.25">
      <c r="G3132" s="2"/>
      <c r="AF3132" s="20"/>
      <c r="AI3132" s="2"/>
      <c r="AJ3132" s="2"/>
      <c r="AK3132" s="20"/>
      <c r="AN3132" s="2"/>
      <c r="AO3132" s="2"/>
    </row>
    <row r="3133" spans="7:41" x14ac:dyDescent="0.25">
      <c r="G3133" s="2"/>
      <c r="AF3133" s="20"/>
      <c r="AI3133" s="2"/>
      <c r="AJ3133" s="2"/>
      <c r="AK3133" s="20"/>
      <c r="AN3133" s="2"/>
      <c r="AO3133" s="2"/>
    </row>
    <row r="3134" spans="7:41" x14ac:dyDescent="0.25">
      <c r="G3134" s="2"/>
      <c r="AF3134" s="20"/>
      <c r="AI3134" s="2"/>
      <c r="AJ3134" s="2"/>
      <c r="AK3134" s="20"/>
      <c r="AN3134" s="2"/>
      <c r="AO3134" s="2"/>
    </row>
    <row r="3135" spans="7:41" x14ac:dyDescent="0.25">
      <c r="G3135" s="2"/>
      <c r="AF3135" s="20"/>
      <c r="AI3135" s="2"/>
      <c r="AJ3135" s="2"/>
      <c r="AK3135" s="20"/>
      <c r="AN3135" s="2"/>
      <c r="AO3135" s="2"/>
    </row>
    <row r="3136" spans="7:41" x14ac:dyDescent="0.25">
      <c r="G3136" s="2"/>
      <c r="AF3136" s="20"/>
      <c r="AI3136" s="2"/>
      <c r="AJ3136" s="2"/>
      <c r="AK3136" s="20"/>
      <c r="AN3136" s="2"/>
      <c r="AO3136" s="2"/>
    </row>
    <row r="3137" spans="7:41" x14ac:dyDescent="0.25">
      <c r="G3137" s="2"/>
      <c r="AF3137" s="20"/>
      <c r="AI3137" s="2"/>
      <c r="AJ3137" s="2"/>
      <c r="AK3137" s="20"/>
      <c r="AN3137" s="2"/>
      <c r="AO3137" s="2"/>
    </row>
    <row r="3138" spans="7:41" x14ac:dyDescent="0.25">
      <c r="G3138" s="2"/>
      <c r="AF3138" s="20"/>
      <c r="AI3138" s="2"/>
      <c r="AJ3138" s="2"/>
      <c r="AK3138" s="20"/>
      <c r="AN3138" s="2"/>
      <c r="AO3138" s="2"/>
    </row>
    <row r="3139" spans="7:41" x14ac:dyDescent="0.25">
      <c r="G3139" s="2"/>
      <c r="AF3139" s="20"/>
      <c r="AI3139" s="2"/>
      <c r="AJ3139" s="2"/>
      <c r="AK3139" s="20"/>
      <c r="AN3139" s="2"/>
      <c r="AO3139" s="2"/>
    </row>
    <row r="3140" spans="7:41" x14ac:dyDescent="0.25">
      <c r="G3140" s="2"/>
      <c r="AF3140" s="20"/>
      <c r="AI3140" s="2"/>
      <c r="AJ3140" s="2"/>
      <c r="AK3140" s="20"/>
      <c r="AN3140" s="2"/>
      <c r="AO3140" s="2"/>
    </row>
    <row r="3141" spans="7:41" x14ac:dyDescent="0.25">
      <c r="G3141" s="2"/>
      <c r="AF3141" s="20"/>
      <c r="AI3141" s="2"/>
      <c r="AJ3141" s="2"/>
      <c r="AK3141" s="20"/>
      <c r="AN3141" s="2"/>
      <c r="AO3141" s="2"/>
    </row>
    <row r="3142" spans="7:41" x14ac:dyDescent="0.25">
      <c r="G3142" s="2"/>
      <c r="AF3142" s="20"/>
      <c r="AI3142" s="2"/>
      <c r="AJ3142" s="2"/>
      <c r="AK3142" s="20"/>
      <c r="AN3142" s="2"/>
      <c r="AO3142" s="2"/>
    </row>
    <row r="3143" spans="7:41" x14ac:dyDescent="0.25">
      <c r="G3143" s="2"/>
      <c r="AF3143" s="20"/>
      <c r="AI3143" s="2"/>
      <c r="AJ3143" s="2"/>
      <c r="AK3143" s="20"/>
      <c r="AN3143" s="2"/>
      <c r="AO3143" s="2"/>
    </row>
    <row r="3144" spans="7:41" x14ac:dyDescent="0.25">
      <c r="G3144" s="2"/>
      <c r="AF3144" s="20"/>
      <c r="AI3144" s="2"/>
      <c r="AJ3144" s="2"/>
      <c r="AK3144" s="20"/>
      <c r="AN3144" s="2"/>
      <c r="AO3144" s="2"/>
    </row>
    <row r="3145" spans="7:41" x14ac:dyDescent="0.25">
      <c r="G3145" s="2"/>
      <c r="AF3145" s="20"/>
      <c r="AI3145" s="2"/>
      <c r="AJ3145" s="2"/>
      <c r="AK3145" s="20"/>
      <c r="AN3145" s="2"/>
      <c r="AO3145" s="2"/>
    </row>
    <row r="3146" spans="7:41" x14ac:dyDescent="0.25">
      <c r="G3146" s="2"/>
      <c r="AF3146" s="20"/>
      <c r="AI3146" s="2"/>
      <c r="AJ3146" s="2"/>
      <c r="AK3146" s="20"/>
      <c r="AN3146" s="2"/>
      <c r="AO3146" s="2"/>
    </row>
    <row r="3147" spans="7:41" x14ac:dyDescent="0.25">
      <c r="G3147" s="2"/>
      <c r="AF3147" s="20"/>
      <c r="AI3147" s="2"/>
      <c r="AJ3147" s="2"/>
      <c r="AK3147" s="20"/>
      <c r="AN3147" s="2"/>
      <c r="AO3147" s="2"/>
    </row>
    <row r="3148" spans="7:41" x14ac:dyDescent="0.25">
      <c r="G3148" s="2"/>
      <c r="AF3148" s="20"/>
      <c r="AI3148" s="2"/>
      <c r="AJ3148" s="2"/>
      <c r="AK3148" s="20"/>
      <c r="AN3148" s="2"/>
      <c r="AO3148" s="2"/>
    </row>
    <row r="3149" spans="7:41" x14ac:dyDescent="0.25">
      <c r="G3149" s="2"/>
      <c r="AF3149" s="20"/>
      <c r="AI3149" s="2"/>
      <c r="AJ3149" s="2"/>
      <c r="AK3149" s="20"/>
      <c r="AN3149" s="2"/>
      <c r="AO3149" s="2"/>
    </row>
    <row r="3150" spans="7:41" x14ac:dyDescent="0.25">
      <c r="G3150" s="2"/>
      <c r="AF3150" s="20"/>
      <c r="AI3150" s="2"/>
      <c r="AJ3150" s="2"/>
      <c r="AK3150" s="20"/>
      <c r="AN3150" s="2"/>
      <c r="AO3150" s="2"/>
    </row>
    <row r="3151" spans="7:41" x14ac:dyDescent="0.25">
      <c r="G3151" s="2"/>
      <c r="AF3151" s="20"/>
      <c r="AI3151" s="2"/>
      <c r="AJ3151" s="2"/>
      <c r="AK3151" s="20"/>
      <c r="AN3151" s="2"/>
      <c r="AO3151" s="2"/>
    </row>
    <row r="3152" spans="7:41" x14ac:dyDescent="0.25">
      <c r="G3152" s="2"/>
      <c r="AF3152" s="20"/>
      <c r="AI3152" s="2"/>
      <c r="AJ3152" s="2"/>
      <c r="AK3152" s="20"/>
      <c r="AN3152" s="2"/>
      <c r="AO3152" s="2"/>
    </row>
    <row r="3153" spans="7:41" x14ac:dyDescent="0.25">
      <c r="G3153" s="2"/>
      <c r="AF3153" s="20"/>
      <c r="AI3153" s="2"/>
      <c r="AJ3153" s="2"/>
      <c r="AK3153" s="20"/>
      <c r="AN3153" s="2"/>
      <c r="AO3153" s="2"/>
    </row>
    <row r="3154" spans="7:41" x14ac:dyDescent="0.25">
      <c r="G3154" s="2"/>
      <c r="AF3154" s="20"/>
      <c r="AI3154" s="2"/>
      <c r="AJ3154" s="2"/>
      <c r="AK3154" s="20"/>
      <c r="AN3154" s="2"/>
      <c r="AO3154" s="2"/>
    </row>
    <row r="3155" spans="7:41" x14ac:dyDescent="0.25">
      <c r="G3155" s="2"/>
      <c r="AF3155" s="20"/>
      <c r="AI3155" s="2"/>
      <c r="AJ3155" s="2"/>
      <c r="AK3155" s="20"/>
      <c r="AN3155" s="2"/>
      <c r="AO3155" s="2"/>
    </row>
    <row r="3156" spans="7:41" x14ac:dyDescent="0.25">
      <c r="G3156" s="2"/>
      <c r="AF3156" s="20"/>
      <c r="AI3156" s="2"/>
      <c r="AJ3156" s="2"/>
      <c r="AK3156" s="20"/>
      <c r="AN3156" s="2"/>
      <c r="AO3156" s="2"/>
    </row>
    <row r="3157" spans="7:41" x14ac:dyDescent="0.25">
      <c r="G3157" s="2"/>
      <c r="AF3157" s="20"/>
      <c r="AI3157" s="2"/>
      <c r="AJ3157" s="2"/>
      <c r="AK3157" s="20"/>
      <c r="AN3157" s="2"/>
      <c r="AO3157" s="2"/>
    </row>
    <row r="3158" spans="7:41" x14ac:dyDescent="0.25">
      <c r="G3158" s="2"/>
      <c r="AF3158" s="20"/>
      <c r="AI3158" s="2"/>
      <c r="AJ3158" s="2"/>
      <c r="AK3158" s="20"/>
      <c r="AN3158" s="2"/>
      <c r="AO3158" s="2"/>
    </row>
    <row r="3159" spans="7:41" x14ac:dyDescent="0.25">
      <c r="G3159" s="2"/>
      <c r="AF3159" s="20"/>
      <c r="AI3159" s="2"/>
      <c r="AJ3159" s="2"/>
      <c r="AK3159" s="20"/>
      <c r="AN3159" s="2"/>
      <c r="AO3159" s="2"/>
    </row>
    <row r="3160" spans="7:41" x14ac:dyDescent="0.25">
      <c r="G3160" s="2"/>
      <c r="AF3160" s="20"/>
      <c r="AI3160" s="2"/>
      <c r="AJ3160" s="2"/>
      <c r="AK3160" s="20"/>
      <c r="AN3160" s="2"/>
      <c r="AO3160" s="2"/>
    </row>
    <row r="3161" spans="7:41" x14ac:dyDescent="0.25">
      <c r="G3161" s="2"/>
      <c r="AF3161" s="20"/>
      <c r="AI3161" s="2"/>
      <c r="AJ3161" s="2"/>
      <c r="AK3161" s="20"/>
      <c r="AN3161" s="2"/>
      <c r="AO3161" s="2"/>
    </row>
    <row r="3162" spans="7:41" x14ac:dyDescent="0.25">
      <c r="G3162" s="2"/>
      <c r="AF3162" s="20"/>
      <c r="AI3162" s="2"/>
      <c r="AJ3162" s="2"/>
      <c r="AK3162" s="20"/>
      <c r="AN3162" s="2"/>
      <c r="AO3162" s="2"/>
    </row>
    <row r="3163" spans="7:41" x14ac:dyDescent="0.25">
      <c r="G3163" s="2"/>
      <c r="AF3163" s="20"/>
      <c r="AI3163" s="2"/>
      <c r="AJ3163" s="2"/>
      <c r="AK3163" s="20"/>
      <c r="AN3163" s="2"/>
      <c r="AO3163" s="2"/>
    </row>
    <row r="3164" spans="7:41" x14ac:dyDescent="0.25">
      <c r="G3164" s="2"/>
      <c r="AF3164" s="20"/>
      <c r="AI3164" s="2"/>
      <c r="AJ3164" s="2"/>
      <c r="AK3164" s="20"/>
      <c r="AN3164" s="2"/>
      <c r="AO3164" s="2"/>
    </row>
    <row r="3165" spans="7:41" x14ac:dyDescent="0.25">
      <c r="G3165" s="2"/>
      <c r="AF3165" s="20"/>
      <c r="AI3165" s="2"/>
      <c r="AJ3165" s="2"/>
      <c r="AK3165" s="20"/>
      <c r="AN3165" s="2"/>
      <c r="AO3165" s="2"/>
    </row>
    <row r="3166" spans="7:41" x14ac:dyDescent="0.25">
      <c r="G3166" s="2"/>
      <c r="AF3166" s="20"/>
      <c r="AI3166" s="2"/>
      <c r="AJ3166" s="2"/>
      <c r="AK3166" s="20"/>
      <c r="AN3166" s="2"/>
      <c r="AO3166" s="2"/>
    </row>
    <row r="3167" spans="7:41" x14ac:dyDescent="0.25">
      <c r="G3167" s="2"/>
      <c r="AF3167" s="20"/>
      <c r="AI3167" s="2"/>
      <c r="AJ3167" s="2"/>
      <c r="AK3167" s="20"/>
      <c r="AN3167" s="2"/>
      <c r="AO3167" s="2"/>
    </row>
    <row r="3168" spans="7:41" x14ac:dyDescent="0.25">
      <c r="G3168" s="2"/>
      <c r="AF3168" s="20"/>
      <c r="AI3168" s="2"/>
      <c r="AJ3168" s="2"/>
      <c r="AK3168" s="20"/>
      <c r="AN3168" s="2"/>
      <c r="AO3168" s="2"/>
    </row>
    <row r="3169" spans="7:41" x14ac:dyDescent="0.25">
      <c r="G3169" s="2"/>
      <c r="AF3169" s="20"/>
      <c r="AI3169" s="2"/>
      <c r="AJ3169" s="2"/>
      <c r="AK3169" s="20"/>
      <c r="AN3169" s="2"/>
      <c r="AO3169" s="2"/>
    </row>
    <row r="3170" spans="7:41" x14ac:dyDescent="0.25">
      <c r="G3170" s="2"/>
      <c r="AF3170" s="20"/>
      <c r="AI3170" s="2"/>
      <c r="AJ3170" s="2"/>
      <c r="AK3170" s="20"/>
      <c r="AN3170" s="2"/>
      <c r="AO3170" s="2"/>
    </row>
    <row r="3171" spans="7:41" x14ac:dyDescent="0.25">
      <c r="G3171" s="2"/>
      <c r="AF3171" s="20"/>
      <c r="AI3171" s="2"/>
      <c r="AJ3171" s="2"/>
      <c r="AK3171" s="20"/>
      <c r="AN3171" s="2"/>
      <c r="AO3171" s="2"/>
    </row>
    <row r="3172" spans="7:41" x14ac:dyDescent="0.25">
      <c r="G3172" s="2"/>
      <c r="AF3172" s="20"/>
      <c r="AI3172" s="2"/>
      <c r="AJ3172" s="2"/>
      <c r="AK3172" s="20"/>
      <c r="AN3172" s="2"/>
      <c r="AO3172" s="2"/>
    </row>
    <row r="3173" spans="7:41" x14ac:dyDescent="0.25">
      <c r="G3173" s="2"/>
      <c r="AF3173" s="20"/>
      <c r="AI3173" s="2"/>
      <c r="AJ3173" s="2"/>
      <c r="AK3173" s="20"/>
      <c r="AN3173" s="2"/>
      <c r="AO3173" s="2"/>
    </row>
    <row r="3174" spans="7:41" x14ac:dyDescent="0.25">
      <c r="G3174" s="2"/>
      <c r="AF3174" s="20"/>
      <c r="AI3174" s="2"/>
      <c r="AJ3174" s="2"/>
      <c r="AK3174" s="20"/>
      <c r="AN3174" s="2"/>
      <c r="AO3174" s="2"/>
    </row>
    <row r="3175" spans="7:41" x14ac:dyDescent="0.25">
      <c r="G3175" s="2"/>
      <c r="AF3175" s="20"/>
      <c r="AI3175" s="2"/>
      <c r="AJ3175" s="2"/>
      <c r="AK3175" s="20"/>
      <c r="AN3175" s="2"/>
      <c r="AO3175" s="2"/>
    </row>
    <row r="3176" spans="7:41" x14ac:dyDescent="0.25">
      <c r="G3176" s="2"/>
      <c r="AF3176" s="20"/>
      <c r="AI3176" s="2"/>
      <c r="AJ3176" s="2"/>
      <c r="AK3176" s="20"/>
      <c r="AN3176" s="2"/>
      <c r="AO3176" s="2"/>
    </row>
    <row r="3177" spans="7:41" x14ac:dyDescent="0.25">
      <c r="G3177" s="2"/>
      <c r="AF3177" s="20"/>
      <c r="AI3177" s="2"/>
      <c r="AJ3177" s="2"/>
      <c r="AK3177" s="20"/>
      <c r="AN3177" s="2"/>
      <c r="AO3177" s="2"/>
    </row>
    <row r="3178" spans="7:41" x14ac:dyDescent="0.25">
      <c r="G3178" s="2"/>
      <c r="AF3178" s="20"/>
      <c r="AI3178" s="2"/>
      <c r="AJ3178" s="2"/>
      <c r="AK3178" s="20"/>
      <c r="AN3178" s="2"/>
      <c r="AO3178" s="2"/>
    </row>
    <row r="3179" spans="7:41" x14ac:dyDescent="0.25">
      <c r="G3179" s="2"/>
      <c r="AF3179" s="20"/>
      <c r="AI3179" s="2"/>
      <c r="AJ3179" s="2"/>
      <c r="AK3179" s="20"/>
      <c r="AN3179" s="2"/>
      <c r="AO3179" s="2"/>
    </row>
    <row r="3180" spans="7:41" x14ac:dyDescent="0.25">
      <c r="G3180" s="2"/>
      <c r="AF3180" s="20"/>
      <c r="AI3180" s="2"/>
      <c r="AJ3180" s="2"/>
      <c r="AK3180" s="20"/>
      <c r="AN3180" s="2"/>
      <c r="AO3180" s="2"/>
    </row>
    <row r="3181" spans="7:41" x14ac:dyDescent="0.25">
      <c r="G3181" s="2"/>
      <c r="AF3181" s="20"/>
      <c r="AI3181" s="2"/>
      <c r="AJ3181" s="2"/>
      <c r="AK3181" s="20"/>
      <c r="AN3181" s="2"/>
      <c r="AO3181" s="2"/>
    </row>
    <row r="3182" spans="7:41" x14ac:dyDescent="0.25">
      <c r="G3182" s="2"/>
      <c r="AF3182" s="20"/>
      <c r="AI3182" s="2"/>
      <c r="AJ3182" s="2"/>
      <c r="AK3182" s="20"/>
      <c r="AN3182" s="2"/>
      <c r="AO3182" s="2"/>
    </row>
    <row r="3183" spans="7:41" x14ac:dyDescent="0.25">
      <c r="G3183" s="2"/>
      <c r="AF3183" s="20"/>
      <c r="AI3183" s="2"/>
      <c r="AJ3183" s="2"/>
      <c r="AK3183" s="20"/>
      <c r="AN3183" s="2"/>
      <c r="AO3183" s="2"/>
    </row>
    <row r="3184" spans="7:41" x14ac:dyDescent="0.25">
      <c r="G3184" s="2"/>
      <c r="AF3184" s="20"/>
      <c r="AI3184" s="2"/>
      <c r="AJ3184" s="2"/>
      <c r="AK3184" s="20"/>
      <c r="AN3184" s="2"/>
      <c r="AO3184" s="2"/>
    </row>
    <row r="3185" spans="7:41" x14ac:dyDescent="0.25">
      <c r="G3185" s="2"/>
      <c r="AF3185" s="20"/>
      <c r="AI3185" s="2"/>
      <c r="AJ3185" s="2"/>
      <c r="AK3185" s="20"/>
      <c r="AN3185" s="2"/>
      <c r="AO3185" s="2"/>
    </row>
    <row r="3186" spans="7:41" x14ac:dyDescent="0.25">
      <c r="G3186" s="2"/>
      <c r="AF3186" s="20"/>
      <c r="AI3186" s="2"/>
      <c r="AJ3186" s="2"/>
      <c r="AK3186" s="20"/>
      <c r="AN3186" s="2"/>
      <c r="AO3186" s="2"/>
    </row>
    <row r="3187" spans="7:41" x14ac:dyDescent="0.25">
      <c r="G3187" s="2"/>
      <c r="AF3187" s="20"/>
      <c r="AI3187" s="2"/>
      <c r="AJ3187" s="2"/>
      <c r="AK3187" s="20"/>
      <c r="AN3187" s="2"/>
      <c r="AO3187" s="2"/>
    </row>
    <row r="3188" spans="7:41" x14ac:dyDescent="0.25">
      <c r="G3188" s="2"/>
      <c r="AF3188" s="20"/>
      <c r="AI3188" s="2"/>
      <c r="AJ3188" s="2"/>
      <c r="AK3188" s="20"/>
      <c r="AN3188" s="2"/>
      <c r="AO3188" s="2"/>
    </row>
    <row r="3189" spans="7:41" x14ac:dyDescent="0.25">
      <c r="G3189" s="2"/>
      <c r="AF3189" s="20"/>
      <c r="AI3189" s="2"/>
      <c r="AJ3189" s="2"/>
      <c r="AK3189" s="20"/>
      <c r="AN3189" s="2"/>
      <c r="AO3189" s="2"/>
    </row>
    <row r="3190" spans="7:41" x14ac:dyDescent="0.25">
      <c r="G3190" s="2"/>
      <c r="AF3190" s="20"/>
      <c r="AI3190" s="2"/>
      <c r="AJ3190" s="2"/>
      <c r="AK3190" s="20"/>
      <c r="AN3190" s="2"/>
      <c r="AO3190" s="2"/>
    </row>
    <row r="3191" spans="7:41" x14ac:dyDescent="0.25">
      <c r="G3191" s="2"/>
      <c r="AF3191" s="20"/>
      <c r="AI3191" s="2"/>
      <c r="AJ3191" s="2"/>
      <c r="AK3191" s="20"/>
      <c r="AN3191" s="2"/>
      <c r="AO3191" s="2"/>
    </row>
    <row r="3192" spans="7:41" x14ac:dyDescent="0.25">
      <c r="G3192" s="2"/>
      <c r="AF3192" s="20"/>
      <c r="AI3192" s="2"/>
      <c r="AJ3192" s="2"/>
      <c r="AK3192" s="20"/>
      <c r="AN3192" s="2"/>
      <c r="AO3192" s="2"/>
    </row>
    <row r="3193" spans="7:41" x14ac:dyDescent="0.25">
      <c r="G3193" s="2"/>
      <c r="AF3193" s="20"/>
      <c r="AI3193" s="2"/>
      <c r="AJ3193" s="2"/>
      <c r="AK3193" s="20"/>
      <c r="AN3193" s="2"/>
      <c r="AO3193" s="2"/>
    </row>
    <row r="3194" spans="7:41" x14ac:dyDescent="0.25">
      <c r="G3194" s="2"/>
      <c r="AF3194" s="20"/>
      <c r="AI3194" s="2"/>
      <c r="AJ3194" s="2"/>
      <c r="AK3194" s="20"/>
      <c r="AN3194" s="2"/>
      <c r="AO3194" s="2"/>
    </row>
    <row r="3195" spans="7:41" x14ac:dyDescent="0.25">
      <c r="G3195" s="2"/>
      <c r="AF3195" s="20"/>
      <c r="AI3195" s="2"/>
      <c r="AJ3195" s="2"/>
      <c r="AK3195" s="20"/>
      <c r="AN3195" s="2"/>
      <c r="AO3195" s="2"/>
    </row>
    <row r="3196" spans="7:41" x14ac:dyDescent="0.25">
      <c r="G3196" s="2"/>
      <c r="AF3196" s="20"/>
      <c r="AI3196" s="2"/>
      <c r="AJ3196" s="2"/>
      <c r="AK3196" s="20"/>
      <c r="AN3196" s="2"/>
      <c r="AO3196" s="2"/>
    </row>
    <row r="3197" spans="7:41" x14ac:dyDescent="0.25">
      <c r="G3197" s="2"/>
      <c r="AF3197" s="20"/>
      <c r="AI3197" s="2"/>
      <c r="AJ3197" s="2"/>
      <c r="AK3197" s="20"/>
      <c r="AN3197" s="2"/>
      <c r="AO3197" s="2"/>
    </row>
    <row r="3198" spans="7:41" x14ac:dyDescent="0.25">
      <c r="G3198" s="2"/>
      <c r="AF3198" s="20"/>
      <c r="AI3198" s="2"/>
      <c r="AJ3198" s="2"/>
      <c r="AK3198" s="20"/>
      <c r="AN3198" s="2"/>
      <c r="AO3198" s="2"/>
    </row>
    <row r="3199" spans="7:41" x14ac:dyDescent="0.25">
      <c r="G3199" s="2"/>
      <c r="AF3199" s="20"/>
      <c r="AI3199" s="2"/>
      <c r="AJ3199" s="2"/>
      <c r="AK3199" s="20"/>
      <c r="AN3199" s="2"/>
      <c r="AO3199" s="2"/>
    </row>
    <row r="3200" spans="7:41" x14ac:dyDescent="0.25">
      <c r="G3200" s="2"/>
      <c r="AF3200" s="20"/>
      <c r="AI3200" s="2"/>
      <c r="AJ3200" s="2"/>
      <c r="AK3200" s="20"/>
      <c r="AN3200" s="2"/>
      <c r="AO3200" s="2"/>
    </row>
    <row r="3201" spans="7:41" x14ac:dyDescent="0.25">
      <c r="G3201" s="2"/>
      <c r="AF3201" s="20"/>
      <c r="AI3201" s="2"/>
      <c r="AJ3201" s="2"/>
      <c r="AK3201" s="20"/>
      <c r="AN3201" s="2"/>
      <c r="AO3201" s="2"/>
    </row>
    <row r="3202" spans="7:41" x14ac:dyDescent="0.25">
      <c r="G3202" s="2"/>
      <c r="AF3202" s="20"/>
      <c r="AI3202" s="2"/>
      <c r="AJ3202" s="2"/>
      <c r="AK3202" s="20"/>
      <c r="AN3202" s="2"/>
      <c r="AO3202" s="2"/>
    </row>
    <row r="3203" spans="7:41" x14ac:dyDescent="0.25">
      <c r="G3203" s="2"/>
      <c r="AF3203" s="20"/>
      <c r="AI3203" s="2"/>
      <c r="AJ3203" s="2"/>
      <c r="AK3203" s="20"/>
      <c r="AN3203" s="2"/>
      <c r="AO3203" s="2"/>
    </row>
    <row r="3204" spans="7:41" x14ac:dyDescent="0.25">
      <c r="G3204" s="2"/>
      <c r="AF3204" s="20"/>
      <c r="AI3204" s="2"/>
      <c r="AJ3204" s="2"/>
      <c r="AK3204" s="20"/>
      <c r="AN3204" s="2"/>
      <c r="AO3204" s="2"/>
    </row>
    <row r="3205" spans="7:41" x14ac:dyDescent="0.25">
      <c r="G3205" s="2"/>
      <c r="AF3205" s="20"/>
      <c r="AI3205" s="2"/>
      <c r="AJ3205" s="2"/>
      <c r="AK3205" s="20"/>
      <c r="AN3205" s="2"/>
      <c r="AO3205" s="2"/>
    </row>
    <row r="3206" spans="7:41" x14ac:dyDescent="0.25">
      <c r="G3206" s="2"/>
      <c r="AF3206" s="20"/>
      <c r="AI3206" s="2"/>
      <c r="AJ3206" s="2"/>
      <c r="AK3206" s="20"/>
      <c r="AN3206" s="2"/>
      <c r="AO3206" s="2"/>
    </row>
    <row r="3207" spans="7:41" x14ac:dyDescent="0.25">
      <c r="G3207" s="2"/>
      <c r="AF3207" s="20"/>
      <c r="AI3207" s="2"/>
      <c r="AJ3207" s="2"/>
      <c r="AK3207" s="20"/>
      <c r="AN3207" s="2"/>
      <c r="AO3207" s="2"/>
    </row>
    <row r="3208" spans="7:41" x14ac:dyDescent="0.25">
      <c r="G3208" s="2"/>
      <c r="AF3208" s="20"/>
      <c r="AI3208" s="2"/>
      <c r="AJ3208" s="2"/>
      <c r="AK3208" s="20"/>
      <c r="AN3208" s="2"/>
      <c r="AO3208" s="2"/>
    </row>
    <row r="3209" spans="7:41" x14ac:dyDescent="0.25">
      <c r="G3209" s="2"/>
      <c r="AF3209" s="20"/>
      <c r="AI3209" s="2"/>
      <c r="AJ3209" s="2"/>
      <c r="AK3209" s="20"/>
      <c r="AN3209" s="2"/>
      <c r="AO3209" s="2"/>
    </row>
    <row r="3210" spans="7:41" x14ac:dyDescent="0.25">
      <c r="G3210" s="2"/>
      <c r="AF3210" s="20"/>
      <c r="AI3210" s="2"/>
      <c r="AJ3210" s="2"/>
      <c r="AK3210" s="20"/>
      <c r="AN3210" s="2"/>
      <c r="AO3210" s="2"/>
    </row>
    <row r="3211" spans="7:41" x14ac:dyDescent="0.25">
      <c r="G3211" s="2"/>
      <c r="AF3211" s="20"/>
      <c r="AI3211" s="2"/>
      <c r="AJ3211" s="2"/>
      <c r="AK3211" s="20"/>
      <c r="AN3211" s="2"/>
      <c r="AO3211" s="2"/>
    </row>
    <row r="3212" spans="7:41" x14ac:dyDescent="0.25">
      <c r="G3212" s="2"/>
      <c r="AF3212" s="20"/>
      <c r="AI3212" s="2"/>
      <c r="AJ3212" s="2"/>
      <c r="AK3212" s="20"/>
      <c r="AN3212" s="2"/>
      <c r="AO3212" s="2"/>
    </row>
    <row r="3213" spans="7:41" x14ac:dyDescent="0.25">
      <c r="G3213" s="2"/>
      <c r="AF3213" s="20"/>
      <c r="AI3213" s="2"/>
      <c r="AJ3213" s="2"/>
      <c r="AK3213" s="20"/>
      <c r="AN3213" s="2"/>
      <c r="AO3213" s="2"/>
    </row>
    <row r="3214" spans="7:41" x14ac:dyDescent="0.25">
      <c r="G3214" s="2"/>
      <c r="AF3214" s="20"/>
      <c r="AI3214" s="2"/>
      <c r="AJ3214" s="2"/>
      <c r="AK3214" s="20"/>
      <c r="AN3214" s="2"/>
      <c r="AO3214" s="2"/>
    </row>
    <row r="3215" spans="7:41" x14ac:dyDescent="0.25">
      <c r="G3215" s="2"/>
      <c r="AF3215" s="20"/>
      <c r="AI3215" s="2"/>
      <c r="AJ3215" s="2"/>
      <c r="AK3215" s="20"/>
      <c r="AN3215" s="2"/>
      <c r="AO3215" s="2"/>
    </row>
    <row r="3216" spans="7:41" x14ac:dyDescent="0.25">
      <c r="G3216" s="2"/>
      <c r="AF3216" s="20"/>
      <c r="AI3216" s="2"/>
      <c r="AJ3216" s="2"/>
      <c r="AK3216" s="20"/>
      <c r="AN3216" s="2"/>
      <c r="AO3216" s="2"/>
    </row>
    <row r="3217" spans="7:41" x14ac:dyDescent="0.25">
      <c r="G3217" s="2"/>
      <c r="AF3217" s="20"/>
      <c r="AI3217" s="2"/>
      <c r="AJ3217" s="2"/>
      <c r="AK3217" s="20"/>
      <c r="AN3217" s="2"/>
      <c r="AO3217" s="2"/>
    </row>
    <row r="3218" spans="7:41" x14ac:dyDescent="0.25">
      <c r="G3218" s="2"/>
      <c r="AF3218" s="20"/>
      <c r="AI3218" s="2"/>
      <c r="AJ3218" s="2"/>
      <c r="AK3218" s="20"/>
      <c r="AN3218" s="2"/>
      <c r="AO3218" s="2"/>
    </row>
    <row r="3219" spans="7:41" x14ac:dyDescent="0.25">
      <c r="G3219" s="2"/>
      <c r="AF3219" s="20"/>
      <c r="AI3219" s="2"/>
      <c r="AJ3219" s="2"/>
      <c r="AK3219" s="20"/>
      <c r="AN3219" s="2"/>
      <c r="AO3219" s="2"/>
    </row>
    <row r="3220" spans="7:41" x14ac:dyDescent="0.25">
      <c r="G3220" s="2"/>
      <c r="AF3220" s="20"/>
      <c r="AI3220" s="2"/>
      <c r="AJ3220" s="2"/>
      <c r="AK3220" s="20"/>
      <c r="AN3220" s="2"/>
      <c r="AO3220" s="2"/>
    </row>
    <row r="3221" spans="7:41" x14ac:dyDescent="0.25">
      <c r="G3221" s="2"/>
      <c r="AF3221" s="20"/>
      <c r="AI3221" s="2"/>
      <c r="AJ3221" s="2"/>
      <c r="AK3221" s="20"/>
      <c r="AN3221" s="2"/>
      <c r="AO3221" s="2"/>
    </row>
    <row r="3222" spans="7:41" x14ac:dyDescent="0.25">
      <c r="G3222" s="2"/>
      <c r="AF3222" s="20"/>
      <c r="AI3222" s="2"/>
      <c r="AJ3222" s="2"/>
      <c r="AK3222" s="20"/>
      <c r="AN3222" s="2"/>
      <c r="AO3222" s="2"/>
    </row>
    <row r="3223" spans="7:41" x14ac:dyDescent="0.25">
      <c r="G3223" s="2"/>
      <c r="AF3223" s="20"/>
      <c r="AI3223" s="2"/>
      <c r="AJ3223" s="2"/>
      <c r="AK3223" s="20"/>
      <c r="AN3223" s="2"/>
      <c r="AO3223" s="2"/>
    </row>
    <row r="3224" spans="7:41" x14ac:dyDescent="0.25">
      <c r="G3224" s="2"/>
      <c r="AF3224" s="20"/>
      <c r="AI3224" s="2"/>
      <c r="AJ3224" s="2"/>
      <c r="AK3224" s="20"/>
      <c r="AN3224" s="2"/>
      <c r="AO3224" s="2"/>
    </row>
    <row r="3225" spans="7:41" x14ac:dyDescent="0.25">
      <c r="G3225" s="2"/>
      <c r="AF3225" s="20"/>
      <c r="AI3225" s="2"/>
      <c r="AJ3225" s="2"/>
      <c r="AK3225" s="20"/>
      <c r="AN3225" s="2"/>
      <c r="AO3225" s="2"/>
    </row>
    <row r="3226" spans="7:41" x14ac:dyDescent="0.25">
      <c r="G3226" s="2"/>
      <c r="AF3226" s="20"/>
      <c r="AI3226" s="2"/>
      <c r="AJ3226" s="2"/>
      <c r="AK3226" s="20"/>
      <c r="AN3226" s="2"/>
      <c r="AO3226" s="2"/>
    </row>
    <row r="3227" spans="7:41" x14ac:dyDescent="0.25">
      <c r="G3227" s="2"/>
      <c r="AF3227" s="20"/>
      <c r="AI3227" s="2"/>
      <c r="AJ3227" s="2"/>
      <c r="AK3227" s="20"/>
      <c r="AN3227" s="2"/>
      <c r="AO3227" s="2"/>
    </row>
    <row r="3228" spans="7:41" x14ac:dyDescent="0.25">
      <c r="G3228" s="2"/>
      <c r="AF3228" s="20"/>
      <c r="AI3228" s="2"/>
      <c r="AJ3228" s="2"/>
      <c r="AK3228" s="20"/>
      <c r="AN3228" s="2"/>
      <c r="AO3228" s="2"/>
    </row>
    <row r="3229" spans="7:41" x14ac:dyDescent="0.25">
      <c r="G3229" s="2"/>
      <c r="AF3229" s="20"/>
      <c r="AI3229" s="2"/>
      <c r="AJ3229" s="2"/>
      <c r="AK3229" s="20"/>
      <c r="AN3229" s="2"/>
      <c r="AO3229" s="2"/>
    </row>
    <row r="3230" spans="7:41" x14ac:dyDescent="0.25">
      <c r="G3230" s="2"/>
      <c r="AF3230" s="20"/>
      <c r="AI3230" s="2"/>
      <c r="AJ3230" s="2"/>
      <c r="AK3230" s="20"/>
      <c r="AN3230" s="2"/>
      <c r="AO3230" s="2"/>
    </row>
    <row r="3231" spans="7:41" x14ac:dyDescent="0.25">
      <c r="G3231" s="2"/>
      <c r="AF3231" s="20"/>
      <c r="AI3231" s="2"/>
      <c r="AJ3231" s="2"/>
      <c r="AK3231" s="20"/>
      <c r="AN3231" s="2"/>
      <c r="AO3231" s="2"/>
    </row>
    <row r="3232" spans="7:41" x14ac:dyDescent="0.25">
      <c r="G3232" s="2"/>
      <c r="AF3232" s="20"/>
      <c r="AI3232" s="2"/>
      <c r="AJ3232" s="2"/>
      <c r="AK3232" s="20"/>
      <c r="AN3232" s="2"/>
      <c r="AO3232" s="2"/>
    </row>
    <row r="3233" spans="7:41" x14ac:dyDescent="0.25">
      <c r="G3233" s="2"/>
      <c r="AF3233" s="20"/>
      <c r="AI3233" s="2"/>
      <c r="AJ3233" s="2"/>
      <c r="AK3233" s="20"/>
      <c r="AN3233" s="2"/>
      <c r="AO3233" s="2"/>
    </row>
    <row r="3234" spans="7:41" x14ac:dyDescent="0.25">
      <c r="G3234" s="2"/>
      <c r="AF3234" s="20"/>
      <c r="AI3234" s="2"/>
      <c r="AJ3234" s="2"/>
      <c r="AK3234" s="20"/>
      <c r="AN3234" s="2"/>
      <c r="AO3234" s="2"/>
    </row>
    <row r="3235" spans="7:41" x14ac:dyDescent="0.25">
      <c r="G3235" s="2"/>
      <c r="AF3235" s="20"/>
      <c r="AI3235" s="2"/>
      <c r="AJ3235" s="2"/>
      <c r="AK3235" s="20"/>
      <c r="AN3235" s="2"/>
      <c r="AO3235" s="2"/>
    </row>
    <row r="3236" spans="7:41" x14ac:dyDescent="0.25">
      <c r="G3236" s="2"/>
      <c r="AF3236" s="20"/>
      <c r="AI3236" s="2"/>
      <c r="AJ3236" s="2"/>
      <c r="AK3236" s="20"/>
      <c r="AN3236" s="2"/>
      <c r="AO3236" s="2"/>
    </row>
    <row r="3237" spans="7:41" x14ac:dyDescent="0.25">
      <c r="G3237" s="2"/>
      <c r="AF3237" s="20"/>
      <c r="AI3237" s="2"/>
      <c r="AJ3237" s="2"/>
      <c r="AK3237" s="20"/>
      <c r="AN3237" s="2"/>
      <c r="AO3237" s="2"/>
    </row>
    <row r="3238" spans="7:41" x14ac:dyDescent="0.25">
      <c r="G3238" s="2"/>
      <c r="AF3238" s="20"/>
      <c r="AI3238" s="2"/>
      <c r="AJ3238" s="2"/>
      <c r="AK3238" s="20"/>
      <c r="AN3238" s="2"/>
      <c r="AO3238" s="2"/>
    </row>
    <row r="3239" spans="7:41" x14ac:dyDescent="0.25">
      <c r="G3239" s="2"/>
      <c r="AF3239" s="20"/>
      <c r="AI3239" s="2"/>
      <c r="AJ3239" s="2"/>
      <c r="AK3239" s="20"/>
      <c r="AN3239" s="2"/>
      <c r="AO3239" s="2"/>
    </row>
    <row r="3240" spans="7:41" x14ac:dyDescent="0.25">
      <c r="G3240" s="2"/>
      <c r="AF3240" s="20"/>
      <c r="AI3240" s="2"/>
      <c r="AJ3240" s="2"/>
      <c r="AK3240" s="20"/>
      <c r="AN3240" s="2"/>
      <c r="AO3240" s="2"/>
    </row>
    <row r="3241" spans="7:41" x14ac:dyDescent="0.25">
      <c r="G3241" s="2"/>
      <c r="AF3241" s="20"/>
      <c r="AI3241" s="2"/>
      <c r="AJ3241" s="2"/>
      <c r="AK3241" s="20"/>
      <c r="AN3241" s="2"/>
      <c r="AO3241" s="2"/>
    </row>
    <row r="3242" spans="7:41" x14ac:dyDescent="0.25">
      <c r="G3242" s="2"/>
      <c r="AF3242" s="20"/>
      <c r="AI3242" s="2"/>
      <c r="AJ3242" s="2"/>
      <c r="AK3242" s="20"/>
      <c r="AN3242" s="2"/>
      <c r="AO3242" s="2"/>
    </row>
    <row r="3243" spans="7:41" x14ac:dyDescent="0.25">
      <c r="G3243" s="2"/>
      <c r="AF3243" s="20"/>
      <c r="AI3243" s="2"/>
      <c r="AJ3243" s="2"/>
      <c r="AK3243" s="20"/>
      <c r="AN3243" s="2"/>
      <c r="AO3243" s="2"/>
    </row>
    <row r="3244" spans="7:41" x14ac:dyDescent="0.25">
      <c r="G3244" s="2"/>
      <c r="AF3244" s="20"/>
      <c r="AI3244" s="2"/>
      <c r="AJ3244" s="2"/>
      <c r="AK3244" s="20"/>
      <c r="AN3244" s="2"/>
      <c r="AO3244" s="2"/>
    </row>
    <row r="3245" spans="7:41" x14ac:dyDescent="0.25">
      <c r="G3245" s="2"/>
      <c r="AF3245" s="20"/>
      <c r="AI3245" s="2"/>
      <c r="AJ3245" s="2"/>
      <c r="AK3245" s="20"/>
      <c r="AN3245" s="2"/>
      <c r="AO3245" s="2"/>
    </row>
    <row r="3246" spans="7:41" x14ac:dyDescent="0.25">
      <c r="G3246" s="2"/>
      <c r="AF3246" s="20"/>
      <c r="AI3246" s="2"/>
      <c r="AJ3246" s="2"/>
      <c r="AK3246" s="20"/>
      <c r="AN3246" s="2"/>
      <c r="AO3246" s="2"/>
    </row>
    <row r="3247" spans="7:41" x14ac:dyDescent="0.25">
      <c r="G3247" s="2"/>
      <c r="AF3247" s="20"/>
      <c r="AI3247" s="2"/>
      <c r="AJ3247" s="2"/>
      <c r="AK3247" s="20"/>
      <c r="AN3247" s="2"/>
      <c r="AO3247" s="2"/>
    </row>
    <row r="3248" spans="7:41" x14ac:dyDescent="0.25">
      <c r="G3248" s="2"/>
      <c r="AF3248" s="20"/>
      <c r="AI3248" s="2"/>
      <c r="AJ3248" s="2"/>
      <c r="AK3248" s="20"/>
      <c r="AN3248" s="2"/>
      <c r="AO3248" s="2"/>
    </row>
    <row r="3249" spans="7:41" x14ac:dyDescent="0.25">
      <c r="G3249" s="2"/>
      <c r="AF3249" s="20"/>
      <c r="AI3249" s="2"/>
      <c r="AJ3249" s="2"/>
      <c r="AK3249" s="20"/>
      <c r="AN3249" s="2"/>
      <c r="AO3249" s="2"/>
    </row>
    <row r="3250" spans="7:41" x14ac:dyDescent="0.25">
      <c r="G3250" s="2"/>
      <c r="AF3250" s="20"/>
      <c r="AI3250" s="2"/>
      <c r="AJ3250" s="2"/>
      <c r="AK3250" s="20"/>
      <c r="AN3250" s="2"/>
      <c r="AO3250" s="2"/>
    </row>
    <row r="3251" spans="7:41" x14ac:dyDescent="0.25">
      <c r="G3251" s="2"/>
      <c r="AF3251" s="20"/>
      <c r="AI3251" s="2"/>
      <c r="AJ3251" s="2"/>
      <c r="AK3251" s="20"/>
      <c r="AN3251" s="2"/>
      <c r="AO3251" s="2"/>
    </row>
    <row r="3252" spans="7:41" x14ac:dyDescent="0.25">
      <c r="G3252" s="2"/>
      <c r="AF3252" s="20"/>
      <c r="AI3252" s="2"/>
      <c r="AJ3252" s="2"/>
      <c r="AK3252" s="20"/>
      <c r="AN3252" s="2"/>
      <c r="AO3252" s="2"/>
    </row>
    <row r="3253" spans="7:41" x14ac:dyDescent="0.25">
      <c r="G3253" s="2"/>
      <c r="AF3253" s="20"/>
      <c r="AI3253" s="2"/>
      <c r="AJ3253" s="2"/>
      <c r="AK3253" s="20"/>
      <c r="AN3253" s="2"/>
      <c r="AO3253" s="2"/>
    </row>
    <row r="3254" spans="7:41" x14ac:dyDescent="0.25">
      <c r="G3254" s="2"/>
      <c r="AF3254" s="20"/>
      <c r="AI3254" s="2"/>
      <c r="AJ3254" s="2"/>
      <c r="AK3254" s="20"/>
      <c r="AN3254" s="2"/>
      <c r="AO3254" s="2"/>
    </row>
    <row r="3255" spans="7:41" x14ac:dyDescent="0.25">
      <c r="G3255" s="2"/>
      <c r="AF3255" s="20"/>
      <c r="AI3255" s="2"/>
      <c r="AJ3255" s="2"/>
      <c r="AK3255" s="20"/>
      <c r="AN3255" s="2"/>
      <c r="AO3255" s="2"/>
    </row>
    <row r="3256" spans="7:41" x14ac:dyDescent="0.25">
      <c r="G3256" s="2"/>
      <c r="AF3256" s="20"/>
      <c r="AI3256" s="2"/>
      <c r="AJ3256" s="2"/>
      <c r="AK3256" s="20"/>
      <c r="AN3256" s="2"/>
      <c r="AO3256" s="2"/>
    </row>
    <row r="3257" spans="7:41" x14ac:dyDescent="0.25">
      <c r="G3257" s="2"/>
      <c r="AF3257" s="20"/>
      <c r="AI3257" s="2"/>
      <c r="AJ3257" s="2"/>
      <c r="AK3257" s="20"/>
      <c r="AN3257" s="2"/>
      <c r="AO3257" s="2"/>
    </row>
    <row r="3258" spans="7:41" x14ac:dyDescent="0.25">
      <c r="G3258" s="2"/>
      <c r="AF3258" s="20"/>
      <c r="AI3258" s="2"/>
      <c r="AJ3258" s="2"/>
      <c r="AK3258" s="20"/>
      <c r="AN3258" s="2"/>
      <c r="AO3258" s="2"/>
    </row>
    <row r="3259" spans="7:41" x14ac:dyDescent="0.25">
      <c r="G3259" s="2"/>
      <c r="AF3259" s="20"/>
      <c r="AI3259" s="2"/>
      <c r="AJ3259" s="2"/>
      <c r="AK3259" s="20"/>
      <c r="AN3259" s="2"/>
      <c r="AO3259" s="2"/>
    </row>
    <row r="3260" spans="7:41" x14ac:dyDescent="0.25">
      <c r="G3260" s="2"/>
      <c r="AF3260" s="20"/>
      <c r="AI3260" s="2"/>
      <c r="AJ3260" s="2"/>
      <c r="AK3260" s="20"/>
      <c r="AN3260" s="2"/>
      <c r="AO3260" s="2"/>
    </row>
    <row r="3261" spans="7:41" x14ac:dyDescent="0.25">
      <c r="G3261" s="2"/>
      <c r="AF3261" s="20"/>
      <c r="AI3261" s="2"/>
      <c r="AJ3261" s="2"/>
      <c r="AK3261" s="20"/>
      <c r="AN3261" s="2"/>
      <c r="AO3261" s="2"/>
    </row>
    <row r="3262" spans="7:41" x14ac:dyDescent="0.25">
      <c r="G3262" s="2"/>
      <c r="AF3262" s="20"/>
      <c r="AI3262" s="2"/>
      <c r="AJ3262" s="2"/>
      <c r="AK3262" s="20"/>
      <c r="AN3262" s="2"/>
      <c r="AO3262" s="2"/>
    </row>
    <row r="3263" spans="7:41" x14ac:dyDescent="0.25">
      <c r="G3263" s="2"/>
      <c r="AF3263" s="20"/>
      <c r="AI3263" s="2"/>
      <c r="AJ3263" s="2"/>
      <c r="AK3263" s="20"/>
      <c r="AN3263" s="2"/>
      <c r="AO3263" s="2"/>
    </row>
    <row r="3264" spans="7:41" x14ac:dyDescent="0.25">
      <c r="G3264" s="2"/>
      <c r="AF3264" s="20"/>
      <c r="AI3264" s="2"/>
      <c r="AJ3264" s="2"/>
      <c r="AK3264" s="20"/>
      <c r="AN3264" s="2"/>
      <c r="AO3264" s="2"/>
    </row>
    <row r="3265" spans="7:41" x14ac:dyDescent="0.25">
      <c r="G3265" s="2"/>
      <c r="AF3265" s="20"/>
      <c r="AI3265" s="2"/>
      <c r="AJ3265" s="2"/>
      <c r="AK3265" s="20"/>
      <c r="AN3265" s="2"/>
      <c r="AO3265" s="2"/>
    </row>
    <row r="3266" spans="7:41" x14ac:dyDescent="0.25">
      <c r="G3266" s="2"/>
      <c r="AF3266" s="20"/>
      <c r="AI3266" s="2"/>
      <c r="AJ3266" s="2"/>
      <c r="AK3266" s="20"/>
      <c r="AN3266" s="2"/>
      <c r="AO3266" s="2"/>
    </row>
    <row r="3267" spans="7:41" x14ac:dyDescent="0.25">
      <c r="G3267" s="2"/>
      <c r="AF3267" s="20"/>
      <c r="AI3267" s="2"/>
      <c r="AJ3267" s="2"/>
      <c r="AK3267" s="20"/>
      <c r="AN3267" s="2"/>
      <c r="AO3267" s="2"/>
    </row>
    <row r="3268" spans="7:41" x14ac:dyDescent="0.25">
      <c r="G3268" s="2"/>
      <c r="AF3268" s="20"/>
      <c r="AI3268" s="2"/>
      <c r="AJ3268" s="2"/>
      <c r="AK3268" s="20"/>
      <c r="AN3268" s="2"/>
      <c r="AO3268" s="2"/>
    </row>
    <row r="3269" spans="7:41" x14ac:dyDescent="0.25">
      <c r="G3269" s="2"/>
      <c r="AF3269" s="20"/>
      <c r="AI3269" s="2"/>
      <c r="AJ3269" s="2"/>
      <c r="AK3269" s="20"/>
      <c r="AN3269" s="2"/>
      <c r="AO3269" s="2"/>
    </row>
    <row r="3270" spans="7:41" x14ac:dyDescent="0.25">
      <c r="G3270" s="2"/>
      <c r="AF3270" s="20"/>
      <c r="AI3270" s="2"/>
      <c r="AJ3270" s="2"/>
      <c r="AK3270" s="20"/>
      <c r="AN3270" s="2"/>
      <c r="AO3270" s="2"/>
    </row>
    <row r="3271" spans="7:41" x14ac:dyDescent="0.25">
      <c r="G3271" s="2"/>
      <c r="AF3271" s="20"/>
      <c r="AI3271" s="2"/>
      <c r="AJ3271" s="2"/>
      <c r="AK3271" s="20"/>
      <c r="AN3271" s="2"/>
      <c r="AO3271" s="2"/>
    </row>
    <row r="3272" spans="7:41" x14ac:dyDescent="0.25">
      <c r="G3272" s="2"/>
      <c r="AF3272" s="20"/>
      <c r="AI3272" s="2"/>
      <c r="AJ3272" s="2"/>
      <c r="AK3272" s="20"/>
      <c r="AN3272" s="2"/>
      <c r="AO3272" s="2"/>
    </row>
    <row r="3273" spans="7:41" x14ac:dyDescent="0.25">
      <c r="G3273" s="2"/>
      <c r="AF3273" s="20"/>
      <c r="AI3273" s="2"/>
      <c r="AJ3273" s="2"/>
      <c r="AK3273" s="20"/>
      <c r="AN3273" s="2"/>
      <c r="AO3273" s="2"/>
    </row>
    <row r="3274" spans="7:41" x14ac:dyDescent="0.25">
      <c r="G3274" s="2"/>
      <c r="AF3274" s="20"/>
      <c r="AI3274" s="2"/>
      <c r="AJ3274" s="2"/>
      <c r="AK3274" s="20"/>
      <c r="AN3274" s="2"/>
      <c r="AO3274" s="2"/>
    </row>
    <row r="3275" spans="7:41" x14ac:dyDescent="0.25">
      <c r="G3275" s="2"/>
      <c r="AF3275" s="20"/>
      <c r="AI3275" s="2"/>
      <c r="AJ3275" s="2"/>
      <c r="AK3275" s="20"/>
      <c r="AN3275" s="2"/>
      <c r="AO3275" s="2"/>
    </row>
    <row r="3276" spans="7:41" x14ac:dyDescent="0.25">
      <c r="G3276" s="2"/>
      <c r="AF3276" s="20"/>
      <c r="AI3276" s="2"/>
      <c r="AJ3276" s="2"/>
      <c r="AK3276" s="20"/>
      <c r="AN3276" s="2"/>
      <c r="AO3276" s="2"/>
    </row>
    <row r="3277" spans="7:41" x14ac:dyDescent="0.25">
      <c r="G3277" s="2"/>
      <c r="AF3277" s="20"/>
      <c r="AI3277" s="2"/>
      <c r="AJ3277" s="2"/>
      <c r="AK3277" s="20"/>
      <c r="AN3277" s="2"/>
      <c r="AO3277" s="2"/>
    </row>
    <row r="3278" spans="7:41" x14ac:dyDescent="0.25">
      <c r="G3278" s="2"/>
      <c r="AF3278" s="20"/>
      <c r="AI3278" s="2"/>
      <c r="AJ3278" s="2"/>
      <c r="AK3278" s="20"/>
      <c r="AN3278" s="2"/>
      <c r="AO3278" s="2"/>
    </row>
    <row r="3279" spans="7:41" x14ac:dyDescent="0.25">
      <c r="G3279" s="2"/>
      <c r="AF3279" s="20"/>
      <c r="AI3279" s="2"/>
      <c r="AJ3279" s="2"/>
      <c r="AK3279" s="20"/>
      <c r="AN3279" s="2"/>
      <c r="AO3279" s="2"/>
    </row>
    <row r="3280" spans="7:41" x14ac:dyDescent="0.25">
      <c r="G3280" s="2"/>
      <c r="AF3280" s="20"/>
      <c r="AI3280" s="2"/>
      <c r="AJ3280" s="2"/>
      <c r="AK3280" s="20"/>
      <c r="AN3280" s="2"/>
      <c r="AO3280" s="2"/>
    </row>
    <row r="3281" spans="7:41" x14ac:dyDescent="0.25">
      <c r="G3281" s="2"/>
      <c r="AF3281" s="20"/>
      <c r="AI3281" s="2"/>
      <c r="AJ3281" s="2"/>
      <c r="AK3281" s="20"/>
      <c r="AN3281" s="2"/>
      <c r="AO3281" s="2"/>
    </row>
    <row r="3282" spans="7:41" x14ac:dyDescent="0.25">
      <c r="G3282" s="2"/>
      <c r="AF3282" s="20"/>
      <c r="AI3282" s="2"/>
      <c r="AJ3282" s="2"/>
      <c r="AK3282" s="20"/>
      <c r="AN3282" s="2"/>
      <c r="AO3282" s="2"/>
    </row>
    <row r="3283" spans="7:41" x14ac:dyDescent="0.25">
      <c r="G3283" s="2"/>
      <c r="AF3283" s="20"/>
      <c r="AI3283" s="2"/>
      <c r="AJ3283" s="2"/>
      <c r="AK3283" s="20"/>
      <c r="AN3283" s="2"/>
      <c r="AO3283" s="2"/>
    </row>
    <row r="3284" spans="7:41" x14ac:dyDescent="0.25">
      <c r="G3284" s="2"/>
      <c r="AF3284" s="20"/>
      <c r="AI3284" s="2"/>
      <c r="AJ3284" s="2"/>
      <c r="AK3284" s="20"/>
      <c r="AN3284" s="2"/>
      <c r="AO3284" s="2"/>
    </row>
    <row r="3285" spans="7:41" x14ac:dyDescent="0.25">
      <c r="G3285" s="2"/>
      <c r="AF3285" s="20"/>
      <c r="AI3285" s="2"/>
      <c r="AJ3285" s="2"/>
      <c r="AK3285" s="20"/>
      <c r="AN3285" s="2"/>
      <c r="AO3285" s="2"/>
    </row>
    <row r="3286" spans="7:41" x14ac:dyDescent="0.25">
      <c r="G3286" s="2"/>
      <c r="AF3286" s="20"/>
      <c r="AI3286" s="2"/>
      <c r="AJ3286" s="2"/>
      <c r="AK3286" s="20"/>
      <c r="AN3286" s="2"/>
      <c r="AO3286" s="2"/>
    </row>
    <row r="3287" spans="7:41" x14ac:dyDescent="0.25">
      <c r="G3287" s="2"/>
      <c r="AF3287" s="20"/>
      <c r="AI3287" s="2"/>
      <c r="AJ3287" s="2"/>
      <c r="AK3287" s="20"/>
      <c r="AN3287" s="2"/>
      <c r="AO3287" s="2"/>
    </row>
    <row r="3288" spans="7:41" x14ac:dyDescent="0.25">
      <c r="G3288" s="2"/>
      <c r="AF3288" s="20"/>
      <c r="AI3288" s="2"/>
      <c r="AJ3288" s="2"/>
      <c r="AK3288" s="20"/>
      <c r="AN3288" s="2"/>
      <c r="AO3288" s="2"/>
    </row>
    <row r="3289" spans="7:41" x14ac:dyDescent="0.25">
      <c r="G3289" s="2"/>
      <c r="AF3289" s="20"/>
      <c r="AI3289" s="2"/>
      <c r="AJ3289" s="2"/>
      <c r="AK3289" s="20"/>
      <c r="AN3289" s="2"/>
      <c r="AO3289" s="2"/>
    </row>
    <row r="3290" spans="7:41" x14ac:dyDescent="0.25">
      <c r="G3290" s="2"/>
      <c r="AF3290" s="20"/>
      <c r="AI3290" s="2"/>
      <c r="AJ3290" s="2"/>
      <c r="AK3290" s="20"/>
      <c r="AN3290" s="2"/>
      <c r="AO3290" s="2"/>
    </row>
    <row r="3291" spans="7:41" x14ac:dyDescent="0.25">
      <c r="G3291" s="2"/>
      <c r="AF3291" s="20"/>
      <c r="AI3291" s="2"/>
      <c r="AJ3291" s="2"/>
      <c r="AK3291" s="20"/>
      <c r="AN3291" s="2"/>
      <c r="AO3291" s="2"/>
    </row>
    <row r="3292" spans="7:41" x14ac:dyDescent="0.25">
      <c r="G3292" s="2"/>
      <c r="AF3292" s="20"/>
      <c r="AI3292" s="2"/>
      <c r="AJ3292" s="2"/>
      <c r="AK3292" s="20"/>
      <c r="AN3292" s="2"/>
      <c r="AO3292" s="2"/>
    </row>
    <row r="3293" spans="7:41" x14ac:dyDescent="0.25">
      <c r="G3293" s="2"/>
      <c r="AF3293" s="20"/>
      <c r="AI3293" s="2"/>
      <c r="AJ3293" s="2"/>
      <c r="AK3293" s="20"/>
      <c r="AN3293" s="2"/>
      <c r="AO3293" s="2"/>
    </row>
    <row r="3294" spans="7:41" x14ac:dyDescent="0.25">
      <c r="G3294" s="2"/>
      <c r="AF3294" s="20"/>
      <c r="AI3294" s="2"/>
      <c r="AJ3294" s="2"/>
      <c r="AK3294" s="20"/>
      <c r="AN3294" s="2"/>
      <c r="AO3294" s="2"/>
    </row>
    <row r="3295" spans="7:41" x14ac:dyDescent="0.25">
      <c r="G3295" s="2"/>
      <c r="AF3295" s="20"/>
      <c r="AI3295" s="2"/>
      <c r="AJ3295" s="2"/>
      <c r="AK3295" s="20"/>
      <c r="AN3295" s="2"/>
      <c r="AO3295" s="2"/>
    </row>
    <row r="3296" spans="7:41" x14ac:dyDescent="0.25">
      <c r="G3296" s="2"/>
      <c r="AF3296" s="20"/>
      <c r="AI3296" s="2"/>
      <c r="AJ3296" s="2"/>
      <c r="AK3296" s="20"/>
      <c r="AN3296" s="2"/>
      <c r="AO3296" s="2"/>
    </row>
    <row r="3297" spans="7:41" x14ac:dyDescent="0.25">
      <c r="G3297" s="2"/>
      <c r="AF3297" s="20"/>
      <c r="AI3297" s="2"/>
      <c r="AJ3297" s="2"/>
      <c r="AK3297" s="20"/>
      <c r="AN3297" s="2"/>
      <c r="AO3297" s="2"/>
    </row>
    <row r="3298" spans="7:41" x14ac:dyDescent="0.25">
      <c r="G3298" s="2"/>
      <c r="AF3298" s="20"/>
      <c r="AI3298" s="2"/>
      <c r="AJ3298" s="2"/>
      <c r="AK3298" s="20"/>
      <c r="AN3298" s="2"/>
      <c r="AO3298" s="2"/>
    </row>
    <row r="3299" spans="7:41" x14ac:dyDescent="0.25">
      <c r="G3299" s="2"/>
      <c r="AF3299" s="20"/>
      <c r="AI3299" s="2"/>
      <c r="AJ3299" s="2"/>
      <c r="AK3299" s="20"/>
      <c r="AN3299" s="2"/>
      <c r="AO3299" s="2"/>
    </row>
    <row r="3300" spans="7:41" x14ac:dyDescent="0.25">
      <c r="G3300" s="2"/>
      <c r="AF3300" s="20"/>
      <c r="AI3300" s="2"/>
      <c r="AJ3300" s="2"/>
      <c r="AK3300" s="20"/>
      <c r="AN3300" s="2"/>
      <c r="AO3300" s="2"/>
    </row>
    <row r="3301" spans="7:41" x14ac:dyDescent="0.25">
      <c r="G3301" s="2"/>
      <c r="AF3301" s="20"/>
      <c r="AI3301" s="2"/>
      <c r="AJ3301" s="2"/>
      <c r="AK3301" s="20"/>
      <c r="AN3301" s="2"/>
      <c r="AO3301" s="2"/>
    </row>
    <row r="3302" spans="7:41" x14ac:dyDescent="0.25">
      <c r="G3302" s="2"/>
      <c r="AF3302" s="20"/>
      <c r="AI3302" s="2"/>
      <c r="AJ3302" s="2"/>
      <c r="AK3302" s="20"/>
      <c r="AN3302" s="2"/>
      <c r="AO3302" s="2"/>
    </row>
    <row r="3303" spans="7:41" x14ac:dyDescent="0.25">
      <c r="G3303" s="2"/>
      <c r="AF3303" s="20"/>
      <c r="AI3303" s="2"/>
      <c r="AJ3303" s="2"/>
      <c r="AK3303" s="20"/>
      <c r="AN3303" s="2"/>
      <c r="AO3303" s="2"/>
    </row>
    <row r="3304" spans="7:41" x14ac:dyDescent="0.25">
      <c r="G3304" s="2"/>
      <c r="AF3304" s="20"/>
      <c r="AI3304" s="2"/>
      <c r="AJ3304" s="2"/>
      <c r="AK3304" s="20"/>
      <c r="AN3304" s="2"/>
      <c r="AO3304" s="2"/>
    </row>
    <row r="3305" spans="7:41" x14ac:dyDescent="0.25">
      <c r="G3305" s="2"/>
      <c r="AF3305" s="20"/>
      <c r="AI3305" s="2"/>
      <c r="AJ3305" s="2"/>
      <c r="AK3305" s="20"/>
      <c r="AN3305" s="2"/>
      <c r="AO3305" s="2"/>
    </row>
    <row r="3306" spans="7:41" x14ac:dyDescent="0.25">
      <c r="G3306" s="2"/>
      <c r="AF3306" s="20"/>
      <c r="AI3306" s="2"/>
      <c r="AJ3306" s="2"/>
      <c r="AK3306" s="20"/>
      <c r="AN3306" s="2"/>
      <c r="AO3306" s="2"/>
    </row>
    <row r="3307" spans="7:41" x14ac:dyDescent="0.25">
      <c r="G3307" s="2"/>
      <c r="AF3307" s="20"/>
      <c r="AI3307" s="2"/>
      <c r="AJ3307" s="2"/>
      <c r="AK3307" s="20"/>
      <c r="AN3307" s="2"/>
      <c r="AO3307" s="2"/>
    </row>
    <row r="3308" spans="7:41" x14ac:dyDescent="0.25">
      <c r="G3308" s="2"/>
      <c r="AF3308" s="20"/>
      <c r="AI3308" s="2"/>
      <c r="AJ3308" s="2"/>
      <c r="AK3308" s="20"/>
      <c r="AN3308" s="2"/>
      <c r="AO3308" s="2"/>
    </row>
    <row r="3309" spans="7:41" x14ac:dyDescent="0.25">
      <c r="G3309" s="2"/>
      <c r="AF3309" s="20"/>
      <c r="AI3309" s="2"/>
      <c r="AJ3309" s="2"/>
      <c r="AK3309" s="20"/>
      <c r="AN3309" s="2"/>
      <c r="AO3309" s="2"/>
    </row>
    <row r="3310" spans="7:41" x14ac:dyDescent="0.25">
      <c r="G3310" s="2"/>
      <c r="AF3310" s="20"/>
      <c r="AI3310" s="2"/>
      <c r="AJ3310" s="2"/>
      <c r="AK3310" s="20"/>
      <c r="AN3310" s="2"/>
      <c r="AO3310" s="2"/>
    </row>
    <row r="3311" spans="7:41" x14ac:dyDescent="0.25">
      <c r="G3311" s="2"/>
      <c r="AF3311" s="20"/>
      <c r="AI3311" s="2"/>
      <c r="AJ3311" s="2"/>
      <c r="AK3311" s="20"/>
      <c r="AN3311" s="2"/>
      <c r="AO3311" s="2"/>
    </row>
    <row r="3312" spans="7:41" x14ac:dyDescent="0.25">
      <c r="G3312" s="2"/>
      <c r="AF3312" s="20"/>
      <c r="AI3312" s="2"/>
      <c r="AJ3312" s="2"/>
      <c r="AK3312" s="20"/>
      <c r="AN3312" s="2"/>
      <c r="AO3312" s="2"/>
    </row>
    <row r="3313" spans="7:41" x14ac:dyDescent="0.25">
      <c r="G3313" s="2"/>
      <c r="AF3313" s="20"/>
      <c r="AI3313" s="2"/>
      <c r="AJ3313" s="2"/>
      <c r="AK3313" s="20"/>
      <c r="AN3313" s="2"/>
      <c r="AO3313" s="2"/>
    </row>
    <row r="3314" spans="7:41" x14ac:dyDescent="0.25">
      <c r="G3314" s="2"/>
      <c r="AF3314" s="20"/>
      <c r="AI3314" s="2"/>
      <c r="AJ3314" s="2"/>
      <c r="AK3314" s="20"/>
      <c r="AN3314" s="2"/>
      <c r="AO3314" s="2"/>
    </row>
    <row r="3315" spans="7:41" x14ac:dyDescent="0.25">
      <c r="G3315" s="2"/>
      <c r="AF3315" s="20"/>
      <c r="AI3315" s="2"/>
      <c r="AJ3315" s="2"/>
      <c r="AK3315" s="20"/>
      <c r="AN3315" s="2"/>
      <c r="AO3315" s="2"/>
    </row>
    <row r="3316" spans="7:41" x14ac:dyDescent="0.25">
      <c r="G3316" s="2"/>
      <c r="AF3316" s="20"/>
      <c r="AI3316" s="2"/>
      <c r="AJ3316" s="2"/>
      <c r="AK3316" s="20"/>
      <c r="AN3316" s="2"/>
      <c r="AO3316" s="2"/>
    </row>
    <row r="3317" spans="7:41" x14ac:dyDescent="0.25">
      <c r="G3317" s="2"/>
      <c r="AF3317" s="20"/>
      <c r="AI3317" s="2"/>
      <c r="AJ3317" s="2"/>
      <c r="AK3317" s="20"/>
      <c r="AN3317" s="2"/>
      <c r="AO3317" s="2"/>
    </row>
    <row r="3318" spans="7:41" x14ac:dyDescent="0.25">
      <c r="G3318" s="2"/>
      <c r="AF3318" s="20"/>
      <c r="AI3318" s="2"/>
      <c r="AJ3318" s="2"/>
      <c r="AK3318" s="20"/>
      <c r="AN3318" s="2"/>
      <c r="AO3318" s="2"/>
    </row>
    <row r="3319" spans="7:41" x14ac:dyDescent="0.25">
      <c r="G3319" s="2"/>
      <c r="AF3319" s="20"/>
      <c r="AI3319" s="2"/>
      <c r="AJ3319" s="2"/>
      <c r="AK3319" s="20"/>
      <c r="AN3319" s="2"/>
      <c r="AO3319" s="2"/>
    </row>
    <row r="3320" spans="7:41" x14ac:dyDescent="0.25">
      <c r="G3320" s="2"/>
      <c r="AF3320" s="20"/>
      <c r="AI3320" s="2"/>
      <c r="AJ3320" s="2"/>
      <c r="AK3320" s="20"/>
      <c r="AN3320" s="2"/>
      <c r="AO3320" s="2"/>
    </row>
    <row r="3321" spans="7:41" x14ac:dyDescent="0.25">
      <c r="G3321" s="2"/>
      <c r="AF3321" s="20"/>
      <c r="AI3321" s="2"/>
      <c r="AJ3321" s="2"/>
      <c r="AK3321" s="20"/>
      <c r="AN3321" s="2"/>
      <c r="AO3321" s="2"/>
    </row>
    <row r="3322" spans="7:41" x14ac:dyDescent="0.25">
      <c r="G3322" s="2"/>
      <c r="AF3322" s="20"/>
      <c r="AI3322" s="2"/>
      <c r="AJ3322" s="2"/>
      <c r="AK3322" s="20"/>
      <c r="AN3322" s="2"/>
      <c r="AO3322" s="2"/>
    </row>
    <row r="3323" spans="7:41" x14ac:dyDescent="0.25">
      <c r="G3323" s="2"/>
      <c r="AF3323" s="20"/>
      <c r="AI3323" s="2"/>
      <c r="AJ3323" s="2"/>
      <c r="AK3323" s="20"/>
      <c r="AN3323" s="2"/>
      <c r="AO3323" s="2"/>
    </row>
    <row r="3324" spans="7:41" x14ac:dyDescent="0.25">
      <c r="G3324" s="2"/>
      <c r="AF3324" s="20"/>
      <c r="AI3324" s="2"/>
      <c r="AJ3324" s="2"/>
      <c r="AK3324" s="20"/>
      <c r="AN3324" s="2"/>
      <c r="AO3324" s="2"/>
    </row>
    <row r="3325" spans="7:41" x14ac:dyDescent="0.25">
      <c r="G3325" s="2"/>
      <c r="AF3325" s="20"/>
      <c r="AI3325" s="2"/>
      <c r="AJ3325" s="2"/>
      <c r="AK3325" s="20"/>
      <c r="AN3325" s="2"/>
      <c r="AO3325" s="2"/>
    </row>
    <row r="3326" spans="7:41" x14ac:dyDescent="0.25">
      <c r="G3326" s="2"/>
      <c r="AF3326" s="20"/>
      <c r="AI3326" s="2"/>
      <c r="AJ3326" s="2"/>
      <c r="AK3326" s="20"/>
      <c r="AN3326" s="2"/>
      <c r="AO3326" s="2"/>
    </row>
    <row r="3327" spans="7:41" x14ac:dyDescent="0.25">
      <c r="G3327" s="2"/>
      <c r="AF3327" s="20"/>
      <c r="AI3327" s="2"/>
      <c r="AJ3327" s="2"/>
      <c r="AK3327" s="20"/>
      <c r="AN3327" s="2"/>
      <c r="AO3327" s="2"/>
    </row>
    <row r="3328" spans="7:41" x14ac:dyDescent="0.25">
      <c r="G3328" s="2"/>
      <c r="AF3328" s="20"/>
      <c r="AI3328" s="2"/>
      <c r="AJ3328" s="2"/>
      <c r="AK3328" s="20"/>
      <c r="AN3328" s="2"/>
      <c r="AO3328" s="2"/>
    </row>
    <row r="3329" spans="7:41" x14ac:dyDescent="0.25">
      <c r="G3329" s="2"/>
      <c r="AF3329" s="20"/>
      <c r="AI3329" s="2"/>
      <c r="AJ3329" s="2"/>
      <c r="AK3329" s="20"/>
      <c r="AN3329" s="2"/>
      <c r="AO3329" s="2"/>
    </row>
    <row r="3330" spans="7:41" x14ac:dyDescent="0.25">
      <c r="G3330" s="2"/>
      <c r="AF3330" s="20"/>
      <c r="AI3330" s="2"/>
      <c r="AJ3330" s="2"/>
      <c r="AK3330" s="20"/>
      <c r="AN3330" s="2"/>
      <c r="AO3330" s="2"/>
    </row>
    <row r="3331" spans="7:41" x14ac:dyDescent="0.25">
      <c r="G3331" s="2"/>
      <c r="AF3331" s="20"/>
      <c r="AI3331" s="2"/>
      <c r="AJ3331" s="2"/>
      <c r="AK3331" s="20"/>
      <c r="AN3331" s="2"/>
      <c r="AO3331" s="2"/>
    </row>
    <row r="3332" spans="7:41" x14ac:dyDescent="0.25">
      <c r="G3332" s="2"/>
      <c r="AF3332" s="20"/>
      <c r="AI3332" s="2"/>
      <c r="AJ3332" s="2"/>
      <c r="AK3332" s="20"/>
      <c r="AN3332" s="2"/>
      <c r="AO3332" s="2"/>
    </row>
    <row r="3333" spans="7:41" x14ac:dyDescent="0.25">
      <c r="G3333" s="2"/>
      <c r="AF3333" s="20"/>
      <c r="AI3333" s="2"/>
      <c r="AJ3333" s="2"/>
      <c r="AK3333" s="20"/>
      <c r="AN3333" s="2"/>
      <c r="AO3333" s="2"/>
    </row>
    <row r="3334" spans="7:41" x14ac:dyDescent="0.25">
      <c r="G3334" s="2"/>
      <c r="AF3334" s="20"/>
      <c r="AI3334" s="2"/>
      <c r="AJ3334" s="2"/>
      <c r="AK3334" s="20"/>
      <c r="AN3334" s="2"/>
      <c r="AO3334" s="2"/>
    </row>
    <row r="3335" spans="7:41" x14ac:dyDescent="0.25">
      <c r="G3335" s="2"/>
      <c r="AF3335" s="20"/>
      <c r="AI3335" s="2"/>
      <c r="AJ3335" s="2"/>
      <c r="AK3335" s="20"/>
      <c r="AN3335" s="2"/>
      <c r="AO3335" s="2"/>
    </row>
    <row r="3336" spans="7:41" x14ac:dyDescent="0.25">
      <c r="G3336" s="2"/>
      <c r="AF3336" s="20"/>
      <c r="AI3336" s="2"/>
      <c r="AJ3336" s="2"/>
      <c r="AK3336" s="20"/>
      <c r="AN3336" s="2"/>
      <c r="AO3336" s="2"/>
    </row>
    <row r="3337" spans="7:41" x14ac:dyDescent="0.25">
      <c r="G3337" s="2"/>
      <c r="AF3337" s="20"/>
      <c r="AI3337" s="2"/>
      <c r="AJ3337" s="2"/>
      <c r="AK3337" s="20"/>
      <c r="AN3337" s="2"/>
      <c r="AO3337" s="2"/>
    </row>
    <row r="3338" spans="7:41" x14ac:dyDescent="0.25">
      <c r="G3338" s="2"/>
      <c r="AF3338" s="20"/>
      <c r="AI3338" s="2"/>
      <c r="AJ3338" s="2"/>
      <c r="AK3338" s="20"/>
      <c r="AN3338" s="2"/>
      <c r="AO3338" s="2"/>
    </row>
    <row r="3339" spans="7:41" x14ac:dyDescent="0.25">
      <c r="G3339" s="2"/>
      <c r="AF3339" s="20"/>
      <c r="AI3339" s="2"/>
      <c r="AJ3339" s="2"/>
      <c r="AK3339" s="20"/>
      <c r="AN3339" s="2"/>
      <c r="AO3339" s="2"/>
    </row>
    <row r="3340" spans="7:41" x14ac:dyDescent="0.25">
      <c r="G3340" s="2"/>
      <c r="AF3340" s="20"/>
      <c r="AI3340" s="2"/>
      <c r="AJ3340" s="2"/>
      <c r="AK3340" s="20"/>
      <c r="AN3340" s="2"/>
      <c r="AO3340" s="2"/>
    </row>
    <row r="3341" spans="7:41" x14ac:dyDescent="0.25">
      <c r="G3341" s="2"/>
      <c r="AF3341" s="20"/>
      <c r="AI3341" s="2"/>
      <c r="AJ3341" s="2"/>
      <c r="AK3341" s="20"/>
      <c r="AN3341" s="2"/>
      <c r="AO3341" s="2"/>
    </row>
    <row r="3342" spans="7:41" x14ac:dyDescent="0.25">
      <c r="G3342" s="2"/>
      <c r="AF3342" s="20"/>
      <c r="AI3342" s="2"/>
      <c r="AJ3342" s="2"/>
      <c r="AK3342" s="20"/>
      <c r="AN3342" s="2"/>
      <c r="AO3342" s="2"/>
    </row>
    <row r="3343" spans="7:41" x14ac:dyDescent="0.25">
      <c r="G3343" s="2"/>
      <c r="AF3343" s="20"/>
      <c r="AI3343" s="2"/>
      <c r="AJ3343" s="2"/>
      <c r="AK3343" s="20"/>
      <c r="AN3343" s="2"/>
      <c r="AO3343" s="2"/>
    </row>
    <row r="3344" spans="7:41" x14ac:dyDescent="0.25">
      <c r="G3344" s="2"/>
      <c r="AF3344" s="20"/>
      <c r="AI3344" s="2"/>
      <c r="AJ3344" s="2"/>
      <c r="AK3344" s="20"/>
      <c r="AN3344" s="2"/>
      <c r="AO3344" s="2"/>
    </row>
    <row r="3345" spans="7:41" x14ac:dyDescent="0.25">
      <c r="G3345" s="2"/>
      <c r="AF3345" s="20"/>
      <c r="AI3345" s="2"/>
      <c r="AJ3345" s="2"/>
      <c r="AK3345" s="20"/>
      <c r="AN3345" s="2"/>
      <c r="AO3345" s="2"/>
    </row>
    <row r="3346" spans="7:41" x14ac:dyDescent="0.25">
      <c r="G3346" s="2"/>
      <c r="AF3346" s="20"/>
      <c r="AI3346" s="2"/>
      <c r="AJ3346" s="2"/>
      <c r="AK3346" s="20"/>
      <c r="AN3346" s="2"/>
      <c r="AO3346" s="2"/>
    </row>
    <row r="3347" spans="7:41" x14ac:dyDescent="0.25">
      <c r="G3347" s="2"/>
      <c r="AF3347" s="20"/>
      <c r="AI3347" s="2"/>
      <c r="AJ3347" s="2"/>
      <c r="AK3347" s="20"/>
      <c r="AN3347" s="2"/>
      <c r="AO3347" s="2"/>
    </row>
    <row r="3348" spans="7:41" x14ac:dyDescent="0.25">
      <c r="G3348" s="2"/>
      <c r="AF3348" s="20"/>
      <c r="AI3348" s="2"/>
      <c r="AJ3348" s="2"/>
      <c r="AK3348" s="20"/>
      <c r="AN3348" s="2"/>
      <c r="AO3348" s="2"/>
    </row>
    <row r="3349" spans="7:41" x14ac:dyDescent="0.25">
      <c r="G3349" s="2"/>
      <c r="AF3349" s="20"/>
      <c r="AI3349" s="2"/>
      <c r="AJ3349" s="2"/>
      <c r="AK3349" s="20"/>
      <c r="AN3349" s="2"/>
      <c r="AO3349" s="2"/>
    </row>
    <row r="3350" spans="7:41" x14ac:dyDescent="0.25">
      <c r="G3350" s="2"/>
      <c r="AF3350" s="20"/>
      <c r="AI3350" s="2"/>
      <c r="AJ3350" s="2"/>
      <c r="AK3350" s="20"/>
      <c r="AN3350" s="2"/>
      <c r="AO3350" s="2"/>
    </row>
    <row r="3351" spans="7:41" x14ac:dyDescent="0.25">
      <c r="G3351" s="2"/>
      <c r="AF3351" s="20"/>
      <c r="AI3351" s="2"/>
      <c r="AJ3351" s="2"/>
      <c r="AK3351" s="20"/>
      <c r="AN3351" s="2"/>
      <c r="AO3351" s="2"/>
    </row>
    <row r="3352" spans="7:41" x14ac:dyDescent="0.25">
      <c r="G3352" s="2"/>
      <c r="AF3352" s="20"/>
      <c r="AI3352" s="2"/>
      <c r="AJ3352" s="2"/>
      <c r="AK3352" s="20"/>
      <c r="AN3352" s="2"/>
      <c r="AO3352" s="2"/>
    </row>
    <row r="3353" spans="7:41" x14ac:dyDescent="0.25">
      <c r="G3353" s="2"/>
      <c r="AF3353" s="20"/>
      <c r="AI3353" s="2"/>
      <c r="AJ3353" s="2"/>
      <c r="AK3353" s="20"/>
      <c r="AN3353" s="2"/>
      <c r="AO3353" s="2"/>
    </row>
    <row r="3354" spans="7:41" x14ac:dyDescent="0.25">
      <c r="G3354" s="2"/>
      <c r="AF3354" s="20"/>
      <c r="AI3354" s="2"/>
      <c r="AJ3354" s="2"/>
      <c r="AK3354" s="20"/>
      <c r="AN3354" s="2"/>
      <c r="AO3354" s="2"/>
    </row>
    <row r="3355" spans="7:41" x14ac:dyDescent="0.25">
      <c r="G3355" s="2"/>
      <c r="AF3355" s="20"/>
      <c r="AI3355" s="2"/>
      <c r="AJ3355" s="2"/>
      <c r="AK3355" s="20"/>
      <c r="AN3355" s="2"/>
      <c r="AO3355" s="2"/>
    </row>
    <row r="3356" spans="7:41" x14ac:dyDescent="0.25">
      <c r="G3356" s="2"/>
      <c r="AF3356" s="20"/>
      <c r="AI3356" s="2"/>
      <c r="AJ3356" s="2"/>
      <c r="AK3356" s="20"/>
      <c r="AN3356" s="2"/>
      <c r="AO3356" s="2"/>
    </row>
    <row r="3357" spans="7:41" x14ac:dyDescent="0.25">
      <c r="G3357" s="2"/>
      <c r="AF3357" s="20"/>
      <c r="AI3357" s="2"/>
      <c r="AJ3357" s="2"/>
      <c r="AK3357" s="20"/>
      <c r="AN3357" s="2"/>
      <c r="AO3357" s="2"/>
    </row>
    <row r="3358" spans="7:41" x14ac:dyDescent="0.25">
      <c r="G3358" s="2"/>
      <c r="AF3358" s="20"/>
      <c r="AI3358" s="2"/>
      <c r="AJ3358" s="2"/>
      <c r="AK3358" s="20"/>
      <c r="AN3358" s="2"/>
      <c r="AO3358" s="2"/>
    </row>
    <row r="3359" spans="7:41" x14ac:dyDescent="0.25">
      <c r="G3359" s="2"/>
      <c r="AF3359" s="20"/>
      <c r="AI3359" s="2"/>
      <c r="AJ3359" s="2"/>
      <c r="AK3359" s="20"/>
      <c r="AN3359" s="2"/>
      <c r="AO3359" s="2"/>
    </row>
    <row r="3360" spans="7:41" x14ac:dyDescent="0.25">
      <c r="G3360" s="2"/>
      <c r="AF3360" s="20"/>
      <c r="AI3360" s="2"/>
      <c r="AJ3360" s="2"/>
      <c r="AK3360" s="20"/>
      <c r="AN3360" s="2"/>
      <c r="AO3360" s="2"/>
    </row>
    <row r="3361" spans="7:41" x14ac:dyDescent="0.25">
      <c r="G3361" s="2"/>
      <c r="AF3361" s="20"/>
      <c r="AI3361" s="2"/>
      <c r="AJ3361" s="2"/>
      <c r="AK3361" s="20"/>
      <c r="AN3361" s="2"/>
      <c r="AO3361" s="2"/>
    </row>
    <row r="3362" spans="7:41" x14ac:dyDescent="0.25">
      <c r="G3362" s="2"/>
      <c r="AF3362" s="20"/>
      <c r="AI3362" s="2"/>
      <c r="AJ3362" s="2"/>
      <c r="AK3362" s="20"/>
      <c r="AN3362" s="2"/>
      <c r="AO3362" s="2"/>
    </row>
    <row r="3363" spans="7:41" x14ac:dyDescent="0.25">
      <c r="G3363" s="2"/>
      <c r="AF3363" s="20"/>
      <c r="AI3363" s="2"/>
      <c r="AJ3363" s="2"/>
      <c r="AK3363" s="20"/>
      <c r="AN3363" s="2"/>
      <c r="AO3363" s="2"/>
    </row>
    <row r="3364" spans="7:41" x14ac:dyDescent="0.25">
      <c r="G3364" s="2"/>
      <c r="AF3364" s="20"/>
      <c r="AI3364" s="2"/>
      <c r="AJ3364" s="2"/>
      <c r="AK3364" s="20"/>
      <c r="AN3364" s="2"/>
      <c r="AO3364" s="2"/>
    </row>
    <row r="3365" spans="7:41" x14ac:dyDescent="0.25">
      <c r="G3365" s="2"/>
      <c r="AF3365" s="20"/>
      <c r="AI3365" s="2"/>
      <c r="AJ3365" s="2"/>
      <c r="AK3365" s="20"/>
      <c r="AN3365" s="2"/>
      <c r="AO3365" s="2"/>
    </row>
    <row r="3366" spans="7:41" x14ac:dyDescent="0.25">
      <c r="G3366" s="2"/>
      <c r="AF3366" s="20"/>
      <c r="AI3366" s="2"/>
      <c r="AJ3366" s="2"/>
      <c r="AK3366" s="20"/>
      <c r="AN3366" s="2"/>
      <c r="AO3366" s="2"/>
    </row>
    <row r="3367" spans="7:41" x14ac:dyDescent="0.25">
      <c r="G3367" s="2"/>
      <c r="AF3367" s="20"/>
      <c r="AI3367" s="2"/>
      <c r="AJ3367" s="2"/>
      <c r="AK3367" s="20"/>
      <c r="AN3367" s="2"/>
      <c r="AO3367" s="2"/>
    </row>
    <row r="3368" spans="7:41" x14ac:dyDescent="0.25">
      <c r="G3368" s="2"/>
      <c r="AF3368" s="20"/>
      <c r="AI3368" s="2"/>
      <c r="AJ3368" s="2"/>
      <c r="AK3368" s="20"/>
      <c r="AN3368" s="2"/>
      <c r="AO3368" s="2"/>
    </row>
    <row r="3369" spans="7:41" x14ac:dyDescent="0.25">
      <c r="G3369" s="2"/>
      <c r="AF3369" s="20"/>
      <c r="AI3369" s="2"/>
      <c r="AJ3369" s="2"/>
      <c r="AK3369" s="20"/>
      <c r="AN3369" s="2"/>
      <c r="AO3369" s="2"/>
    </row>
    <row r="3370" spans="7:41" x14ac:dyDescent="0.25">
      <c r="G3370" s="2"/>
      <c r="AF3370" s="20"/>
      <c r="AI3370" s="2"/>
      <c r="AJ3370" s="2"/>
      <c r="AK3370" s="20"/>
      <c r="AN3370" s="2"/>
      <c r="AO3370" s="2"/>
    </row>
    <row r="3371" spans="7:41" x14ac:dyDescent="0.25">
      <c r="G3371" s="2"/>
      <c r="AF3371" s="20"/>
      <c r="AI3371" s="2"/>
      <c r="AJ3371" s="2"/>
      <c r="AK3371" s="20"/>
      <c r="AN3371" s="2"/>
      <c r="AO3371" s="2"/>
    </row>
    <row r="3372" spans="7:41" x14ac:dyDescent="0.25">
      <c r="G3372" s="2"/>
      <c r="AF3372" s="20"/>
      <c r="AI3372" s="2"/>
      <c r="AJ3372" s="2"/>
      <c r="AK3372" s="20"/>
      <c r="AN3372" s="2"/>
      <c r="AO3372" s="2"/>
    </row>
    <row r="3373" spans="7:41" x14ac:dyDescent="0.25">
      <c r="G3373" s="2"/>
      <c r="AF3373" s="20"/>
      <c r="AI3373" s="2"/>
      <c r="AJ3373" s="2"/>
      <c r="AK3373" s="20"/>
      <c r="AN3373" s="2"/>
      <c r="AO3373" s="2"/>
    </row>
    <row r="3374" spans="7:41" x14ac:dyDescent="0.25">
      <c r="G3374" s="2"/>
      <c r="AF3374" s="20"/>
      <c r="AI3374" s="2"/>
      <c r="AJ3374" s="2"/>
      <c r="AK3374" s="20"/>
      <c r="AN3374" s="2"/>
      <c r="AO3374" s="2"/>
    </row>
    <row r="3375" spans="7:41" x14ac:dyDescent="0.25">
      <c r="G3375" s="2"/>
      <c r="AF3375" s="20"/>
      <c r="AI3375" s="2"/>
      <c r="AJ3375" s="2"/>
      <c r="AK3375" s="20"/>
      <c r="AN3375" s="2"/>
      <c r="AO3375" s="2"/>
    </row>
    <row r="3376" spans="7:41" x14ac:dyDescent="0.25">
      <c r="G3376" s="2"/>
      <c r="AF3376" s="20"/>
      <c r="AI3376" s="2"/>
      <c r="AJ3376" s="2"/>
      <c r="AK3376" s="20"/>
      <c r="AN3376" s="2"/>
      <c r="AO3376" s="2"/>
    </row>
    <row r="3377" spans="7:41" x14ac:dyDescent="0.25">
      <c r="G3377" s="2"/>
      <c r="AF3377" s="20"/>
      <c r="AI3377" s="2"/>
      <c r="AJ3377" s="2"/>
      <c r="AK3377" s="20"/>
      <c r="AN3377" s="2"/>
      <c r="AO3377" s="2"/>
    </row>
    <row r="3378" spans="7:41" x14ac:dyDescent="0.25">
      <c r="G3378" s="2"/>
      <c r="AF3378" s="20"/>
      <c r="AI3378" s="2"/>
      <c r="AJ3378" s="2"/>
      <c r="AK3378" s="20"/>
      <c r="AN3378" s="2"/>
      <c r="AO3378" s="2"/>
    </row>
    <row r="3379" spans="7:41" x14ac:dyDescent="0.25">
      <c r="G3379" s="2"/>
      <c r="AF3379" s="20"/>
      <c r="AI3379" s="2"/>
      <c r="AJ3379" s="2"/>
      <c r="AK3379" s="20"/>
      <c r="AN3379" s="2"/>
      <c r="AO3379" s="2"/>
    </row>
    <row r="3380" spans="7:41" x14ac:dyDescent="0.25">
      <c r="G3380" s="2"/>
      <c r="AF3380" s="20"/>
      <c r="AI3380" s="2"/>
      <c r="AJ3380" s="2"/>
      <c r="AK3380" s="20"/>
      <c r="AN3380" s="2"/>
      <c r="AO3380" s="2"/>
    </row>
    <row r="3381" spans="7:41" x14ac:dyDescent="0.25">
      <c r="G3381" s="2"/>
      <c r="AF3381" s="20"/>
      <c r="AI3381" s="2"/>
      <c r="AJ3381" s="2"/>
      <c r="AK3381" s="20"/>
      <c r="AN3381" s="2"/>
      <c r="AO3381" s="2"/>
    </row>
    <row r="3382" spans="7:41" x14ac:dyDescent="0.25">
      <c r="G3382" s="2"/>
      <c r="AF3382" s="20"/>
      <c r="AI3382" s="2"/>
      <c r="AJ3382" s="2"/>
      <c r="AK3382" s="20"/>
      <c r="AN3382" s="2"/>
      <c r="AO3382" s="2"/>
    </row>
    <row r="3383" spans="7:41" x14ac:dyDescent="0.25">
      <c r="G3383" s="2"/>
      <c r="AF3383" s="20"/>
      <c r="AI3383" s="2"/>
      <c r="AJ3383" s="2"/>
      <c r="AK3383" s="20"/>
      <c r="AN3383" s="2"/>
      <c r="AO3383" s="2"/>
    </row>
    <row r="3384" spans="7:41" x14ac:dyDescent="0.25">
      <c r="G3384" s="2"/>
      <c r="AF3384" s="20"/>
      <c r="AI3384" s="2"/>
      <c r="AJ3384" s="2"/>
      <c r="AK3384" s="20"/>
      <c r="AN3384" s="2"/>
      <c r="AO3384" s="2"/>
    </row>
    <row r="3385" spans="7:41" x14ac:dyDescent="0.25">
      <c r="G3385" s="2"/>
      <c r="AF3385" s="20"/>
      <c r="AI3385" s="2"/>
      <c r="AJ3385" s="2"/>
      <c r="AK3385" s="20"/>
      <c r="AN3385" s="2"/>
      <c r="AO3385" s="2"/>
    </row>
    <row r="3386" spans="7:41" x14ac:dyDescent="0.25">
      <c r="G3386" s="2"/>
      <c r="AF3386" s="20"/>
      <c r="AI3386" s="2"/>
      <c r="AJ3386" s="2"/>
      <c r="AK3386" s="20"/>
      <c r="AN3386" s="2"/>
      <c r="AO3386" s="2"/>
    </row>
    <row r="3387" spans="7:41" x14ac:dyDescent="0.25">
      <c r="G3387" s="2"/>
      <c r="AF3387" s="20"/>
      <c r="AI3387" s="2"/>
      <c r="AJ3387" s="2"/>
      <c r="AK3387" s="20"/>
      <c r="AN3387" s="2"/>
      <c r="AO3387" s="2"/>
    </row>
    <row r="3388" spans="7:41" x14ac:dyDescent="0.25">
      <c r="G3388" s="2"/>
      <c r="AF3388" s="20"/>
      <c r="AI3388" s="2"/>
      <c r="AJ3388" s="2"/>
      <c r="AK3388" s="20"/>
      <c r="AN3388" s="2"/>
      <c r="AO3388" s="2"/>
    </row>
    <row r="3389" spans="7:41" x14ac:dyDescent="0.25">
      <c r="G3389" s="2"/>
      <c r="AF3389" s="20"/>
      <c r="AI3389" s="2"/>
      <c r="AJ3389" s="2"/>
      <c r="AK3389" s="20"/>
      <c r="AN3389" s="2"/>
      <c r="AO3389" s="2"/>
    </row>
    <row r="3390" spans="7:41" x14ac:dyDescent="0.25">
      <c r="G3390" s="2"/>
      <c r="AF3390" s="20"/>
      <c r="AI3390" s="2"/>
      <c r="AJ3390" s="2"/>
      <c r="AK3390" s="20"/>
      <c r="AN3390" s="2"/>
      <c r="AO3390" s="2"/>
    </row>
    <row r="3391" spans="7:41" x14ac:dyDescent="0.25">
      <c r="G3391" s="2"/>
      <c r="AF3391" s="20"/>
      <c r="AI3391" s="2"/>
      <c r="AJ3391" s="2"/>
      <c r="AK3391" s="20"/>
      <c r="AN3391" s="2"/>
      <c r="AO3391" s="2"/>
    </row>
    <row r="3392" spans="7:41" x14ac:dyDescent="0.25">
      <c r="G3392" s="2"/>
      <c r="AF3392" s="20"/>
      <c r="AI3392" s="2"/>
      <c r="AJ3392" s="2"/>
      <c r="AK3392" s="20"/>
      <c r="AN3392" s="2"/>
      <c r="AO3392" s="2"/>
    </row>
    <row r="3393" spans="7:41" x14ac:dyDescent="0.25">
      <c r="G3393" s="2"/>
      <c r="AF3393" s="20"/>
      <c r="AI3393" s="2"/>
      <c r="AJ3393" s="2"/>
      <c r="AK3393" s="20"/>
      <c r="AN3393" s="2"/>
      <c r="AO3393" s="2"/>
    </row>
    <row r="3394" spans="7:41" x14ac:dyDescent="0.25">
      <c r="G3394" s="2"/>
      <c r="AF3394" s="20"/>
      <c r="AI3394" s="2"/>
      <c r="AJ3394" s="2"/>
      <c r="AK3394" s="20"/>
      <c r="AN3394" s="2"/>
      <c r="AO3394" s="2"/>
    </row>
    <row r="3395" spans="7:41" x14ac:dyDescent="0.25">
      <c r="G3395" s="2"/>
      <c r="AF3395" s="20"/>
      <c r="AI3395" s="2"/>
      <c r="AJ3395" s="2"/>
      <c r="AK3395" s="20"/>
      <c r="AN3395" s="2"/>
      <c r="AO3395" s="2"/>
    </row>
    <row r="3396" spans="7:41" x14ac:dyDescent="0.25">
      <c r="G3396" s="2"/>
      <c r="AF3396" s="20"/>
      <c r="AI3396" s="2"/>
      <c r="AJ3396" s="2"/>
      <c r="AK3396" s="20"/>
      <c r="AN3396" s="2"/>
      <c r="AO3396" s="2"/>
    </row>
    <row r="3397" spans="7:41" x14ac:dyDescent="0.25">
      <c r="G3397" s="2"/>
      <c r="AF3397" s="20"/>
      <c r="AI3397" s="2"/>
      <c r="AJ3397" s="2"/>
      <c r="AK3397" s="20"/>
      <c r="AN3397" s="2"/>
      <c r="AO3397" s="2"/>
    </row>
    <row r="3398" spans="7:41" x14ac:dyDescent="0.25">
      <c r="G3398" s="2"/>
      <c r="AF3398" s="20"/>
      <c r="AI3398" s="2"/>
      <c r="AJ3398" s="2"/>
      <c r="AK3398" s="20"/>
      <c r="AN3398" s="2"/>
      <c r="AO3398" s="2"/>
    </row>
    <row r="3399" spans="7:41" x14ac:dyDescent="0.25">
      <c r="G3399" s="2"/>
      <c r="AF3399" s="20"/>
      <c r="AI3399" s="2"/>
      <c r="AJ3399" s="2"/>
      <c r="AK3399" s="20"/>
      <c r="AN3399" s="2"/>
      <c r="AO3399" s="2"/>
    </row>
    <row r="3400" spans="7:41" x14ac:dyDescent="0.25">
      <c r="G3400" s="2"/>
      <c r="AF3400" s="20"/>
      <c r="AI3400" s="2"/>
      <c r="AJ3400" s="2"/>
      <c r="AK3400" s="20"/>
      <c r="AN3400" s="2"/>
      <c r="AO3400" s="2"/>
    </row>
    <row r="3401" spans="7:41" x14ac:dyDescent="0.25">
      <c r="G3401" s="2"/>
      <c r="AF3401" s="20"/>
      <c r="AI3401" s="2"/>
      <c r="AJ3401" s="2"/>
      <c r="AK3401" s="20"/>
      <c r="AN3401" s="2"/>
      <c r="AO3401" s="2"/>
    </row>
    <row r="3402" spans="7:41" x14ac:dyDescent="0.25">
      <c r="G3402" s="2"/>
      <c r="AF3402" s="20"/>
      <c r="AI3402" s="2"/>
      <c r="AJ3402" s="2"/>
      <c r="AK3402" s="20"/>
      <c r="AN3402" s="2"/>
      <c r="AO3402" s="2"/>
    </row>
    <row r="3403" spans="7:41" x14ac:dyDescent="0.25">
      <c r="G3403" s="2"/>
      <c r="AF3403" s="20"/>
      <c r="AI3403" s="2"/>
      <c r="AJ3403" s="2"/>
      <c r="AK3403" s="20"/>
      <c r="AN3403" s="2"/>
      <c r="AO3403" s="2"/>
    </row>
    <row r="3404" spans="7:41" x14ac:dyDescent="0.25">
      <c r="G3404" s="2"/>
      <c r="AF3404" s="20"/>
      <c r="AI3404" s="2"/>
      <c r="AJ3404" s="2"/>
      <c r="AK3404" s="20"/>
      <c r="AN3404" s="2"/>
      <c r="AO3404" s="2"/>
    </row>
    <row r="3405" spans="7:41" x14ac:dyDescent="0.25">
      <c r="G3405" s="2"/>
      <c r="AF3405" s="20"/>
      <c r="AI3405" s="2"/>
      <c r="AJ3405" s="2"/>
      <c r="AK3405" s="20"/>
      <c r="AN3405" s="2"/>
      <c r="AO3405" s="2"/>
    </row>
    <row r="3406" spans="7:41" x14ac:dyDescent="0.25">
      <c r="G3406" s="2"/>
      <c r="AF3406" s="20"/>
      <c r="AI3406" s="2"/>
      <c r="AJ3406" s="2"/>
      <c r="AK3406" s="20"/>
      <c r="AN3406" s="2"/>
      <c r="AO3406" s="2"/>
    </row>
    <row r="3407" spans="7:41" x14ac:dyDescent="0.25">
      <c r="G3407" s="2"/>
      <c r="AF3407" s="20"/>
      <c r="AI3407" s="2"/>
      <c r="AJ3407" s="2"/>
      <c r="AK3407" s="20"/>
      <c r="AN3407" s="2"/>
      <c r="AO3407" s="2"/>
    </row>
    <row r="3408" spans="7:41" x14ac:dyDescent="0.25">
      <c r="G3408" s="2"/>
      <c r="AF3408" s="20"/>
      <c r="AI3408" s="2"/>
      <c r="AJ3408" s="2"/>
      <c r="AK3408" s="20"/>
      <c r="AN3408" s="2"/>
      <c r="AO3408" s="2"/>
    </row>
    <row r="3409" spans="7:41" x14ac:dyDescent="0.25">
      <c r="G3409" s="2"/>
      <c r="AF3409" s="20"/>
      <c r="AI3409" s="2"/>
      <c r="AJ3409" s="2"/>
      <c r="AK3409" s="20"/>
      <c r="AN3409" s="2"/>
      <c r="AO3409" s="2"/>
    </row>
    <row r="3410" spans="7:41" x14ac:dyDescent="0.25">
      <c r="G3410" s="2"/>
      <c r="AF3410" s="20"/>
      <c r="AI3410" s="2"/>
      <c r="AJ3410" s="2"/>
      <c r="AK3410" s="20"/>
      <c r="AN3410" s="2"/>
      <c r="AO3410" s="2"/>
    </row>
    <row r="3411" spans="7:41" x14ac:dyDescent="0.25">
      <c r="G3411" s="2"/>
      <c r="AF3411" s="20"/>
      <c r="AI3411" s="2"/>
      <c r="AJ3411" s="2"/>
      <c r="AK3411" s="20"/>
      <c r="AN3411" s="2"/>
      <c r="AO3411" s="2"/>
    </row>
    <row r="3412" spans="7:41" x14ac:dyDescent="0.25">
      <c r="G3412" s="2"/>
      <c r="AF3412" s="20"/>
      <c r="AI3412" s="2"/>
      <c r="AJ3412" s="2"/>
      <c r="AK3412" s="20"/>
      <c r="AN3412" s="2"/>
      <c r="AO3412" s="2"/>
    </row>
    <row r="3413" spans="7:41" x14ac:dyDescent="0.25">
      <c r="G3413" s="2"/>
      <c r="AF3413" s="20"/>
      <c r="AI3413" s="2"/>
      <c r="AJ3413" s="2"/>
      <c r="AK3413" s="20"/>
      <c r="AN3413" s="2"/>
      <c r="AO3413" s="2"/>
    </row>
    <row r="3414" spans="7:41" x14ac:dyDescent="0.25">
      <c r="G3414" s="2"/>
      <c r="AF3414" s="20"/>
      <c r="AI3414" s="2"/>
      <c r="AJ3414" s="2"/>
      <c r="AK3414" s="20"/>
      <c r="AN3414" s="2"/>
      <c r="AO3414" s="2"/>
    </row>
    <row r="3415" spans="7:41" x14ac:dyDescent="0.25">
      <c r="G3415" s="2"/>
      <c r="AF3415" s="20"/>
      <c r="AI3415" s="2"/>
      <c r="AJ3415" s="2"/>
      <c r="AK3415" s="20"/>
      <c r="AN3415" s="2"/>
      <c r="AO3415" s="2"/>
    </row>
    <row r="3416" spans="7:41" x14ac:dyDescent="0.25">
      <c r="G3416" s="2"/>
      <c r="AF3416" s="20"/>
      <c r="AI3416" s="2"/>
      <c r="AJ3416" s="2"/>
      <c r="AK3416" s="20"/>
      <c r="AN3416" s="2"/>
      <c r="AO3416" s="2"/>
    </row>
    <row r="3417" spans="7:41" x14ac:dyDescent="0.25">
      <c r="G3417" s="2"/>
      <c r="AF3417" s="20"/>
      <c r="AI3417" s="2"/>
      <c r="AJ3417" s="2"/>
      <c r="AK3417" s="20"/>
      <c r="AN3417" s="2"/>
      <c r="AO3417" s="2"/>
    </row>
    <row r="3418" spans="7:41" x14ac:dyDescent="0.25">
      <c r="G3418" s="2"/>
      <c r="AF3418" s="20"/>
      <c r="AI3418" s="2"/>
      <c r="AJ3418" s="2"/>
      <c r="AK3418" s="20"/>
      <c r="AN3418" s="2"/>
      <c r="AO3418" s="2"/>
    </row>
    <row r="3419" spans="7:41" x14ac:dyDescent="0.25">
      <c r="G3419" s="2"/>
      <c r="AF3419" s="20"/>
      <c r="AI3419" s="2"/>
      <c r="AJ3419" s="2"/>
      <c r="AK3419" s="20"/>
      <c r="AN3419" s="2"/>
      <c r="AO3419" s="2"/>
    </row>
    <row r="3420" spans="7:41" x14ac:dyDescent="0.25">
      <c r="G3420" s="2"/>
      <c r="AF3420" s="20"/>
      <c r="AI3420" s="2"/>
      <c r="AJ3420" s="2"/>
      <c r="AK3420" s="20"/>
      <c r="AN3420" s="2"/>
      <c r="AO3420" s="2"/>
    </row>
    <row r="3421" spans="7:41" x14ac:dyDescent="0.25">
      <c r="G3421" s="2"/>
      <c r="AF3421" s="20"/>
      <c r="AI3421" s="2"/>
      <c r="AJ3421" s="2"/>
      <c r="AK3421" s="20"/>
      <c r="AN3421" s="2"/>
      <c r="AO3421" s="2"/>
    </row>
    <row r="3422" spans="7:41" x14ac:dyDescent="0.25">
      <c r="G3422" s="2"/>
      <c r="AF3422" s="20"/>
      <c r="AI3422" s="2"/>
      <c r="AJ3422" s="2"/>
      <c r="AK3422" s="20"/>
      <c r="AN3422" s="2"/>
      <c r="AO3422" s="2"/>
    </row>
    <row r="3423" spans="7:41" x14ac:dyDescent="0.25">
      <c r="G3423" s="2"/>
      <c r="AF3423" s="20"/>
      <c r="AI3423" s="2"/>
      <c r="AJ3423" s="2"/>
      <c r="AK3423" s="20"/>
      <c r="AN3423" s="2"/>
      <c r="AO3423" s="2"/>
    </row>
    <row r="3424" spans="7:41" x14ac:dyDescent="0.25">
      <c r="G3424" s="2"/>
      <c r="AF3424" s="20"/>
      <c r="AI3424" s="2"/>
      <c r="AJ3424" s="2"/>
      <c r="AK3424" s="20"/>
      <c r="AN3424" s="2"/>
      <c r="AO3424" s="2"/>
    </row>
    <row r="3425" spans="7:41" x14ac:dyDescent="0.25">
      <c r="G3425" s="2"/>
      <c r="AF3425" s="20"/>
      <c r="AI3425" s="2"/>
      <c r="AJ3425" s="2"/>
      <c r="AK3425" s="20"/>
      <c r="AN3425" s="2"/>
      <c r="AO3425" s="2"/>
    </row>
    <row r="3426" spans="7:41" x14ac:dyDescent="0.25">
      <c r="G3426" s="2"/>
      <c r="AF3426" s="20"/>
      <c r="AI3426" s="2"/>
      <c r="AJ3426" s="2"/>
      <c r="AK3426" s="20"/>
      <c r="AN3426" s="2"/>
      <c r="AO3426" s="2"/>
    </row>
    <row r="3427" spans="7:41" x14ac:dyDescent="0.25">
      <c r="G3427" s="2"/>
      <c r="AF3427" s="20"/>
      <c r="AI3427" s="2"/>
      <c r="AJ3427" s="2"/>
      <c r="AK3427" s="20"/>
      <c r="AN3427" s="2"/>
      <c r="AO3427" s="2"/>
    </row>
    <row r="3428" spans="7:41" x14ac:dyDescent="0.25">
      <c r="G3428" s="2"/>
      <c r="AF3428" s="20"/>
      <c r="AI3428" s="2"/>
      <c r="AJ3428" s="2"/>
      <c r="AK3428" s="20"/>
      <c r="AN3428" s="2"/>
      <c r="AO3428" s="2"/>
    </row>
    <row r="3429" spans="7:41" x14ac:dyDescent="0.25">
      <c r="G3429" s="2"/>
      <c r="AF3429" s="20"/>
      <c r="AI3429" s="2"/>
      <c r="AJ3429" s="2"/>
      <c r="AK3429" s="20"/>
      <c r="AN3429" s="2"/>
      <c r="AO3429" s="2"/>
    </row>
    <row r="3430" spans="7:41" x14ac:dyDescent="0.25">
      <c r="G3430" s="2"/>
      <c r="AF3430" s="20"/>
      <c r="AI3430" s="2"/>
      <c r="AJ3430" s="2"/>
      <c r="AK3430" s="20"/>
      <c r="AN3430" s="2"/>
      <c r="AO3430" s="2"/>
    </row>
    <row r="3431" spans="7:41" x14ac:dyDescent="0.25">
      <c r="G3431" s="2"/>
      <c r="AF3431" s="20"/>
      <c r="AI3431" s="2"/>
      <c r="AJ3431" s="2"/>
      <c r="AK3431" s="20"/>
      <c r="AN3431" s="2"/>
      <c r="AO3431" s="2"/>
    </row>
    <row r="3432" spans="7:41" x14ac:dyDescent="0.25">
      <c r="G3432" s="2"/>
      <c r="AF3432" s="20"/>
      <c r="AI3432" s="2"/>
      <c r="AJ3432" s="2"/>
      <c r="AK3432" s="20"/>
      <c r="AN3432" s="2"/>
      <c r="AO3432" s="2"/>
    </row>
    <row r="3433" spans="7:41" x14ac:dyDescent="0.25">
      <c r="G3433" s="2"/>
      <c r="AF3433" s="20"/>
      <c r="AI3433" s="2"/>
      <c r="AJ3433" s="2"/>
      <c r="AK3433" s="20"/>
      <c r="AN3433" s="2"/>
      <c r="AO3433" s="2"/>
    </row>
    <row r="3434" spans="7:41" x14ac:dyDescent="0.25">
      <c r="G3434" s="2"/>
      <c r="AF3434" s="20"/>
      <c r="AI3434" s="2"/>
      <c r="AJ3434" s="2"/>
      <c r="AK3434" s="20"/>
      <c r="AN3434" s="2"/>
      <c r="AO3434" s="2"/>
    </row>
    <row r="3435" spans="7:41" x14ac:dyDescent="0.25">
      <c r="G3435" s="2"/>
      <c r="AF3435" s="20"/>
      <c r="AI3435" s="2"/>
      <c r="AJ3435" s="2"/>
      <c r="AK3435" s="20"/>
      <c r="AN3435" s="2"/>
      <c r="AO3435" s="2"/>
    </row>
    <row r="3436" spans="7:41" x14ac:dyDescent="0.25">
      <c r="G3436" s="2"/>
      <c r="AF3436" s="20"/>
      <c r="AI3436" s="2"/>
      <c r="AJ3436" s="2"/>
      <c r="AK3436" s="20"/>
      <c r="AN3436" s="2"/>
      <c r="AO3436" s="2"/>
    </row>
    <row r="3437" spans="7:41" x14ac:dyDescent="0.25">
      <c r="G3437" s="2"/>
      <c r="AF3437" s="20"/>
      <c r="AI3437" s="2"/>
      <c r="AJ3437" s="2"/>
      <c r="AK3437" s="20"/>
      <c r="AN3437" s="2"/>
      <c r="AO3437" s="2"/>
    </row>
    <row r="3438" spans="7:41" x14ac:dyDescent="0.25">
      <c r="G3438" s="2"/>
      <c r="AF3438" s="20"/>
      <c r="AI3438" s="2"/>
      <c r="AJ3438" s="2"/>
      <c r="AK3438" s="20"/>
      <c r="AN3438" s="2"/>
      <c r="AO3438" s="2"/>
    </row>
    <row r="3439" spans="7:41" x14ac:dyDescent="0.25">
      <c r="G3439" s="2"/>
      <c r="AF3439" s="20"/>
      <c r="AI3439" s="2"/>
      <c r="AJ3439" s="2"/>
      <c r="AK3439" s="20"/>
      <c r="AN3439" s="2"/>
      <c r="AO3439" s="2"/>
    </row>
    <row r="3440" spans="7:41" x14ac:dyDescent="0.25">
      <c r="G3440" s="2"/>
      <c r="AF3440" s="20"/>
      <c r="AI3440" s="2"/>
      <c r="AJ3440" s="2"/>
      <c r="AK3440" s="20"/>
      <c r="AN3440" s="2"/>
      <c r="AO3440" s="2"/>
    </row>
    <row r="3441" spans="7:41" x14ac:dyDescent="0.25">
      <c r="G3441" s="2"/>
      <c r="AF3441" s="20"/>
      <c r="AI3441" s="2"/>
      <c r="AJ3441" s="2"/>
      <c r="AK3441" s="20"/>
      <c r="AN3441" s="2"/>
      <c r="AO3441" s="2"/>
    </row>
    <row r="3442" spans="7:41" x14ac:dyDescent="0.25">
      <c r="G3442" s="2"/>
      <c r="AF3442" s="20"/>
      <c r="AI3442" s="2"/>
      <c r="AJ3442" s="2"/>
      <c r="AK3442" s="20"/>
      <c r="AN3442" s="2"/>
      <c r="AO3442" s="2"/>
    </row>
    <row r="3443" spans="7:41" x14ac:dyDescent="0.25">
      <c r="G3443" s="2"/>
      <c r="AF3443" s="20"/>
      <c r="AI3443" s="2"/>
      <c r="AJ3443" s="2"/>
      <c r="AK3443" s="20"/>
      <c r="AN3443" s="2"/>
      <c r="AO3443" s="2"/>
    </row>
    <row r="3444" spans="7:41" x14ac:dyDescent="0.25">
      <c r="G3444" s="2"/>
      <c r="AF3444" s="20"/>
      <c r="AI3444" s="2"/>
      <c r="AJ3444" s="2"/>
      <c r="AK3444" s="20"/>
      <c r="AN3444" s="2"/>
      <c r="AO3444" s="2"/>
    </row>
    <row r="3445" spans="7:41" x14ac:dyDescent="0.25">
      <c r="G3445" s="2"/>
      <c r="AF3445" s="20"/>
      <c r="AI3445" s="2"/>
      <c r="AJ3445" s="2"/>
      <c r="AK3445" s="20"/>
      <c r="AN3445" s="2"/>
      <c r="AO3445" s="2"/>
    </row>
    <row r="3446" spans="7:41" x14ac:dyDescent="0.25">
      <c r="G3446" s="2"/>
      <c r="AF3446" s="20"/>
      <c r="AI3446" s="2"/>
      <c r="AJ3446" s="2"/>
      <c r="AK3446" s="20"/>
      <c r="AN3446" s="2"/>
      <c r="AO3446" s="2"/>
    </row>
    <row r="3447" spans="7:41" x14ac:dyDescent="0.25">
      <c r="G3447" s="2"/>
      <c r="AF3447" s="20"/>
      <c r="AI3447" s="2"/>
      <c r="AJ3447" s="2"/>
      <c r="AK3447" s="20"/>
      <c r="AN3447" s="2"/>
      <c r="AO3447" s="2"/>
    </row>
    <row r="3448" spans="7:41" x14ac:dyDescent="0.25">
      <c r="G3448" s="2"/>
      <c r="AF3448" s="20"/>
      <c r="AI3448" s="2"/>
      <c r="AJ3448" s="2"/>
      <c r="AK3448" s="20"/>
      <c r="AN3448" s="2"/>
      <c r="AO3448" s="2"/>
    </row>
    <row r="3449" spans="7:41" x14ac:dyDescent="0.25">
      <c r="G3449" s="2"/>
      <c r="AF3449" s="20"/>
      <c r="AI3449" s="2"/>
      <c r="AJ3449" s="2"/>
      <c r="AK3449" s="20"/>
      <c r="AN3449" s="2"/>
      <c r="AO3449" s="2"/>
    </row>
    <row r="3450" spans="7:41" x14ac:dyDescent="0.25">
      <c r="G3450" s="2"/>
      <c r="AF3450" s="20"/>
      <c r="AI3450" s="2"/>
      <c r="AJ3450" s="2"/>
      <c r="AK3450" s="20"/>
      <c r="AN3450" s="2"/>
      <c r="AO3450" s="2"/>
    </row>
    <row r="3451" spans="7:41" x14ac:dyDescent="0.25">
      <c r="G3451" s="2"/>
      <c r="AF3451" s="20"/>
      <c r="AI3451" s="2"/>
      <c r="AJ3451" s="2"/>
      <c r="AK3451" s="20"/>
      <c r="AN3451" s="2"/>
      <c r="AO3451" s="2"/>
    </row>
    <row r="3452" spans="7:41" x14ac:dyDescent="0.25">
      <c r="G3452" s="2"/>
      <c r="AF3452" s="20"/>
      <c r="AI3452" s="2"/>
      <c r="AJ3452" s="2"/>
      <c r="AK3452" s="20"/>
      <c r="AN3452" s="2"/>
      <c r="AO3452" s="2"/>
    </row>
    <row r="3453" spans="7:41" x14ac:dyDescent="0.25">
      <c r="G3453" s="2"/>
      <c r="AF3453" s="20"/>
      <c r="AI3453" s="2"/>
      <c r="AJ3453" s="2"/>
      <c r="AK3453" s="20"/>
      <c r="AN3453" s="2"/>
      <c r="AO3453" s="2"/>
    </row>
    <row r="3454" spans="7:41" x14ac:dyDescent="0.25">
      <c r="G3454" s="2"/>
      <c r="AF3454" s="20"/>
      <c r="AI3454" s="2"/>
      <c r="AJ3454" s="2"/>
      <c r="AK3454" s="20"/>
      <c r="AN3454" s="2"/>
      <c r="AO3454" s="2"/>
    </row>
    <row r="3455" spans="7:41" x14ac:dyDescent="0.25">
      <c r="G3455" s="2"/>
      <c r="AF3455" s="20"/>
      <c r="AI3455" s="2"/>
      <c r="AJ3455" s="2"/>
      <c r="AK3455" s="20"/>
      <c r="AN3455" s="2"/>
      <c r="AO3455" s="2"/>
    </row>
    <row r="3456" spans="7:41" x14ac:dyDescent="0.25">
      <c r="G3456" s="2"/>
      <c r="AF3456" s="20"/>
      <c r="AI3456" s="2"/>
      <c r="AJ3456" s="2"/>
      <c r="AK3456" s="20"/>
      <c r="AN3456" s="2"/>
      <c r="AO3456" s="2"/>
    </row>
    <row r="3457" spans="7:41" x14ac:dyDescent="0.25">
      <c r="G3457" s="2"/>
      <c r="AF3457" s="20"/>
      <c r="AI3457" s="2"/>
      <c r="AJ3457" s="2"/>
      <c r="AK3457" s="20"/>
      <c r="AN3457" s="2"/>
      <c r="AO3457" s="2"/>
    </row>
    <row r="3458" spans="7:41" x14ac:dyDescent="0.25">
      <c r="G3458" s="2"/>
      <c r="AF3458" s="20"/>
      <c r="AI3458" s="2"/>
      <c r="AJ3458" s="2"/>
      <c r="AK3458" s="20"/>
      <c r="AN3458" s="2"/>
      <c r="AO3458" s="2"/>
    </row>
    <row r="3459" spans="7:41" x14ac:dyDescent="0.25">
      <c r="G3459" s="2"/>
      <c r="AF3459" s="20"/>
      <c r="AI3459" s="2"/>
      <c r="AJ3459" s="2"/>
      <c r="AK3459" s="20"/>
      <c r="AN3459" s="2"/>
      <c r="AO3459" s="2"/>
    </row>
    <row r="3460" spans="7:41" x14ac:dyDescent="0.25">
      <c r="G3460" s="2"/>
      <c r="AF3460" s="20"/>
      <c r="AI3460" s="2"/>
      <c r="AJ3460" s="2"/>
      <c r="AK3460" s="20"/>
      <c r="AN3460" s="2"/>
      <c r="AO3460" s="2"/>
    </row>
    <row r="3461" spans="7:41" x14ac:dyDescent="0.25">
      <c r="G3461" s="2"/>
      <c r="AF3461" s="20"/>
      <c r="AI3461" s="2"/>
      <c r="AJ3461" s="2"/>
      <c r="AK3461" s="20"/>
      <c r="AN3461" s="2"/>
      <c r="AO3461" s="2"/>
    </row>
    <row r="3462" spans="7:41" x14ac:dyDescent="0.25">
      <c r="G3462" s="2"/>
      <c r="AF3462" s="20"/>
      <c r="AI3462" s="2"/>
      <c r="AJ3462" s="2"/>
      <c r="AK3462" s="20"/>
      <c r="AN3462" s="2"/>
      <c r="AO3462" s="2"/>
    </row>
    <row r="3463" spans="7:41" x14ac:dyDescent="0.25">
      <c r="G3463" s="2"/>
      <c r="AF3463" s="20"/>
      <c r="AI3463" s="2"/>
      <c r="AJ3463" s="2"/>
      <c r="AK3463" s="20"/>
      <c r="AN3463" s="2"/>
      <c r="AO3463" s="2"/>
    </row>
    <row r="3464" spans="7:41" x14ac:dyDescent="0.25">
      <c r="G3464" s="2"/>
      <c r="AF3464" s="20"/>
      <c r="AI3464" s="2"/>
      <c r="AJ3464" s="2"/>
      <c r="AK3464" s="20"/>
      <c r="AN3464" s="2"/>
      <c r="AO3464" s="2"/>
    </row>
    <row r="3465" spans="7:41" x14ac:dyDescent="0.25">
      <c r="G3465" s="2"/>
      <c r="AF3465" s="20"/>
      <c r="AI3465" s="2"/>
      <c r="AJ3465" s="2"/>
      <c r="AK3465" s="20"/>
      <c r="AN3465" s="2"/>
      <c r="AO3465" s="2"/>
    </row>
    <row r="3466" spans="7:41" x14ac:dyDescent="0.25">
      <c r="G3466" s="2"/>
      <c r="AF3466" s="20"/>
      <c r="AI3466" s="2"/>
      <c r="AJ3466" s="2"/>
      <c r="AK3466" s="20"/>
      <c r="AN3466" s="2"/>
      <c r="AO3466" s="2"/>
    </row>
    <row r="3467" spans="7:41" x14ac:dyDescent="0.25">
      <c r="G3467" s="2"/>
      <c r="AF3467" s="20"/>
      <c r="AI3467" s="2"/>
      <c r="AJ3467" s="2"/>
      <c r="AK3467" s="20"/>
      <c r="AN3467" s="2"/>
      <c r="AO3467" s="2"/>
    </row>
    <row r="3468" spans="7:41" x14ac:dyDescent="0.25">
      <c r="G3468" s="2"/>
      <c r="AF3468" s="20"/>
      <c r="AI3468" s="2"/>
      <c r="AJ3468" s="2"/>
      <c r="AK3468" s="20"/>
      <c r="AN3468" s="2"/>
      <c r="AO3468" s="2"/>
    </row>
    <row r="3469" spans="7:41" x14ac:dyDescent="0.25">
      <c r="G3469" s="2"/>
      <c r="AF3469" s="20"/>
      <c r="AI3469" s="2"/>
      <c r="AJ3469" s="2"/>
      <c r="AK3469" s="20"/>
      <c r="AN3469" s="2"/>
      <c r="AO3469" s="2"/>
    </row>
    <row r="3470" spans="7:41" x14ac:dyDescent="0.25">
      <c r="G3470" s="2"/>
      <c r="AF3470" s="20"/>
      <c r="AI3470" s="2"/>
      <c r="AJ3470" s="2"/>
      <c r="AK3470" s="20"/>
      <c r="AN3470" s="2"/>
      <c r="AO3470" s="2"/>
    </row>
    <row r="3471" spans="7:41" x14ac:dyDescent="0.25">
      <c r="G3471" s="2"/>
      <c r="AF3471" s="20"/>
      <c r="AI3471" s="2"/>
      <c r="AJ3471" s="2"/>
      <c r="AK3471" s="20"/>
      <c r="AN3471" s="2"/>
      <c r="AO3471" s="2"/>
    </row>
    <row r="3472" spans="7:41" x14ac:dyDescent="0.25">
      <c r="G3472" s="2"/>
      <c r="AF3472" s="20"/>
      <c r="AI3472" s="2"/>
      <c r="AJ3472" s="2"/>
      <c r="AK3472" s="20"/>
      <c r="AN3472" s="2"/>
      <c r="AO3472" s="2"/>
    </row>
    <row r="3473" spans="7:41" x14ac:dyDescent="0.25">
      <c r="G3473" s="2"/>
      <c r="AF3473" s="20"/>
      <c r="AI3473" s="2"/>
      <c r="AJ3473" s="2"/>
      <c r="AK3473" s="20"/>
      <c r="AN3473" s="2"/>
      <c r="AO3473" s="2"/>
    </row>
    <row r="3474" spans="7:41" x14ac:dyDescent="0.25">
      <c r="G3474" s="2"/>
      <c r="AF3474" s="20"/>
      <c r="AI3474" s="2"/>
      <c r="AJ3474" s="2"/>
      <c r="AK3474" s="20"/>
      <c r="AN3474" s="2"/>
      <c r="AO3474" s="2"/>
    </row>
    <row r="3475" spans="7:41" x14ac:dyDescent="0.25">
      <c r="G3475" s="2"/>
      <c r="AF3475" s="20"/>
      <c r="AI3475" s="2"/>
      <c r="AJ3475" s="2"/>
      <c r="AK3475" s="20"/>
      <c r="AN3475" s="2"/>
      <c r="AO3475" s="2"/>
    </row>
    <row r="3476" spans="7:41" x14ac:dyDescent="0.25">
      <c r="G3476" s="2"/>
      <c r="AF3476" s="20"/>
      <c r="AI3476" s="2"/>
      <c r="AJ3476" s="2"/>
      <c r="AK3476" s="20"/>
      <c r="AN3476" s="2"/>
      <c r="AO3476" s="2"/>
    </row>
    <row r="3477" spans="7:41" x14ac:dyDescent="0.25">
      <c r="G3477" s="2"/>
      <c r="AF3477" s="20"/>
      <c r="AI3477" s="2"/>
      <c r="AJ3477" s="2"/>
      <c r="AK3477" s="20"/>
      <c r="AN3477" s="2"/>
      <c r="AO3477" s="2"/>
    </row>
    <row r="3478" spans="7:41" x14ac:dyDescent="0.25">
      <c r="G3478" s="2"/>
      <c r="AF3478" s="20"/>
      <c r="AI3478" s="2"/>
      <c r="AJ3478" s="2"/>
      <c r="AK3478" s="20"/>
      <c r="AN3478" s="2"/>
      <c r="AO3478" s="2"/>
    </row>
    <row r="3479" spans="7:41" x14ac:dyDescent="0.25">
      <c r="G3479" s="2"/>
      <c r="AF3479" s="20"/>
      <c r="AI3479" s="2"/>
      <c r="AJ3479" s="2"/>
      <c r="AK3479" s="20"/>
      <c r="AN3479" s="2"/>
      <c r="AO3479" s="2"/>
    </row>
    <row r="3480" spans="7:41" x14ac:dyDescent="0.25">
      <c r="G3480" s="2"/>
      <c r="AF3480" s="20"/>
      <c r="AI3480" s="2"/>
      <c r="AJ3480" s="2"/>
      <c r="AK3480" s="20"/>
      <c r="AN3480" s="2"/>
      <c r="AO3480" s="2"/>
    </row>
    <row r="3481" spans="7:41" x14ac:dyDescent="0.25">
      <c r="G3481" s="2"/>
      <c r="AF3481" s="20"/>
      <c r="AI3481" s="2"/>
      <c r="AJ3481" s="2"/>
      <c r="AK3481" s="20"/>
      <c r="AN3481" s="2"/>
      <c r="AO3481" s="2"/>
    </row>
    <row r="3482" spans="7:41" x14ac:dyDescent="0.25">
      <c r="G3482" s="2"/>
      <c r="AF3482" s="20"/>
      <c r="AI3482" s="2"/>
      <c r="AJ3482" s="2"/>
      <c r="AK3482" s="20"/>
      <c r="AN3482" s="2"/>
      <c r="AO3482" s="2"/>
    </row>
    <row r="3483" spans="7:41" x14ac:dyDescent="0.25">
      <c r="G3483" s="2"/>
      <c r="AF3483" s="20"/>
      <c r="AI3483" s="2"/>
      <c r="AJ3483" s="2"/>
      <c r="AK3483" s="20"/>
      <c r="AN3483" s="2"/>
      <c r="AO3483" s="2"/>
    </row>
    <row r="3484" spans="7:41" x14ac:dyDescent="0.25">
      <c r="G3484" s="2"/>
      <c r="AF3484" s="20"/>
      <c r="AI3484" s="2"/>
      <c r="AJ3484" s="2"/>
      <c r="AK3484" s="20"/>
      <c r="AN3484" s="2"/>
      <c r="AO3484" s="2"/>
    </row>
    <row r="3485" spans="7:41" x14ac:dyDescent="0.25">
      <c r="G3485" s="2"/>
      <c r="AF3485" s="20"/>
      <c r="AI3485" s="2"/>
      <c r="AJ3485" s="2"/>
      <c r="AK3485" s="20"/>
      <c r="AN3485" s="2"/>
      <c r="AO3485" s="2"/>
    </row>
    <row r="3486" spans="7:41" x14ac:dyDescent="0.25">
      <c r="G3486" s="2"/>
      <c r="AF3486" s="20"/>
      <c r="AI3486" s="2"/>
      <c r="AJ3486" s="2"/>
      <c r="AK3486" s="20"/>
      <c r="AN3486" s="2"/>
      <c r="AO3486" s="2"/>
    </row>
    <row r="3487" spans="7:41" x14ac:dyDescent="0.25">
      <c r="G3487" s="2"/>
      <c r="AF3487" s="20"/>
      <c r="AI3487" s="2"/>
      <c r="AJ3487" s="2"/>
      <c r="AK3487" s="20"/>
      <c r="AN3487" s="2"/>
      <c r="AO3487" s="2"/>
    </row>
    <row r="3488" spans="7:41" x14ac:dyDescent="0.25">
      <c r="G3488" s="2"/>
      <c r="AF3488" s="20"/>
      <c r="AI3488" s="2"/>
      <c r="AJ3488" s="2"/>
      <c r="AK3488" s="20"/>
      <c r="AN3488" s="2"/>
      <c r="AO3488" s="2"/>
    </row>
    <row r="3489" spans="7:41" x14ac:dyDescent="0.25">
      <c r="G3489" s="2"/>
      <c r="AF3489" s="20"/>
      <c r="AI3489" s="2"/>
      <c r="AJ3489" s="2"/>
      <c r="AK3489" s="20"/>
      <c r="AN3489" s="2"/>
      <c r="AO3489" s="2"/>
    </row>
    <row r="3490" spans="7:41" x14ac:dyDescent="0.25">
      <c r="G3490" s="2"/>
      <c r="AF3490" s="20"/>
      <c r="AI3490" s="2"/>
      <c r="AJ3490" s="2"/>
      <c r="AK3490" s="20"/>
      <c r="AN3490" s="2"/>
      <c r="AO3490" s="2"/>
    </row>
    <row r="3491" spans="7:41" x14ac:dyDescent="0.25">
      <c r="G3491" s="2"/>
      <c r="AF3491" s="20"/>
      <c r="AI3491" s="2"/>
      <c r="AJ3491" s="2"/>
      <c r="AK3491" s="20"/>
      <c r="AN3491" s="2"/>
      <c r="AO3491" s="2"/>
    </row>
    <row r="3492" spans="7:41" x14ac:dyDescent="0.25">
      <c r="G3492" s="2"/>
      <c r="AF3492" s="20"/>
      <c r="AI3492" s="2"/>
      <c r="AJ3492" s="2"/>
      <c r="AK3492" s="20"/>
      <c r="AN3492" s="2"/>
      <c r="AO3492" s="2"/>
    </row>
    <row r="3493" spans="7:41" x14ac:dyDescent="0.25">
      <c r="G3493" s="2"/>
      <c r="AF3493" s="20"/>
      <c r="AI3493" s="2"/>
      <c r="AJ3493" s="2"/>
      <c r="AK3493" s="20"/>
      <c r="AN3493" s="2"/>
      <c r="AO3493" s="2"/>
    </row>
    <row r="3494" spans="7:41" x14ac:dyDescent="0.25">
      <c r="G3494" s="2"/>
      <c r="AF3494" s="20"/>
      <c r="AI3494" s="2"/>
      <c r="AJ3494" s="2"/>
      <c r="AK3494" s="20"/>
      <c r="AN3494" s="2"/>
      <c r="AO3494" s="2"/>
    </row>
    <row r="3495" spans="7:41" x14ac:dyDescent="0.25">
      <c r="G3495" s="2"/>
      <c r="AF3495" s="20"/>
      <c r="AI3495" s="2"/>
      <c r="AJ3495" s="2"/>
      <c r="AK3495" s="20"/>
      <c r="AN3495" s="2"/>
      <c r="AO3495" s="2"/>
    </row>
    <row r="3496" spans="7:41" x14ac:dyDescent="0.25">
      <c r="G3496" s="2"/>
      <c r="AF3496" s="20"/>
      <c r="AI3496" s="2"/>
      <c r="AJ3496" s="2"/>
      <c r="AK3496" s="20"/>
      <c r="AN3496" s="2"/>
      <c r="AO3496" s="2"/>
    </row>
    <row r="3497" spans="7:41" x14ac:dyDescent="0.25">
      <c r="G3497" s="2"/>
      <c r="AF3497" s="20"/>
      <c r="AI3497" s="2"/>
      <c r="AJ3497" s="2"/>
      <c r="AK3497" s="20"/>
      <c r="AN3497" s="2"/>
      <c r="AO3497" s="2"/>
    </row>
    <row r="3498" spans="7:41" x14ac:dyDescent="0.25">
      <c r="G3498" s="2"/>
      <c r="AF3498" s="20"/>
      <c r="AI3498" s="2"/>
      <c r="AJ3498" s="2"/>
      <c r="AK3498" s="20"/>
      <c r="AN3498" s="2"/>
      <c r="AO3498" s="2"/>
    </row>
    <row r="3499" spans="7:41" x14ac:dyDescent="0.25">
      <c r="G3499" s="2"/>
      <c r="AF3499" s="20"/>
      <c r="AI3499" s="2"/>
      <c r="AJ3499" s="2"/>
      <c r="AK3499" s="20"/>
      <c r="AN3499" s="2"/>
      <c r="AO3499" s="2"/>
    </row>
    <row r="3500" spans="7:41" x14ac:dyDescent="0.25">
      <c r="G3500" s="2"/>
      <c r="AF3500" s="20"/>
      <c r="AI3500" s="2"/>
      <c r="AJ3500" s="2"/>
      <c r="AK3500" s="20"/>
      <c r="AN3500" s="2"/>
      <c r="AO3500" s="2"/>
    </row>
    <row r="3501" spans="7:41" x14ac:dyDescent="0.25">
      <c r="G3501" s="2"/>
      <c r="AF3501" s="20"/>
      <c r="AI3501" s="2"/>
      <c r="AJ3501" s="2"/>
      <c r="AK3501" s="20"/>
      <c r="AN3501" s="2"/>
      <c r="AO3501" s="2"/>
    </row>
    <row r="3502" spans="7:41" x14ac:dyDescent="0.25">
      <c r="G3502" s="2"/>
      <c r="AF3502" s="20"/>
      <c r="AI3502" s="2"/>
      <c r="AJ3502" s="2"/>
      <c r="AK3502" s="20"/>
      <c r="AN3502" s="2"/>
      <c r="AO3502" s="2"/>
    </row>
    <row r="3503" spans="7:41" x14ac:dyDescent="0.25">
      <c r="G3503" s="2"/>
      <c r="AF3503" s="20"/>
      <c r="AI3503" s="2"/>
      <c r="AJ3503" s="2"/>
      <c r="AK3503" s="20"/>
      <c r="AN3503" s="2"/>
      <c r="AO3503" s="2"/>
    </row>
    <row r="3504" spans="7:41" x14ac:dyDescent="0.25">
      <c r="G3504" s="2"/>
      <c r="AF3504" s="20"/>
      <c r="AI3504" s="2"/>
      <c r="AJ3504" s="2"/>
      <c r="AK3504" s="20"/>
      <c r="AN3504" s="2"/>
      <c r="AO3504" s="2"/>
    </row>
    <row r="3505" spans="7:41" x14ac:dyDescent="0.25">
      <c r="G3505" s="2"/>
      <c r="AF3505" s="20"/>
      <c r="AI3505" s="2"/>
      <c r="AJ3505" s="2"/>
      <c r="AK3505" s="20"/>
      <c r="AN3505" s="2"/>
      <c r="AO3505" s="2"/>
    </row>
    <row r="3506" spans="7:41" x14ac:dyDescent="0.25">
      <c r="G3506" s="2"/>
      <c r="AF3506" s="20"/>
      <c r="AI3506" s="2"/>
      <c r="AJ3506" s="2"/>
      <c r="AK3506" s="20"/>
      <c r="AN3506" s="2"/>
      <c r="AO3506" s="2"/>
    </row>
    <row r="3507" spans="7:41" x14ac:dyDescent="0.25">
      <c r="G3507" s="2"/>
      <c r="AF3507" s="20"/>
      <c r="AI3507" s="2"/>
      <c r="AJ3507" s="2"/>
      <c r="AK3507" s="20"/>
      <c r="AN3507" s="2"/>
      <c r="AO3507" s="2"/>
    </row>
    <row r="3508" spans="7:41" x14ac:dyDescent="0.25">
      <c r="G3508" s="2"/>
      <c r="AF3508" s="20"/>
      <c r="AI3508" s="2"/>
      <c r="AJ3508" s="2"/>
      <c r="AK3508" s="20"/>
      <c r="AN3508" s="2"/>
      <c r="AO3508" s="2"/>
    </row>
    <row r="3509" spans="7:41" x14ac:dyDescent="0.25">
      <c r="G3509" s="2"/>
      <c r="AF3509" s="20"/>
      <c r="AI3509" s="2"/>
      <c r="AJ3509" s="2"/>
      <c r="AK3509" s="20"/>
      <c r="AN3509" s="2"/>
      <c r="AO3509" s="2"/>
    </row>
    <row r="3510" spans="7:41" x14ac:dyDescent="0.25">
      <c r="G3510" s="2"/>
      <c r="AF3510" s="20"/>
      <c r="AI3510" s="2"/>
      <c r="AJ3510" s="2"/>
      <c r="AK3510" s="20"/>
      <c r="AN3510" s="2"/>
      <c r="AO3510" s="2"/>
    </row>
    <row r="3511" spans="7:41" x14ac:dyDescent="0.25">
      <c r="G3511" s="2"/>
      <c r="AF3511" s="20"/>
      <c r="AI3511" s="2"/>
      <c r="AJ3511" s="2"/>
      <c r="AK3511" s="20"/>
      <c r="AN3511" s="2"/>
      <c r="AO3511" s="2"/>
    </row>
    <row r="3512" spans="7:41" x14ac:dyDescent="0.25">
      <c r="G3512" s="2"/>
      <c r="AF3512" s="20"/>
      <c r="AI3512" s="2"/>
      <c r="AJ3512" s="2"/>
      <c r="AK3512" s="20"/>
      <c r="AN3512" s="2"/>
      <c r="AO3512" s="2"/>
    </row>
    <row r="3513" spans="7:41" x14ac:dyDescent="0.25">
      <c r="G3513" s="2"/>
      <c r="AF3513" s="20"/>
      <c r="AI3513" s="2"/>
      <c r="AJ3513" s="2"/>
      <c r="AK3513" s="20"/>
      <c r="AN3513" s="2"/>
      <c r="AO3513" s="2"/>
    </row>
    <row r="3514" spans="7:41" x14ac:dyDescent="0.25">
      <c r="G3514" s="2"/>
      <c r="AF3514" s="20"/>
      <c r="AI3514" s="2"/>
      <c r="AJ3514" s="2"/>
      <c r="AK3514" s="20"/>
      <c r="AN3514" s="2"/>
      <c r="AO3514" s="2"/>
    </row>
    <row r="3515" spans="7:41" x14ac:dyDescent="0.25">
      <c r="G3515" s="2"/>
      <c r="AF3515" s="20"/>
      <c r="AI3515" s="2"/>
      <c r="AJ3515" s="2"/>
      <c r="AK3515" s="20"/>
      <c r="AN3515" s="2"/>
      <c r="AO3515" s="2"/>
    </row>
    <row r="3516" spans="7:41" x14ac:dyDescent="0.25">
      <c r="G3516" s="2"/>
      <c r="AF3516" s="20"/>
      <c r="AI3516" s="2"/>
      <c r="AJ3516" s="2"/>
      <c r="AK3516" s="20"/>
      <c r="AN3516" s="2"/>
      <c r="AO3516" s="2"/>
    </row>
    <row r="3517" spans="7:41" x14ac:dyDescent="0.25">
      <c r="G3517" s="2"/>
      <c r="AF3517" s="20"/>
      <c r="AI3517" s="2"/>
      <c r="AJ3517" s="2"/>
      <c r="AK3517" s="20"/>
      <c r="AN3517" s="2"/>
      <c r="AO3517" s="2"/>
    </row>
    <row r="3518" spans="7:41" x14ac:dyDescent="0.25">
      <c r="G3518" s="2"/>
      <c r="AF3518" s="20"/>
      <c r="AI3518" s="2"/>
      <c r="AJ3518" s="2"/>
      <c r="AK3518" s="20"/>
      <c r="AN3518" s="2"/>
      <c r="AO3518" s="2"/>
    </row>
    <row r="3519" spans="7:41" x14ac:dyDescent="0.25">
      <c r="G3519" s="2"/>
      <c r="AF3519" s="20"/>
      <c r="AI3519" s="2"/>
      <c r="AJ3519" s="2"/>
      <c r="AK3519" s="20"/>
      <c r="AN3519" s="2"/>
      <c r="AO3519" s="2"/>
    </row>
    <row r="3520" spans="7:41" x14ac:dyDescent="0.25">
      <c r="G3520" s="2"/>
      <c r="AF3520" s="20"/>
      <c r="AI3520" s="2"/>
      <c r="AJ3520" s="2"/>
      <c r="AK3520" s="20"/>
      <c r="AN3520" s="2"/>
      <c r="AO3520" s="2"/>
    </row>
    <row r="3521" spans="7:41" x14ac:dyDescent="0.25">
      <c r="G3521" s="2"/>
      <c r="AF3521" s="20"/>
      <c r="AI3521" s="2"/>
      <c r="AJ3521" s="2"/>
      <c r="AK3521" s="20"/>
      <c r="AN3521" s="2"/>
      <c r="AO3521" s="2"/>
    </row>
    <row r="3522" spans="7:41" x14ac:dyDescent="0.25">
      <c r="G3522" s="2"/>
      <c r="AF3522" s="20"/>
      <c r="AI3522" s="2"/>
      <c r="AJ3522" s="2"/>
      <c r="AK3522" s="20"/>
      <c r="AN3522" s="2"/>
      <c r="AO3522" s="2"/>
    </row>
    <row r="3523" spans="7:41" x14ac:dyDescent="0.25">
      <c r="G3523" s="2"/>
      <c r="AF3523" s="20"/>
      <c r="AI3523" s="2"/>
      <c r="AJ3523" s="2"/>
      <c r="AK3523" s="20"/>
      <c r="AN3523" s="2"/>
      <c r="AO3523" s="2"/>
    </row>
    <row r="3524" spans="7:41" x14ac:dyDescent="0.25">
      <c r="G3524" s="2"/>
      <c r="AF3524" s="20"/>
      <c r="AI3524" s="2"/>
      <c r="AJ3524" s="2"/>
      <c r="AK3524" s="20"/>
      <c r="AN3524" s="2"/>
      <c r="AO3524" s="2"/>
    </row>
    <row r="3525" spans="7:41" x14ac:dyDescent="0.25">
      <c r="G3525" s="2"/>
      <c r="AF3525" s="20"/>
      <c r="AI3525" s="2"/>
      <c r="AJ3525" s="2"/>
      <c r="AK3525" s="20"/>
      <c r="AN3525" s="2"/>
      <c r="AO3525" s="2"/>
    </row>
    <row r="3526" spans="7:41" x14ac:dyDescent="0.25">
      <c r="G3526" s="2"/>
      <c r="AF3526" s="20"/>
      <c r="AI3526" s="2"/>
      <c r="AJ3526" s="2"/>
      <c r="AK3526" s="20"/>
      <c r="AN3526" s="2"/>
      <c r="AO3526" s="2"/>
    </row>
    <row r="3527" spans="7:41" x14ac:dyDescent="0.25">
      <c r="G3527" s="2"/>
      <c r="AF3527" s="20"/>
      <c r="AI3527" s="2"/>
      <c r="AJ3527" s="2"/>
      <c r="AK3527" s="20"/>
      <c r="AN3527" s="2"/>
      <c r="AO3527" s="2"/>
    </row>
    <row r="3528" spans="7:41" x14ac:dyDescent="0.25">
      <c r="G3528" s="2"/>
      <c r="AF3528" s="20"/>
      <c r="AI3528" s="2"/>
      <c r="AJ3528" s="2"/>
      <c r="AK3528" s="20"/>
      <c r="AN3528" s="2"/>
      <c r="AO3528" s="2"/>
    </row>
    <row r="3529" spans="7:41" x14ac:dyDescent="0.25">
      <c r="G3529" s="2"/>
      <c r="AF3529" s="20"/>
      <c r="AI3529" s="2"/>
      <c r="AJ3529" s="2"/>
      <c r="AK3529" s="20"/>
      <c r="AN3529" s="2"/>
      <c r="AO3529" s="2"/>
    </row>
    <row r="3530" spans="7:41" x14ac:dyDescent="0.25">
      <c r="G3530" s="2"/>
      <c r="AF3530" s="20"/>
      <c r="AI3530" s="2"/>
      <c r="AJ3530" s="2"/>
      <c r="AK3530" s="20"/>
      <c r="AN3530" s="2"/>
      <c r="AO3530" s="2"/>
    </row>
    <row r="3531" spans="7:41" x14ac:dyDescent="0.25">
      <c r="G3531" s="2"/>
      <c r="AF3531" s="20"/>
      <c r="AI3531" s="2"/>
      <c r="AJ3531" s="2"/>
      <c r="AK3531" s="20"/>
      <c r="AN3531" s="2"/>
      <c r="AO3531" s="2"/>
    </row>
    <row r="3532" spans="7:41" x14ac:dyDescent="0.25">
      <c r="G3532" s="2"/>
      <c r="AF3532" s="20"/>
      <c r="AI3532" s="2"/>
      <c r="AJ3532" s="2"/>
      <c r="AK3532" s="20"/>
      <c r="AN3532" s="2"/>
      <c r="AO3532" s="2"/>
    </row>
    <row r="3533" spans="7:41" x14ac:dyDescent="0.25">
      <c r="G3533" s="2"/>
      <c r="AF3533" s="20"/>
      <c r="AI3533" s="2"/>
      <c r="AJ3533" s="2"/>
      <c r="AK3533" s="20"/>
      <c r="AN3533" s="2"/>
      <c r="AO3533" s="2"/>
    </row>
    <row r="3534" spans="7:41" x14ac:dyDescent="0.25">
      <c r="G3534" s="2"/>
      <c r="AF3534" s="20"/>
      <c r="AI3534" s="2"/>
      <c r="AJ3534" s="2"/>
      <c r="AK3534" s="20"/>
      <c r="AN3534" s="2"/>
      <c r="AO3534" s="2"/>
    </row>
    <row r="3535" spans="7:41" x14ac:dyDescent="0.25">
      <c r="G3535" s="2"/>
      <c r="AF3535" s="20"/>
      <c r="AI3535" s="2"/>
      <c r="AJ3535" s="2"/>
      <c r="AK3535" s="20"/>
      <c r="AN3535" s="2"/>
      <c r="AO3535" s="2"/>
    </row>
    <row r="3536" spans="7:41" x14ac:dyDescent="0.25">
      <c r="G3536" s="2"/>
      <c r="AF3536" s="20"/>
      <c r="AI3536" s="2"/>
      <c r="AJ3536" s="2"/>
      <c r="AK3536" s="20"/>
      <c r="AN3536" s="2"/>
      <c r="AO3536" s="2"/>
    </row>
    <row r="3537" spans="7:41" x14ac:dyDescent="0.25">
      <c r="G3537" s="2"/>
      <c r="AF3537" s="20"/>
      <c r="AI3537" s="2"/>
      <c r="AJ3537" s="2"/>
      <c r="AK3537" s="20"/>
      <c r="AN3537" s="2"/>
      <c r="AO3537" s="2"/>
    </row>
    <row r="3538" spans="7:41" x14ac:dyDescent="0.25">
      <c r="G3538" s="2"/>
      <c r="AF3538" s="20"/>
      <c r="AI3538" s="2"/>
      <c r="AJ3538" s="2"/>
      <c r="AK3538" s="20"/>
      <c r="AN3538" s="2"/>
      <c r="AO3538" s="2"/>
    </row>
    <row r="3539" spans="7:41" x14ac:dyDescent="0.25">
      <c r="G3539" s="2"/>
      <c r="AF3539" s="20"/>
      <c r="AI3539" s="2"/>
      <c r="AJ3539" s="2"/>
      <c r="AK3539" s="20"/>
      <c r="AN3539" s="2"/>
      <c r="AO3539" s="2"/>
    </row>
    <row r="3540" spans="7:41" x14ac:dyDescent="0.25">
      <c r="G3540" s="2"/>
      <c r="AF3540" s="20"/>
      <c r="AI3540" s="2"/>
      <c r="AJ3540" s="2"/>
      <c r="AK3540" s="20"/>
      <c r="AN3540" s="2"/>
      <c r="AO3540" s="2"/>
    </row>
    <row r="3541" spans="7:41" x14ac:dyDescent="0.25">
      <c r="G3541" s="2"/>
      <c r="AF3541" s="20"/>
      <c r="AI3541" s="2"/>
      <c r="AJ3541" s="2"/>
      <c r="AK3541" s="20"/>
      <c r="AN3541" s="2"/>
      <c r="AO3541" s="2"/>
    </row>
    <row r="3542" spans="7:41" x14ac:dyDescent="0.25">
      <c r="G3542" s="2"/>
      <c r="AF3542" s="20"/>
      <c r="AI3542" s="2"/>
      <c r="AJ3542" s="2"/>
      <c r="AK3542" s="20"/>
      <c r="AN3542" s="2"/>
      <c r="AO3542" s="2"/>
    </row>
    <row r="3543" spans="7:41" x14ac:dyDescent="0.25">
      <c r="G3543" s="2"/>
      <c r="AF3543" s="20"/>
      <c r="AI3543" s="2"/>
      <c r="AJ3543" s="2"/>
      <c r="AK3543" s="20"/>
      <c r="AN3543" s="2"/>
      <c r="AO3543" s="2"/>
    </row>
    <row r="3544" spans="7:41" x14ac:dyDescent="0.25">
      <c r="G3544" s="2"/>
      <c r="AF3544" s="20"/>
      <c r="AI3544" s="2"/>
      <c r="AJ3544" s="2"/>
      <c r="AK3544" s="20"/>
      <c r="AN3544" s="2"/>
      <c r="AO3544" s="2"/>
    </row>
    <row r="3545" spans="7:41" x14ac:dyDescent="0.25">
      <c r="G3545" s="2"/>
      <c r="AF3545" s="20"/>
      <c r="AI3545" s="2"/>
      <c r="AJ3545" s="2"/>
      <c r="AK3545" s="20"/>
      <c r="AN3545" s="2"/>
      <c r="AO3545" s="2"/>
    </row>
    <row r="3546" spans="7:41" x14ac:dyDescent="0.25">
      <c r="G3546" s="2"/>
      <c r="AF3546" s="20"/>
      <c r="AI3546" s="2"/>
      <c r="AJ3546" s="2"/>
      <c r="AK3546" s="20"/>
      <c r="AN3546" s="2"/>
      <c r="AO3546" s="2"/>
    </row>
    <row r="3547" spans="7:41" x14ac:dyDescent="0.25">
      <c r="G3547" s="2"/>
      <c r="AF3547" s="20"/>
      <c r="AI3547" s="2"/>
      <c r="AJ3547" s="2"/>
      <c r="AK3547" s="20"/>
      <c r="AN3547" s="2"/>
      <c r="AO3547" s="2"/>
    </row>
    <row r="3548" spans="7:41" x14ac:dyDescent="0.25">
      <c r="G3548" s="2"/>
      <c r="AF3548" s="20"/>
      <c r="AI3548" s="2"/>
      <c r="AJ3548" s="2"/>
      <c r="AK3548" s="20"/>
      <c r="AN3548" s="2"/>
      <c r="AO3548" s="2"/>
    </row>
    <row r="3549" spans="7:41" x14ac:dyDescent="0.25">
      <c r="G3549" s="2"/>
      <c r="AF3549" s="20"/>
      <c r="AI3549" s="2"/>
      <c r="AJ3549" s="2"/>
      <c r="AK3549" s="20"/>
      <c r="AN3549" s="2"/>
      <c r="AO3549" s="2"/>
    </row>
    <row r="3550" spans="7:41" x14ac:dyDescent="0.25">
      <c r="G3550" s="2"/>
      <c r="AF3550" s="20"/>
      <c r="AI3550" s="2"/>
      <c r="AJ3550" s="2"/>
      <c r="AK3550" s="20"/>
      <c r="AN3550" s="2"/>
      <c r="AO3550" s="2"/>
    </row>
    <row r="3551" spans="7:41" x14ac:dyDescent="0.25">
      <c r="G3551" s="2"/>
      <c r="AF3551" s="20"/>
      <c r="AI3551" s="2"/>
      <c r="AJ3551" s="2"/>
      <c r="AK3551" s="20"/>
      <c r="AN3551" s="2"/>
      <c r="AO3551" s="2"/>
    </row>
    <row r="3552" spans="7:41" x14ac:dyDescent="0.25">
      <c r="G3552" s="2"/>
      <c r="AF3552" s="20"/>
      <c r="AI3552" s="2"/>
      <c r="AJ3552" s="2"/>
      <c r="AK3552" s="20"/>
      <c r="AN3552" s="2"/>
      <c r="AO3552" s="2"/>
    </row>
    <row r="3553" spans="7:41" x14ac:dyDescent="0.25">
      <c r="G3553" s="2"/>
      <c r="AF3553" s="20"/>
      <c r="AI3553" s="2"/>
      <c r="AJ3553" s="2"/>
      <c r="AK3553" s="20"/>
      <c r="AN3553" s="2"/>
      <c r="AO3553" s="2"/>
    </row>
    <row r="3554" spans="7:41" x14ac:dyDescent="0.25">
      <c r="G3554" s="2"/>
      <c r="AF3554" s="20"/>
      <c r="AI3554" s="2"/>
      <c r="AJ3554" s="2"/>
      <c r="AK3554" s="20"/>
      <c r="AN3554" s="2"/>
      <c r="AO3554" s="2"/>
    </row>
    <row r="3555" spans="7:41" x14ac:dyDescent="0.25">
      <c r="G3555" s="2"/>
      <c r="AF3555" s="20"/>
      <c r="AI3555" s="2"/>
      <c r="AJ3555" s="2"/>
      <c r="AK3555" s="20"/>
      <c r="AN3555" s="2"/>
      <c r="AO3555" s="2"/>
    </row>
    <row r="3556" spans="7:41" x14ac:dyDescent="0.25">
      <c r="G3556" s="2"/>
      <c r="AF3556" s="20"/>
      <c r="AI3556" s="2"/>
      <c r="AJ3556" s="2"/>
      <c r="AK3556" s="20"/>
      <c r="AN3556" s="2"/>
      <c r="AO3556" s="2"/>
    </row>
    <row r="3557" spans="7:41" x14ac:dyDescent="0.25">
      <c r="G3557" s="2"/>
      <c r="AF3557" s="20"/>
      <c r="AI3557" s="2"/>
      <c r="AJ3557" s="2"/>
      <c r="AK3557" s="20"/>
      <c r="AN3557" s="2"/>
      <c r="AO3557" s="2"/>
    </row>
    <row r="3558" spans="7:41" x14ac:dyDescent="0.25">
      <c r="G3558" s="2"/>
      <c r="AF3558" s="20"/>
      <c r="AI3558" s="2"/>
      <c r="AJ3558" s="2"/>
      <c r="AK3558" s="20"/>
      <c r="AN3558" s="2"/>
      <c r="AO3558" s="2"/>
    </row>
    <row r="3559" spans="7:41" x14ac:dyDescent="0.25">
      <c r="G3559" s="2"/>
      <c r="AF3559" s="20"/>
      <c r="AI3559" s="2"/>
      <c r="AJ3559" s="2"/>
      <c r="AK3559" s="20"/>
      <c r="AN3559" s="2"/>
      <c r="AO3559" s="2"/>
    </row>
    <row r="3560" spans="7:41" x14ac:dyDescent="0.25">
      <c r="G3560" s="2"/>
      <c r="AF3560" s="20"/>
      <c r="AI3560" s="2"/>
      <c r="AJ3560" s="2"/>
      <c r="AK3560" s="20"/>
      <c r="AN3560" s="2"/>
      <c r="AO3560" s="2"/>
    </row>
    <row r="3561" spans="7:41" x14ac:dyDescent="0.25">
      <c r="G3561" s="2"/>
      <c r="AF3561" s="20"/>
      <c r="AI3561" s="2"/>
      <c r="AJ3561" s="2"/>
      <c r="AK3561" s="20"/>
      <c r="AN3561" s="2"/>
      <c r="AO3561" s="2"/>
    </row>
    <row r="3562" spans="7:41" x14ac:dyDescent="0.25">
      <c r="G3562" s="2"/>
      <c r="AF3562" s="20"/>
      <c r="AI3562" s="2"/>
      <c r="AJ3562" s="2"/>
      <c r="AK3562" s="20"/>
      <c r="AN3562" s="2"/>
      <c r="AO3562" s="2"/>
    </row>
    <row r="3563" spans="7:41" x14ac:dyDescent="0.25">
      <c r="G3563" s="2"/>
      <c r="AF3563" s="20"/>
      <c r="AI3563" s="2"/>
      <c r="AJ3563" s="2"/>
      <c r="AK3563" s="20"/>
      <c r="AN3563" s="2"/>
      <c r="AO3563" s="2"/>
    </row>
    <row r="3564" spans="7:41" x14ac:dyDescent="0.25">
      <c r="G3564" s="2"/>
      <c r="AF3564" s="20"/>
      <c r="AI3564" s="2"/>
      <c r="AJ3564" s="2"/>
      <c r="AK3564" s="20"/>
      <c r="AN3564" s="2"/>
      <c r="AO3564" s="2"/>
    </row>
    <row r="3565" spans="7:41" x14ac:dyDescent="0.25">
      <c r="G3565" s="2"/>
      <c r="AF3565" s="20"/>
      <c r="AI3565" s="2"/>
      <c r="AJ3565" s="2"/>
      <c r="AK3565" s="20"/>
      <c r="AN3565" s="2"/>
      <c r="AO3565" s="2"/>
    </row>
    <row r="3566" spans="7:41" x14ac:dyDescent="0.25">
      <c r="G3566" s="2"/>
      <c r="AF3566" s="20"/>
      <c r="AI3566" s="2"/>
      <c r="AJ3566" s="2"/>
      <c r="AK3566" s="20"/>
      <c r="AN3566" s="2"/>
      <c r="AO3566" s="2"/>
    </row>
    <row r="3567" spans="7:41" x14ac:dyDescent="0.25">
      <c r="G3567" s="2"/>
      <c r="AF3567" s="20"/>
      <c r="AI3567" s="2"/>
      <c r="AJ3567" s="2"/>
      <c r="AK3567" s="20"/>
      <c r="AN3567" s="2"/>
      <c r="AO3567" s="2"/>
    </row>
    <row r="3568" spans="7:41" x14ac:dyDescent="0.25">
      <c r="G3568" s="2"/>
      <c r="AF3568" s="20"/>
      <c r="AI3568" s="2"/>
      <c r="AJ3568" s="2"/>
      <c r="AK3568" s="20"/>
      <c r="AN3568" s="2"/>
      <c r="AO3568" s="2"/>
    </row>
    <row r="3569" spans="7:41" x14ac:dyDescent="0.25">
      <c r="G3569" s="2"/>
      <c r="AF3569" s="20"/>
      <c r="AI3569" s="2"/>
      <c r="AJ3569" s="2"/>
      <c r="AK3569" s="20"/>
      <c r="AN3569" s="2"/>
      <c r="AO3569" s="2"/>
    </row>
    <row r="3570" spans="7:41" x14ac:dyDescent="0.25">
      <c r="G3570" s="2"/>
      <c r="AF3570" s="20"/>
      <c r="AI3570" s="2"/>
      <c r="AJ3570" s="2"/>
      <c r="AK3570" s="20"/>
      <c r="AN3570" s="2"/>
      <c r="AO3570" s="2"/>
    </row>
    <row r="3571" spans="7:41" x14ac:dyDescent="0.25">
      <c r="G3571" s="2"/>
      <c r="AF3571" s="20"/>
      <c r="AI3571" s="2"/>
      <c r="AJ3571" s="2"/>
      <c r="AK3571" s="20"/>
      <c r="AN3571" s="2"/>
      <c r="AO3571" s="2"/>
    </row>
    <row r="3572" spans="7:41" x14ac:dyDescent="0.25">
      <c r="G3572" s="2"/>
      <c r="AF3572" s="20"/>
      <c r="AI3572" s="2"/>
      <c r="AJ3572" s="2"/>
      <c r="AK3572" s="20"/>
      <c r="AN3572" s="2"/>
      <c r="AO3572" s="2"/>
    </row>
    <row r="3573" spans="7:41" x14ac:dyDescent="0.25">
      <c r="G3573" s="2"/>
      <c r="AF3573" s="20"/>
      <c r="AI3573" s="2"/>
      <c r="AJ3573" s="2"/>
      <c r="AK3573" s="20"/>
      <c r="AN3573" s="2"/>
      <c r="AO3573" s="2"/>
    </row>
    <row r="3574" spans="7:41" x14ac:dyDescent="0.25">
      <c r="G3574" s="2"/>
      <c r="AF3574" s="20"/>
      <c r="AI3574" s="2"/>
      <c r="AJ3574" s="2"/>
      <c r="AK3574" s="20"/>
      <c r="AN3574" s="2"/>
      <c r="AO3574" s="2"/>
    </row>
    <row r="3575" spans="7:41" x14ac:dyDescent="0.25">
      <c r="G3575" s="2"/>
      <c r="AF3575" s="20"/>
      <c r="AI3575" s="2"/>
      <c r="AJ3575" s="2"/>
      <c r="AK3575" s="20"/>
      <c r="AN3575" s="2"/>
      <c r="AO3575" s="2"/>
    </row>
    <row r="3576" spans="7:41" x14ac:dyDescent="0.25">
      <c r="G3576" s="2"/>
      <c r="AF3576" s="20"/>
      <c r="AI3576" s="2"/>
      <c r="AJ3576" s="2"/>
      <c r="AK3576" s="20"/>
      <c r="AN3576" s="2"/>
      <c r="AO3576" s="2"/>
    </row>
    <row r="3577" spans="7:41" x14ac:dyDescent="0.25">
      <c r="G3577" s="2"/>
      <c r="AF3577" s="20"/>
      <c r="AI3577" s="2"/>
      <c r="AJ3577" s="2"/>
      <c r="AK3577" s="20"/>
      <c r="AN3577" s="2"/>
      <c r="AO3577" s="2"/>
    </row>
    <row r="3578" spans="7:41" x14ac:dyDescent="0.25">
      <c r="G3578" s="2"/>
      <c r="AF3578" s="20"/>
      <c r="AI3578" s="2"/>
      <c r="AJ3578" s="2"/>
      <c r="AK3578" s="20"/>
      <c r="AN3578" s="2"/>
      <c r="AO3578" s="2"/>
    </row>
    <row r="3579" spans="7:41" x14ac:dyDescent="0.25">
      <c r="G3579" s="2"/>
      <c r="AF3579" s="20"/>
      <c r="AI3579" s="2"/>
      <c r="AJ3579" s="2"/>
      <c r="AK3579" s="20"/>
      <c r="AN3579" s="2"/>
      <c r="AO3579" s="2"/>
    </row>
    <row r="3580" spans="7:41" x14ac:dyDescent="0.25">
      <c r="G3580" s="2"/>
      <c r="AF3580" s="20"/>
      <c r="AI3580" s="2"/>
      <c r="AJ3580" s="2"/>
      <c r="AK3580" s="20"/>
      <c r="AN3580" s="2"/>
      <c r="AO3580" s="2"/>
    </row>
    <row r="3581" spans="7:41" x14ac:dyDescent="0.25">
      <c r="G3581" s="2"/>
      <c r="AF3581" s="20"/>
      <c r="AI3581" s="2"/>
      <c r="AJ3581" s="2"/>
      <c r="AK3581" s="20"/>
      <c r="AN3581" s="2"/>
      <c r="AO3581" s="2"/>
    </row>
    <row r="3582" spans="7:41" x14ac:dyDescent="0.25">
      <c r="G3582" s="2"/>
      <c r="AF3582" s="20"/>
      <c r="AI3582" s="2"/>
      <c r="AJ3582" s="2"/>
      <c r="AK3582" s="20"/>
      <c r="AN3582" s="2"/>
      <c r="AO3582" s="2"/>
    </row>
    <row r="3583" spans="7:41" x14ac:dyDescent="0.25">
      <c r="G3583" s="2"/>
      <c r="AF3583" s="20"/>
      <c r="AI3583" s="2"/>
      <c r="AJ3583" s="2"/>
      <c r="AK3583" s="20"/>
      <c r="AN3583" s="2"/>
      <c r="AO3583" s="2"/>
    </row>
    <row r="3584" spans="7:41" x14ac:dyDescent="0.25">
      <c r="G3584" s="2"/>
      <c r="AF3584" s="20"/>
      <c r="AI3584" s="2"/>
      <c r="AJ3584" s="2"/>
      <c r="AK3584" s="20"/>
      <c r="AN3584" s="2"/>
      <c r="AO3584" s="2"/>
    </row>
    <row r="3585" spans="7:41" x14ac:dyDescent="0.25">
      <c r="G3585" s="2"/>
      <c r="AF3585" s="20"/>
      <c r="AI3585" s="2"/>
      <c r="AJ3585" s="2"/>
      <c r="AK3585" s="20"/>
      <c r="AN3585" s="2"/>
      <c r="AO3585" s="2"/>
    </row>
    <row r="3586" spans="7:41" x14ac:dyDescent="0.25">
      <c r="G3586" s="2"/>
      <c r="AF3586" s="20"/>
      <c r="AI3586" s="2"/>
      <c r="AJ3586" s="2"/>
      <c r="AK3586" s="20"/>
      <c r="AN3586" s="2"/>
      <c r="AO3586" s="2"/>
    </row>
    <row r="3587" spans="7:41" x14ac:dyDescent="0.25">
      <c r="G3587" s="2"/>
      <c r="AF3587" s="20"/>
      <c r="AI3587" s="2"/>
      <c r="AJ3587" s="2"/>
      <c r="AK3587" s="20"/>
      <c r="AN3587" s="2"/>
      <c r="AO3587" s="2"/>
    </row>
    <row r="3588" spans="7:41" x14ac:dyDescent="0.25">
      <c r="G3588" s="2"/>
      <c r="AF3588" s="20"/>
      <c r="AI3588" s="2"/>
      <c r="AJ3588" s="2"/>
      <c r="AK3588" s="20"/>
      <c r="AN3588" s="2"/>
      <c r="AO3588" s="2"/>
    </row>
    <row r="3589" spans="7:41" x14ac:dyDescent="0.25">
      <c r="G3589" s="2"/>
      <c r="AF3589" s="20"/>
      <c r="AI3589" s="2"/>
      <c r="AJ3589" s="2"/>
      <c r="AK3589" s="20"/>
      <c r="AN3589" s="2"/>
      <c r="AO3589" s="2"/>
    </row>
    <row r="3590" spans="7:41" x14ac:dyDescent="0.25">
      <c r="G3590" s="2"/>
      <c r="AF3590" s="20"/>
      <c r="AI3590" s="2"/>
      <c r="AJ3590" s="2"/>
      <c r="AK3590" s="20"/>
      <c r="AN3590" s="2"/>
      <c r="AO3590" s="2"/>
    </row>
    <row r="3591" spans="7:41" x14ac:dyDescent="0.25">
      <c r="G3591" s="2"/>
      <c r="AF3591" s="20"/>
      <c r="AI3591" s="2"/>
      <c r="AJ3591" s="2"/>
      <c r="AK3591" s="20"/>
      <c r="AN3591" s="2"/>
      <c r="AO3591" s="2"/>
    </row>
    <row r="3592" spans="7:41" x14ac:dyDescent="0.25">
      <c r="G3592" s="2"/>
      <c r="AF3592" s="20"/>
      <c r="AI3592" s="2"/>
      <c r="AJ3592" s="2"/>
      <c r="AK3592" s="20"/>
      <c r="AN3592" s="2"/>
      <c r="AO3592" s="2"/>
    </row>
    <row r="3593" spans="7:41" x14ac:dyDescent="0.25">
      <c r="G3593" s="2"/>
      <c r="AF3593" s="20"/>
      <c r="AI3593" s="2"/>
      <c r="AJ3593" s="2"/>
      <c r="AK3593" s="20"/>
      <c r="AN3593" s="2"/>
      <c r="AO3593" s="2"/>
    </row>
    <row r="3594" spans="7:41" x14ac:dyDescent="0.25">
      <c r="G3594" s="2"/>
      <c r="AF3594" s="20"/>
      <c r="AI3594" s="2"/>
      <c r="AJ3594" s="2"/>
      <c r="AK3594" s="20"/>
      <c r="AN3594" s="2"/>
      <c r="AO3594" s="2"/>
    </row>
    <row r="3595" spans="7:41" x14ac:dyDescent="0.25">
      <c r="G3595" s="2"/>
      <c r="AF3595" s="20"/>
      <c r="AI3595" s="2"/>
      <c r="AJ3595" s="2"/>
      <c r="AK3595" s="20"/>
      <c r="AN3595" s="2"/>
      <c r="AO3595" s="2"/>
    </row>
    <row r="3596" spans="7:41" x14ac:dyDescent="0.25">
      <c r="G3596" s="2"/>
      <c r="AF3596" s="20"/>
      <c r="AI3596" s="2"/>
      <c r="AJ3596" s="2"/>
      <c r="AK3596" s="20"/>
      <c r="AN3596" s="2"/>
      <c r="AO3596" s="2"/>
    </row>
    <row r="3597" spans="7:41" x14ac:dyDescent="0.25">
      <c r="G3597" s="2"/>
      <c r="AF3597" s="20"/>
      <c r="AI3597" s="2"/>
      <c r="AJ3597" s="2"/>
      <c r="AK3597" s="20"/>
      <c r="AN3597" s="2"/>
      <c r="AO3597" s="2"/>
    </row>
    <row r="3598" spans="7:41" x14ac:dyDescent="0.25">
      <c r="G3598" s="2"/>
      <c r="AF3598" s="20"/>
      <c r="AI3598" s="2"/>
      <c r="AJ3598" s="2"/>
      <c r="AK3598" s="20"/>
      <c r="AN3598" s="2"/>
      <c r="AO3598" s="2"/>
    </row>
    <row r="3599" spans="7:41" x14ac:dyDescent="0.25">
      <c r="G3599" s="2"/>
      <c r="AF3599" s="20"/>
      <c r="AI3599" s="2"/>
      <c r="AJ3599" s="2"/>
      <c r="AK3599" s="20"/>
      <c r="AN3599" s="2"/>
      <c r="AO3599" s="2"/>
    </row>
    <row r="3600" spans="7:41" x14ac:dyDescent="0.25">
      <c r="G3600" s="2"/>
      <c r="AF3600" s="20"/>
      <c r="AI3600" s="2"/>
      <c r="AJ3600" s="2"/>
      <c r="AK3600" s="20"/>
      <c r="AN3600" s="2"/>
      <c r="AO3600" s="2"/>
    </row>
    <row r="3601" spans="7:41" x14ac:dyDescent="0.25">
      <c r="G3601" s="2"/>
      <c r="AF3601" s="20"/>
      <c r="AI3601" s="2"/>
      <c r="AJ3601" s="2"/>
      <c r="AK3601" s="20"/>
      <c r="AN3601" s="2"/>
      <c r="AO3601" s="2"/>
    </row>
    <row r="3602" spans="7:41" x14ac:dyDescent="0.25">
      <c r="G3602" s="2"/>
      <c r="AF3602" s="20"/>
      <c r="AI3602" s="2"/>
      <c r="AJ3602" s="2"/>
      <c r="AK3602" s="20"/>
      <c r="AN3602" s="2"/>
      <c r="AO3602" s="2"/>
    </row>
    <row r="3603" spans="7:41" x14ac:dyDescent="0.25">
      <c r="G3603" s="2"/>
      <c r="AF3603" s="20"/>
      <c r="AI3603" s="2"/>
      <c r="AJ3603" s="2"/>
      <c r="AK3603" s="20"/>
      <c r="AN3603" s="2"/>
      <c r="AO3603" s="2"/>
    </row>
    <row r="3604" spans="7:41" x14ac:dyDescent="0.25">
      <c r="G3604" s="2"/>
      <c r="AF3604" s="20"/>
      <c r="AI3604" s="2"/>
      <c r="AJ3604" s="2"/>
      <c r="AK3604" s="20"/>
      <c r="AN3604" s="2"/>
      <c r="AO3604" s="2"/>
    </row>
    <row r="3605" spans="7:41" x14ac:dyDescent="0.25">
      <c r="G3605" s="2"/>
      <c r="AF3605" s="20"/>
      <c r="AI3605" s="2"/>
      <c r="AJ3605" s="2"/>
      <c r="AK3605" s="20"/>
      <c r="AN3605" s="2"/>
      <c r="AO3605" s="2"/>
    </row>
    <row r="3606" spans="7:41" x14ac:dyDescent="0.25">
      <c r="G3606" s="2"/>
      <c r="AF3606" s="20"/>
      <c r="AI3606" s="2"/>
      <c r="AJ3606" s="2"/>
      <c r="AK3606" s="20"/>
      <c r="AN3606" s="2"/>
      <c r="AO3606" s="2"/>
    </row>
    <row r="3607" spans="7:41" x14ac:dyDescent="0.25">
      <c r="G3607" s="2"/>
      <c r="AF3607" s="20"/>
      <c r="AI3607" s="2"/>
      <c r="AJ3607" s="2"/>
      <c r="AK3607" s="20"/>
      <c r="AN3607" s="2"/>
      <c r="AO3607" s="2"/>
    </row>
    <row r="3608" spans="7:41" x14ac:dyDescent="0.25">
      <c r="G3608" s="2"/>
      <c r="AF3608" s="20"/>
      <c r="AI3608" s="2"/>
      <c r="AJ3608" s="2"/>
      <c r="AK3608" s="20"/>
      <c r="AN3608" s="2"/>
      <c r="AO3608" s="2"/>
    </row>
    <row r="3609" spans="7:41" x14ac:dyDescent="0.25">
      <c r="G3609" s="2"/>
      <c r="AF3609" s="20"/>
      <c r="AI3609" s="2"/>
      <c r="AJ3609" s="2"/>
      <c r="AK3609" s="20"/>
      <c r="AN3609" s="2"/>
      <c r="AO3609" s="2"/>
    </row>
    <row r="3610" spans="7:41" x14ac:dyDescent="0.25">
      <c r="G3610" s="2"/>
      <c r="AF3610" s="20"/>
      <c r="AI3610" s="2"/>
      <c r="AJ3610" s="2"/>
      <c r="AK3610" s="20"/>
      <c r="AN3610" s="2"/>
      <c r="AO3610" s="2"/>
    </row>
    <row r="3611" spans="7:41" x14ac:dyDescent="0.25">
      <c r="G3611" s="2"/>
      <c r="AF3611" s="20"/>
      <c r="AI3611" s="2"/>
      <c r="AJ3611" s="2"/>
      <c r="AK3611" s="20"/>
      <c r="AN3611" s="2"/>
      <c r="AO3611" s="2"/>
    </row>
    <row r="3612" spans="7:41" x14ac:dyDescent="0.25">
      <c r="G3612" s="2"/>
      <c r="AF3612" s="20"/>
      <c r="AI3612" s="2"/>
      <c r="AJ3612" s="2"/>
      <c r="AK3612" s="20"/>
      <c r="AN3612" s="2"/>
      <c r="AO3612" s="2"/>
    </row>
    <row r="3613" spans="7:41" x14ac:dyDescent="0.25">
      <c r="G3613" s="2"/>
      <c r="AF3613" s="20"/>
      <c r="AI3613" s="2"/>
      <c r="AJ3613" s="2"/>
      <c r="AK3613" s="20"/>
      <c r="AN3613" s="2"/>
      <c r="AO3613" s="2"/>
    </row>
    <row r="3614" spans="7:41" x14ac:dyDescent="0.25">
      <c r="G3614" s="2"/>
      <c r="AF3614" s="20"/>
      <c r="AI3614" s="2"/>
      <c r="AJ3614" s="2"/>
      <c r="AK3614" s="20"/>
      <c r="AN3614" s="2"/>
      <c r="AO3614" s="2"/>
    </row>
    <row r="3615" spans="7:41" x14ac:dyDescent="0.25">
      <c r="G3615" s="2"/>
      <c r="AF3615" s="20"/>
      <c r="AI3615" s="2"/>
      <c r="AJ3615" s="2"/>
      <c r="AK3615" s="20"/>
      <c r="AN3615" s="2"/>
      <c r="AO3615" s="2"/>
    </row>
    <row r="3616" spans="7:41" x14ac:dyDescent="0.25">
      <c r="G3616" s="2"/>
      <c r="AF3616" s="20"/>
      <c r="AI3616" s="2"/>
      <c r="AJ3616" s="2"/>
      <c r="AK3616" s="20"/>
      <c r="AN3616" s="2"/>
      <c r="AO3616" s="2"/>
    </row>
    <row r="3617" spans="7:41" x14ac:dyDescent="0.25">
      <c r="G3617" s="2"/>
      <c r="AF3617" s="20"/>
      <c r="AI3617" s="2"/>
      <c r="AJ3617" s="2"/>
      <c r="AK3617" s="20"/>
      <c r="AN3617" s="2"/>
      <c r="AO3617" s="2"/>
    </row>
    <row r="3618" spans="7:41" x14ac:dyDescent="0.25">
      <c r="G3618" s="2"/>
      <c r="AF3618" s="20"/>
      <c r="AI3618" s="2"/>
      <c r="AJ3618" s="2"/>
      <c r="AK3618" s="20"/>
      <c r="AN3618" s="2"/>
      <c r="AO3618" s="2"/>
    </row>
    <row r="3619" spans="7:41" x14ac:dyDescent="0.25">
      <c r="G3619" s="2"/>
      <c r="AF3619" s="20"/>
      <c r="AI3619" s="2"/>
      <c r="AJ3619" s="2"/>
      <c r="AK3619" s="20"/>
      <c r="AN3619" s="2"/>
      <c r="AO3619" s="2"/>
    </row>
    <row r="3620" spans="7:41" x14ac:dyDescent="0.25">
      <c r="G3620" s="2"/>
      <c r="AF3620" s="20"/>
      <c r="AI3620" s="2"/>
      <c r="AJ3620" s="2"/>
      <c r="AK3620" s="20"/>
      <c r="AN3620" s="2"/>
      <c r="AO3620" s="2"/>
    </row>
    <row r="3621" spans="7:41" x14ac:dyDescent="0.25">
      <c r="G3621" s="2"/>
      <c r="AF3621" s="20"/>
      <c r="AI3621" s="2"/>
      <c r="AJ3621" s="2"/>
      <c r="AK3621" s="20"/>
      <c r="AN3621" s="2"/>
      <c r="AO3621" s="2"/>
    </row>
    <row r="3622" spans="7:41" x14ac:dyDescent="0.25">
      <c r="G3622" s="2"/>
      <c r="AF3622" s="20"/>
      <c r="AI3622" s="2"/>
      <c r="AJ3622" s="2"/>
      <c r="AK3622" s="20"/>
      <c r="AN3622" s="2"/>
      <c r="AO3622" s="2"/>
    </row>
    <row r="3623" spans="7:41" x14ac:dyDescent="0.25">
      <c r="G3623" s="2"/>
      <c r="AF3623" s="20"/>
      <c r="AI3623" s="2"/>
      <c r="AJ3623" s="2"/>
      <c r="AK3623" s="20"/>
      <c r="AN3623" s="2"/>
      <c r="AO3623" s="2"/>
    </row>
    <row r="3624" spans="7:41" x14ac:dyDescent="0.25">
      <c r="G3624" s="2"/>
      <c r="AF3624" s="20"/>
      <c r="AI3624" s="2"/>
      <c r="AJ3624" s="2"/>
      <c r="AK3624" s="20"/>
      <c r="AN3624" s="2"/>
      <c r="AO3624" s="2"/>
    </row>
    <row r="3625" spans="7:41" x14ac:dyDescent="0.25">
      <c r="G3625" s="2"/>
      <c r="AF3625" s="20"/>
      <c r="AI3625" s="2"/>
      <c r="AJ3625" s="2"/>
      <c r="AK3625" s="20"/>
      <c r="AN3625" s="2"/>
      <c r="AO3625" s="2"/>
    </row>
    <row r="3626" spans="7:41" x14ac:dyDescent="0.25">
      <c r="G3626" s="2"/>
      <c r="AF3626" s="20"/>
      <c r="AI3626" s="2"/>
      <c r="AJ3626" s="2"/>
      <c r="AK3626" s="20"/>
      <c r="AN3626" s="2"/>
      <c r="AO3626" s="2"/>
    </row>
    <row r="3627" spans="7:41" x14ac:dyDescent="0.25">
      <c r="G3627" s="2"/>
      <c r="AF3627" s="20"/>
      <c r="AI3627" s="2"/>
      <c r="AJ3627" s="2"/>
      <c r="AK3627" s="20"/>
      <c r="AN3627" s="2"/>
      <c r="AO3627" s="2"/>
    </row>
    <row r="3628" spans="7:41" x14ac:dyDescent="0.25">
      <c r="G3628" s="2"/>
      <c r="AF3628" s="20"/>
      <c r="AI3628" s="2"/>
      <c r="AJ3628" s="2"/>
      <c r="AK3628" s="20"/>
      <c r="AN3628" s="2"/>
      <c r="AO3628" s="2"/>
    </row>
    <row r="3629" spans="7:41" x14ac:dyDescent="0.25">
      <c r="G3629" s="2"/>
      <c r="AF3629" s="20"/>
      <c r="AI3629" s="2"/>
      <c r="AJ3629" s="2"/>
      <c r="AK3629" s="20"/>
      <c r="AN3629" s="2"/>
      <c r="AO3629" s="2"/>
    </row>
    <row r="3630" spans="7:41" x14ac:dyDescent="0.25">
      <c r="G3630" s="2"/>
      <c r="AF3630" s="20"/>
      <c r="AI3630" s="2"/>
      <c r="AJ3630" s="2"/>
      <c r="AK3630" s="20"/>
      <c r="AN3630" s="2"/>
      <c r="AO3630" s="2"/>
    </row>
    <row r="3631" spans="7:41" x14ac:dyDescent="0.25">
      <c r="G3631" s="2"/>
      <c r="AF3631" s="20"/>
      <c r="AI3631" s="2"/>
      <c r="AJ3631" s="2"/>
      <c r="AK3631" s="20"/>
      <c r="AN3631" s="2"/>
      <c r="AO3631" s="2"/>
    </row>
    <row r="3632" spans="7:41" x14ac:dyDescent="0.25">
      <c r="G3632" s="2"/>
      <c r="AF3632" s="20"/>
      <c r="AI3632" s="2"/>
      <c r="AJ3632" s="2"/>
      <c r="AK3632" s="20"/>
      <c r="AN3632" s="2"/>
      <c r="AO3632" s="2"/>
    </row>
    <row r="3633" spans="7:41" x14ac:dyDescent="0.25">
      <c r="G3633" s="2"/>
      <c r="AF3633" s="20"/>
      <c r="AI3633" s="2"/>
      <c r="AJ3633" s="2"/>
      <c r="AK3633" s="20"/>
      <c r="AN3633" s="2"/>
      <c r="AO3633" s="2"/>
    </row>
    <row r="3634" spans="7:41" x14ac:dyDescent="0.25">
      <c r="G3634" s="2"/>
      <c r="AF3634" s="20"/>
      <c r="AI3634" s="2"/>
      <c r="AJ3634" s="2"/>
      <c r="AK3634" s="20"/>
      <c r="AN3634" s="2"/>
      <c r="AO3634" s="2"/>
    </row>
    <row r="3635" spans="7:41" x14ac:dyDescent="0.25">
      <c r="G3635" s="2"/>
      <c r="AF3635" s="20"/>
      <c r="AI3635" s="2"/>
      <c r="AJ3635" s="2"/>
      <c r="AK3635" s="20"/>
      <c r="AN3635" s="2"/>
      <c r="AO3635" s="2"/>
    </row>
    <row r="3636" spans="7:41" x14ac:dyDescent="0.25">
      <c r="G3636" s="2"/>
      <c r="AF3636" s="20"/>
      <c r="AI3636" s="2"/>
      <c r="AJ3636" s="2"/>
      <c r="AK3636" s="20"/>
      <c r="AN3636" s="2"/>
      <c r="AO3636" s="2"/>
    </row>
    <row r="3637" spans="7:41" x14ac:dyDescent="0.25">
      <c r="G3637" s="2"/>
      <c r="AF3637" s="20"/>
      <c r="AI3637" s="2"/>
      <c r="AJ3637" s="2"/>
      <c r="AK3637" s="20"/>
      <c r="AN3637" s="2"/>
      <c r="AO3637" s="2"/>
    </row>
    <row r="3638" spans="7:41" x14ac:dyDescent="0.25">
      <c r="G3638" s="2"/>
      <c r="AF3638" s="20"/>
      <c r="AI3638" s="2"/>
      <c r="AJ3638" s="2"/>
      <c r="AK3638" s="20"/>
      <c r="AN3638" s="2"/>
      <c r="AO3638" s="2"/>
    </row>
    <row r="3639" spans="7:41" x14ac:dyDescent="0.25">
      <c r="G3639" s="2"/>
      <c r="AF3639" s="20"/>
      <c r="AI3639" s="2"/>
      <c r="AJ3639" s="2"/>
      <c r="AK3639" s="20"/>
      <c r="AN3639" s="2"/>
      <c r="AO3639" s="2"/>
    </row>
    <row r="3640" spans="7:41" x14ac:dyDescent="0.25">
      <c r="G3640" s="2"/>
      <c r="AF3640" s="20"/>
      <c r="AI3640" s="2"/>
      <c r="AJ3640" s="2"/>
      <c r="AK3640" s="20"/>
      <c r="AN3640" s="2"/>
      <c r="AO3640" s="2"/>
    </row>
    <row r="3641" spans="7:41" x14ac:dyDescent="0.25">
      <c r="G3641" s="2"/>
      <c r="AF3641" s="20"/>
      <c r="AI3641" s="2"/>
      <c r="AJ3641" s="2"/>
      <c r="AK3641" s="20"/>
      <c r="AN3641" s="2"/>
      <c r="AO3641" s="2"/>
    </row>
    <row r="3642" spans="7:41" x14ac:dyDescent="0.25">
      <c r="G3642" s="2"/>
      <c r="AF3642" s="20"/>
      <c r="AI3642" s="2"/>
      <c r="AJ3642" s="2"/>
      <c r="AK3642" s="20"/>
      <c r="AN3642" s="2"/>
      <c r="AO3642" s="2"/>
    </row>
    <row r="3643" spans="7:41" x14ac:dyDescent="0.25">
      <c r="G3643" s="2"/>
      <c r="AF3643" s="20"/>
      <c r="AI3643" s="2"/>
      <c r="AJ3643" s="2"/>
      <c r="AK3643" s="20"/>
      <c r="AN3643" s="2"/>
      <c r="AO3643" s="2"/>
    </row>
    <row r="3644" spans="7:41" x14ac:dyDescent="0.25">
      <c r="G3644" s="2"/>
      <c r="AF3644" s="20"/>
      <c r="AI3644" s="2"/>
      <c r="AJ3644" s="2"/>
      <c r="AK3644" s="20"/>
      <c r="AN3644" s="2"/>
      <c r="AO3644" s="2"/>
    </row>
    <row r="3645" spans="7:41" x14ac:dyDescent="0.25">
      <c r="G3645" s="2"/>
      <c r="AF3645" s="20"/>
      <c r="AI3645" s="2"/>
      <c r="AJ3645" s="2"/>
      <c r="AK3645" s="20"/>
      <c r="AN3645" s="2"/>
      <c r="AO3645" s="2"/>
    </row>
    <row r="3646" spans="7:41" x14ac:dyDescent="0.25">
      <c r="G3646" s="2"/>
      <c r="AF3646" s="20"/>
      <c r="AI3646" s="2"/>
      <c r="AJ3646" s="2"/>
      <c r="AK3646" s="20"/>
      <c r="AN3646" s="2"/>
      <c r="AO3646" s="2"/>
    </row>
    <row r="3647" spans="7:41" x14ac:dyDescent="0.25">
      <c r="G3647" s="2"/>
      <c r="AF3647" s="20"/>
      <c r="AI3647" s="2"/>
      <c r="AJ3647" s="2"/>
      <c r="AK3647" s="20"/>
      <c r="AN3647" s="2"/>
      <c r="AO3647" s="2"/>
    </row>
    <row r="3648" spans="7:41" x14ac:dyDescent="0.25">
      <c r="G3648" s="2"/>
      <c r="AF3648" s="20"/>
      <c r="AI3648" s="2"/>
      <c r="AJ3648" s="2"/>
      <c r="AK3648" s="20"/>
      <c r="AN3648" s="2"/>
      <c r="AO3648" s="2"/>
    </row>
    <row r="3649" spans="7:41" x14ac:dyDescent="0.25">
      <c r="G3649" s="2"/>
      <c r="AF3649" s="20"/>
      <c r="AI3649" s="2"/>
      <c r="AJ3649" s="2"/>
      <c r="AK3649" s="20"/>
      <c r="AN3649" s="2"/>
      <c r="AO3649" s="2"/>
    </row>
    <row r="3650" spans="7:41" x14ac:dyDescent="0.25">
      <c r="G3650" s="2"/>
      <c r="AF3650" s="20"/>
      <c r="AI3650" s="2"/>
      <c r="AJ3650" s="2"/>
      <c r="AK3650" s="20"/>
      <c r="AN3650" s="2"/>
      <c r="AO3650" s="2"/>
    </row>
    <row r="3651" spans="7:41" x14ac:dyDescent="0.25">
      <c r="G3651" s="2"/>
      <c r="AF3651" s="20"/>
      <c r="AI3651" s="2"/>
      <c r="AJ3651" s="2"/>
      <c r="AK3651" s="20"/>
      <c r="AN3651" s="2"/>
      <c r="AO3651" s="2"/>
    </row>
    <row r="3652" spans="7:41" x14ac:dyDescent="0.25">
      <c r="G3652" s="2"/>
      <c r="AF3652" s="20"/>
      <c r="AI3652" s="2"/>
      <c r="AJ3652" s="2"/>
      <c r="AK3652" s="20"/>
      <c r="AN3652" s="2"/>
      <c r="AO3652" s="2"/>
    </row>
    <row r="3653" spans="7:41" x14ac:dyDescent="0.25">
      <c r="G3653" s="2"/>
      <c r="AF3653" s="20"/>
      <c r="AI3653" s="2"/>
      <c r="AJ3653" s="2"/>
      <c r="AK3653" s="20"/>
      <c r="AN3653" s="2"/>
      <c r="AO3653" s="2"/>
    </row>
    <row r="3654" spans="7:41" x14ac:dyDescent="0.25">
      <c r="G3654" s="2"/>
      <c r="AF3654" s="20"/>
      <c r="AI3654" s="2"/>
      <c r="AJ3654" s="2"/>
      <c r="AK3654" s="20"/>
      <c r="AN3654" s="2"/>
      <c r="AO3654" s="2"/>
    </row>
    <row r="3655" spans="7:41" x14ac:dyDescent="0.25">
      <c r="G3655" s="2"/>
      <c r="AF3655" s="20"/>
      <c r="AI3655" s="2"/>
      <c r="AJ3655" s="2"/>
      <c r="AK3655" s="20"/>
      <c r="AN3655" s="2"/>
      <c r="AO3655" s="2"/>
    </row>
    <row r="3656" spans="7:41" x14ac:dyDescent="0.25">
      <c r="G3656" s="2"/>
      <c r="AF3656" s="20"/>
      <c r="AI3656" s="2"/>
      <c r="AJ3656" s="2"/>
      <c r="AK3656" s="20"/>
      <c r="AN3656" s="2"/>
      <c r="AO3656" s="2"/>
    </row>
    <row r="3657" spans="7:41" x14ac:dyDescent="0.25">
      <c r="G3657" s="2"/>
      <c r="AF3657" s="20"/>
      <c r="AI3657" s="2"/>
      <c r="AJ3657" s="2"/>
      <c r="AK3657" s="20"/>
      <c r="AN3657" s="2"/>
      <c r="AO3657" s="2"/>
    </row>
    <row r="3658" spans="7:41" x14ac:dyDescent="0.25">
      <c r="G3658" s="2"/>
      <c r="AF3658" s="20"/>
      <c r="AI3658" s="2"/>
      <c r="AJ3658" s="2"/>
      <c r="AK3658" s="20"/>
      <c r="AN3658" s="2"/>
      <c r="AO3658" s="2"/>
    </row>
    <row r="3659" spans="7:41" x14ac:dyDescent="0.25">
      <c r="G3659" s="2"/>
      <c r="AF3659" s="20"/>
      <c r="AI3659" s="2"/>
      <c r="AJ3659" s="2"/>
      <c r="AK3659" s="20"/>
      <c r="AN3659" s="2"/>
      <c r="AO3659" s="2"/>
    </row>
    <row r="3660" spans="7:41" x14ac:dyDescent="0.25">
      <c r="G3660" s="2"/>
      <c r="AF3660" s="20"/>
      <c r="AI3660" s="2"/>
      <c r="AJ3660" s="2"/>
      <c r="AK3660" s="20"/>
      <c r="AN3660" s="2"/>
      <c r="AO3660" s="2"/>
    </row>
    <row r="3661" spans="7:41" x14ac:dyDescent="0.25">
      <c r="G3661" s="2"/>
      <c r="AF3661" s="20"/>
      <c r="AI3661" s="2"/>
      <c r="AJ3661" s="2"/>
      <c r="AK3661" s="20"/>
      <c r="AN3661" s="2"/>
      <c r="AO3661" s="2"/>
    </row>
    <row r="3662" spans="7:41" x14ac:dyDescent="0.25">
      <c r="G3662" s="2"/>
      <c r="AF3662" s="20"/>
      <c r="AI3662" s="2"/>
      <c r="AJ3662" s="2"/>
      <c r="AK3662" s="20"/>
      <c r="AN3662" s="2"/>
      <c r="AO3662" s="2"/>
    </row>
    <row r="3663" spans="7:41" x14ac:dyDescent="0.25">
      <c r="G3663" s="2"/>
      <c r="AF3663" s="20"/>
      <c r="AI3663" s="2"/>
      <c r="AJ3663" s="2"/>
      <c r="AK3663" s="20"/>
      <c r="AN3663" s="2"/>
      <c r="AO3663" s="2"/>
    </row>
    <row r="3664" spans="7:41" x14ac:dyDescent="0.25">
      <c r="G3664" s="2"/>
      <c r="AF3664" s="20"/>
      <c r="AI3664" s="2"/>
      <c r="AJ3664" s="2"/>
      <c r="AK3664" s="20"/>
      <c r="AN3664" s="2"/>
      <c r="AO3664" s="2"/>
    </row>
    <row r="3665" spans="7:41" x14ac:dyDescent="0.25">
      <c r="G3665" s="2"/>
      <c r="AF3665" s="20"/>
      <c r="AI3665" s="2"/>
      <c r="AJ3665" s="2"/>
      <c r="AK3665" s="20"/>
      <c r="AN3665" s="2"/>
      <c r="AO3665" s="2"/>
    </row>
    <row r="3666" spans="7:41" x14ac:dyDescent="0.25">
      <c r="G3666" s="2"/>
      <c r="AF3666" s="20"/>
      <c r="AI3666" s="2"/>
      <c r="AJ3666" s="2"/>
      <c r="AK3666" s="20"/>
      <c r="AN3666" s="2"/>
      <c r="AO3666" s="2"/>
    </row>
    <row r="3667" spans="7:41" x14ac:dyDescent="0.25">
      <c r="G3667" s="2"/>
      <c r="AF3667" s="20"/>
      <c r="AI3667" s="2"/>
      <c r="AJ3667" s="2"/>
      <c r="AK3667" s="20"/>
      <c r="AN3667" s="2"/>
      <c r="AO3667" s="2"/>
    </row>
    <row r="3668" spans="7:41" x14ac:dyDescent="0.25">
      <c r="G3668" s="2"/>
      <c r="AF3668" s="20"/>
      <c r="AI3668" s="2"/>
      <c r="AJ3668" s="2"/>
      <c r="AK3668" s="20"/>
      <c r="AN3668" s="2"/>
      <c r="AO3668" s="2"/>
    </row>
    <row r="3669" spans="7:41" x14ac:dyDescent="0.25">
      <c r="G3669" s="2"/>
      <c r="AF3669" s="20"/>
      <c r="AI3669" s="2"/>
      <c r="AJ3669" s="2"/>
      <c r="AK3669" s="20"/>
      <c r="AN3669" s="2"/>
      <c r="AO3669" s="2"/>
    </row>
    <row r="3670" spans="7:41" x14ac:dyDescent="0.25">
      <c r="G3670" s="2"/>
      <c r="AF3670" s="20"/>
      <c r="AI3670" s="2"/>
      <c r="AJ3670" s="2"/>
      <c r="AK3670" s="20"/>
      <c r="AN3670" s="2"/>
      <c r="AO3670" s="2"/>
    </row>
    <row r="3671" spans="7:41" x14ac:dyDescent="0.25">
      <c r="G3671" s="2"/>
      <c r="AF3671" s="20"/>
      <c r="AI3671" s="2"/>
      <c r="AJ3671" s="2"/>
      <c r="AK3671" s="20"/>
      <c r="AN3671" s="2"/>
      <c r="AO3671" s="2"/>
    </row>
    <row r="3672" spans="7:41" x14ac:dyDescent="0.25">
      <c r="G3672" s="2"/>
      <c r="AF3672" s="20"/>
      <c r="AI3672" s="2"/>
      <c r="AJ3672" s="2"/>
      <c r="AK3672" s="20"/>
      <c r="AN3672" s="2"/>
      <c r="AO3672" s="2"/>
    </row>
    <row r="3673" spans="7:41" x14ac:dyDescent="0.25">
      <c r="G3673" s="2"/>
      <c r="AF3673" s="20"/>
      <c r="AI3673" s="2"/>
      <c r="AJ3673" s="2"/>
      <c r="AK3673" s="20"/>
      <c r="AN3673" s="2"/>
      <c r="AO3673" s="2"/>
    </row>
    <row r="3674" spans="7:41" x14ac:dyDescent="0.25">
      <c r="G3674" s="2"/>
      <c r="AF3674" s="20"/>
      <c r="AI3674" s="2"/>
      <c r="AJ3674" s="2"/>
      <c r="AK3674" s="20"/>
      <c r="AN3674" s="2"/>
      <c r="AO3674" s="2"/>
    </row>
    <row r="3675" spans="7:41" x14ac:dyDescent="0.25">
      <c r="G3675" s="2"/>
      <c r="AF3675" s="20"/>
      <c r="AI3675" s="2"/>
      <c r="AJ3675" s="2"/>
      <c r="AK3675" s="20"/>
      <c r="AN3675" s="2"/>
      <c r="AO3675" s="2"/>
    </row>
    <row r="3676" spans="7:41" x14ac:dyDescent="0.25">
      <c r="G3676" s="2"/>
      <c r="AF3676" s="20"/>
      <c r="AI3676" s="2"/>
      <c r="AJ3676" s="2"/>
      <c r="AK3676" s="20"/>
      <c r="AN3676" s="2"/>
      <c r="AO3676" s="2"/>
    </row>
    <row r="3677" spans="7:41" x14ac:dyDescent="0.25">
      <c r="G3677" s="2"/>
      <c r="AF3677" s="20"/>
      <c r="AI3677" s="2"/>
      <c r="AJ3677" s="2"/>
      <c r="AK3677" s="20"/>
      <c r="AN3677" s="2"/>
      <c r="AO3677" s="2"/>
    </row>
    <row r="3678" spans="7:41" x14ac:dyDescent="0.25">
      <c r="G3678" s="2"/>
      <c r="AF3678" s="20"/>
      <c r="AI3678" s="2"/>
      <c r="AJ3678" s="2"/>
      <c r="AK3678" s="20"/>
      <c r="AN3678" s="2"/>
      <c r="AO3678" s="2"/>
    </row>
    <row r="3679" spans="7:41" x14ac:dyDescent="0.25">
      <c r="G3679" s="2"/>
      <c r="AF3679" s="20"/>
      <c r="AI3679" s="2"/>
      <c r="AJ3679" s="2"/>
      <c r="AK3679" s="20"/>
      <c r="AN3679" s="2"/>
      <c r="AO3679" s="2"/>
    </row>
    <row r="3680" spans="7:41" x14ac:dyDescent="0.25">
      <c r="G3680" s="2"/>
      <c r="AF3680" s="20"/>
      <c r="AI3680" s="2"/>
      <c r="AJ3680" s="2"/>
      <c r="AK3680" s="20"/>
      <c r="AN3680" s="2"/>
      <c r="AO3680" s="2"/>
    </row>
    <row r="3681" spans="7:41" x14ac:dyDescent="0.25">
      <c r="G3681" s="2"/>
      <c r="AF3681" s="20"/>
      <c r="AI3681" s="2"/>
      <c r="AJ3681" s="2"/>
      <c r="AK3681" s="20"/>
      <c r="AN3681" s="2"/>
      <c r="AO3681" s="2"/>
    </row>
    <row r="3682" spans="7:41" x14ac:dyDescent="0.25">
      <c r="G3682" s="2"/>
      <c r="AF3682" s="20"/>
      <c r="AI3682" s="2"/>
      <c r="AJ3682" s="2"/>
      <c r="AK3682" s="20"/>
      <c r="AN3682" s="2"/>
      <c r="AO3682" s="2"/>
    </row>
    <row r="3683" spans="7:41" x14ac:dyDescent="0.25">
      <c r="G3683" s="2"/>
      <c r="AF3683" s="20"/>
      <c r="AI3683" s="2"/>
      <c r="AJ3683" s="2"/>
      <c r="AK3683" s="20"/>
      <c r="AN3683" s="2"/>
      <c r="AO3683" s="2"/>
    </row>
    <row r="3684" spans="7:41" x14ac:dyDescent="0.25">
      <c r="G3684" s="2"/>
      <c r="AF3684" s="20"/>
      <c r="AI3684" s="2"/>
      <c r="AJ3684" s="2"/>
      <c r="AK3684" s="20"/>
      <c r="AN3684" s="2"/>
      <c r="AO3684" s="2"/>
    </row>
    <row r="3685" spans="7:41" x14ac:dyDescent="0.25">
      <c r="G3685" s="2"/>
      <c r="AF3685" s="20"/>
      <c r="AI3685" s="2"/>
      <c r="AJ3685" s="2"/>
      <c r="AK3685" s="20"/>
      <c r="AN3685" s="2"/>
      <c r="AO3685" s="2"/>
    </row>
    <row r="3686" spans="7:41" x14ac:dyDescent="0.25">
      <c r="G3686" s="2"/>
      <c r="AF3686" s="20"/>
      <c r="AI3686" s="2"/>
      <c r="AJ3686" s="2"/>
      <c r="AK3686" s="20"/>
      <c r="AN3686" s="2"/>
      <c r="AO3686" s="2"/>
    </row>
    <row r="3687" spans="7:41" x14ac:dyDescent="0.25">
      <c r="G3687" s="2"/>
      <c r="AF3687" s="20"/>
      <c r="AI3687" s="2"/>
      <c r="AJ3687" s="2"/>
      <c r="AK3687" s="20"/>
      <c r="AN3687" s="2"/>
      <c r="AO3687" s="2"/>
    </row>
    <row r="3688" spans="7:41" x14ac:dyDescent="0.25">
      <c r="G3688" s="2"/>
      <c r="AF3688" s="20"/>
      <c r="AI3688" s="2"/>
      <c r="AJ3688" s="2"/>
      <c r="AK3688" s="20"/>
      <c r="AN3688" s="2"/>
      <c r="AO3688" s="2"/>
    </row>
    <row r="3689" spans="7:41" x14ac:dyDescent="0.25">
      <c r="G3689" s="2"/>
      <c r="AF3689" s="20"/>
      <c r="AI3689" s="2"/>
      <c r="AJ3689" s="2"/>
      <c r="AK3689" s="20"/>
      <c r="AN3689" s="2"/>
      <c r="AO3689" s="2"/>
    </row>
    <row r="3690" spans="7:41" x14ac:dyDescent="0.25">
      <c r="G3690" s="2"/>
      <c r="AF3690" s="20"/>
      <c r="AI3690" s="2"/>
      <c r="AJ3690" s="2"/>
      <c r="AK3690" s="20"/>
      <c r="AN3690" s="2"/>
      <c r="AO3690" s="2"/>
    </row>
    <row r="3691" spans="7:41" x14ac:dyDescent="0.25">
      <c r="G3691" s="2"/>
      <c r="AF3691" s="20"/>
      <c r="AI3691" s="2"/>
      <c r="AJ3691" s="2"/>
      <c r="AK3691" s="20"/>
      <c r="AN3691" s="2"/>
      <c r="AO3691" s="2"/>
    </row>
    <row r="3692" spans="7:41" x14ac:dyDescent="0.25">
      <c r="G3692" s="2"/>
      <c r="AF3692" s="20"/>
      <c r="AI3692" s="2"/>
      <c r="AJ3692" s="2"/>
      <c r="AK3692" s="20"/>
      <c r="AN3692" s="2"/>
      <c r="AO3692" s="2"/>
    </row>
    <row r="3693" spans="7:41" x14ac:dyDescent="0.25">
      <c r="G3693" s="2"/>
      <c r="AF3693" s="20"/>
      <c r="AI3693" s="2"/>
      <c r="AJ3693" s="2"/>
      <c r="AK3693" s="20"/>
      <c r="AN3693" s="2"/>
      <c r="AO3693" s="2"/>
    </row>
    <row r="3694" spans="7:41" x14ac:dyDescent="0.25">
      <c r="G3694" s="2"/>
      <c r="AF3694" s="20"/>
      <c r="AI3694" s="2"/>
      <c r="AJ3694" s="2"/>
      <c r="AK3694" s="20"/>
      <c r="AN3694" s="2"/>
      <c r="AO3694" s="2"/>
    </row>
    <row r="3695" spans="7:41" x14ac:dyDescent="0.25">
      <c r="G3695" s="2"/>
      <c r="AF3695" s="20"/>
      <c r="AI3695" s="2"/>
      <c r="AJ3695" s="2"/>
      <c r="AK3695" s="20"/>
      <c r="AN3695" s="2"/>
      <c r="AO3695" s="2"/>
    </row>
    <row r="3696" spans="7:41" x14ac:dyDescent="0.25">
      <c r="G3696" s="2"/>
      <c r="AF3696" s="20"/>
      <c r="AI3696" s="2"/>
      <c r="AJ3696" s="2"/>
      <c r="AK3696" s="20"/>
      <c r="AN3696" s="2"/>
      <c r="AO3696" s="2"/>
    </row>
    <row r="3697" spans="7:41" x14ac:dyDescent="0.25">
      <c r="G3697" s="2"/>
      <c r="AF3697" s="20"/>
      <c r="AI3697" s="2"/>
      <c r="AJ3697" s="2"/>
      <c r="AK3697" s="20"/>
      <c r="AN3697" s="2"/>
      <c r="AO3697" s="2"/>
    </row>
    <row r="3698" spans="7:41" x14ac:dyDescent="0.25">
      <c r="G3698" s="2"/>
      <c r="AF3698" s="20"/>
      <c r="AI3698" s="2"/>
      <c r="AJ3698" s="2"/>
      <c r="AK3698" s="20"/>
      <c r="AN3698" s="2"/>
      <c r="AO3698" s="2"/>
    </row>
    <row r="3699" spans="7:41" x14ac:dyDescent="0.25">
      <c r="G3699" s="2"/>
      <c r="AF3699" s="20"/>
      <c r="AI3699" s="2"/>
      <c r="AJ3699" s="2"/>
      <c r="AK3699" s="20"/>
      <c r="AN3699" s="2"/>
      <c r="AO3699" s="2"/>
    </row>
    <row r="3700" spans="7:41" x14ac:dyDescent="0.25">
      <c r="G3700" s="2"/>
      <c r="AF3700" s="20"/>
      <c r="AI3700" s="2"/>
      <c r="AJ3700" s="2"/>
      <c r="AK3700" s="20"/>
      <c r="AN3700" s="2"/>
      <c r="AO3700" s="2"/>
    </row>
    <row r="3701" spans="7:41" x14ac:dyDescent="0.25">
      <c r="G3701" s="2"/>
      <c r="AF3701" s="20"/>
      <c r="AI3701" s="2"/>
      <c r="AJ3701" s="2"/>
      <c r="AK3701" s="20"/>
      <c r="AN3701" s="2"/>
      <c r="AO3701" s="2"/>
    </row>
    <row r="3702" spans="7:41" x14ac:dyDescent="0.25">
      <c r="G3702" s="2"/>
      <c r="AF3702" s="20"/>
      <c r="AI3702" s="2"/>
      <c r="AJ3702" s="2"/>
      <c r="AK3702" s="20"/>
      <c r="AN3702" s="2"/>
      <c r="AO3702" s="2"/>
    </row>
    <row r="3703" spans="7:41" x14ac:dyDescent="0.25">
      <c r="G3703" s="2"/>
      <c r="AF3703" s="20"/>
      <c r="AI3703" s="2"/>
      <c r="AJ3703" s="2"/>
      <c r="AK3703" s="20"/>
      <c r="AN3703" s="2"/>
      <c r="AO3703" s="2"/>
    </row>
    <row r="3704" spans="7:41" x14ac:dyDescent="0.25">
      <c r="G3704" s="2"/>
      <c r="AF3704" s="20"/>
      <c r="AI3704" s="2"/>
      <c r="AJ3704" s="2"/>
      <c r="AK3704" s="20"/>
      <c r="AN3704" s="2"/>
      <c r="AO3704" s="2"/>
    </row>
    <row r="3705" spans="7:41" x14ac:dyDescent="0.25">
      <c r="G3705" s="2"/>
      <c r="AF3705" s="20"/>
      <c r="AI3705" s="2"/>
      <c r="AJ3705" s="2"/>
      <c r="AK3705" s="20"/>
      <c r="AN3705" s="2"/>
      <c r="AO3705" s="2"/>
    </row>
    <row r="3706" spans="7:41" x14ac:dyDescent="0.25">
      <c r="G3706" s="2"/>
      <c r="AF3706" s="20"/>
      <c r="AI3706" s="2"/>
      <c r="AJ3706" s="2"/>
      <c r="AK3706" s="20"/>
      <c r="AN3706" s="2"/>
      <c r="AO3706" s="2"/>
    </row>
    <row r="3707" spans="7:41" x14ac:dyDescent="0.25">
      <c r="G3707" s="2"/>
      <c r="AF3707" s="20"/>
      <c r="AI3707" s="2"/>
      <c r="AJ3707" s="2"/>
      <c r="AK3707" s="20"/>
      <c r="AN3707" s="2"/>
      <c r="AO3707" s="2"/>
    </row>
    <row r="3708" spans="7:41" x14ac:dyDescent="0.25">
      <c r="G3708" s="2"/>
      <c r="AF3708" s="20"/>
      <c r="AI3708" s="2"/>
      <c r="AJ3708" s="2"/>
      <c r="AK3708" s="20"/>
      <c r="AN3708" s="2"/>
      <c r="AO3708" s="2"/>
    </row>
    <row r="3709" spans="7:41" x14ac:dyDescent="0.25">
      <c r="G3709" s="2"/>
      <c r="AF3709" s="20"/>
      <c r="AI3709" s="2"/>
      <c r="AJ3709" s="2"/>
      <c r="AK3709" s="20"/>
      <c r="AN3709" s="2"/>
      <c r="AO3709" s="2"/>
    </row>
    <row r="3710" spans="7:41" x14ac:dyDescent="0.25">
      <c r="G3710" s="2"/>
      <c r="AF3710" s="20"/>
      <c r="AI3710" s="2"/>
      <c r="AJ3710" s="2"/>
      <c r="AK3710" s="20"/>
      <c r="AN3710" s="2"/>
      <c r="AO3710" s="2"/>
    </row>
    <row r="3711" spans="7:41" x14ac:dyDescent="0.25">
      <c r="G3711" s="2"/>
      <c r="AF3711" s="20"/>
      <c r="AI3711" s="2"/>
      <c r="AJ3711" s="2"/>
      <c r="AK3711" s="20"/>
      <c r="AN3711" s="2"/>
      <c r="AO3711" s="2"/>
    </row>
    <row r="3712" spans="7:41" x14ac:dyDescent="0.25">
      <c r="G3712" s="2"/>
      <c r="AF3712" s="20"/>
      <c r="AI3712" s="2"/>
      <c r="AJ3712" s="2"/>
      <c r="AK3712" s="20"/>
      <c r="AN3712" s="2"/>
      <c r="AO3712" s="2"/>
    </row>
    <row r="3713" spans="7:41" x14ac:dyDescent="0.25">
      <c r="G3713" s="2"/>
      <c r="AF3713" s="20"/>
      <c r="AI3713" s="2"/>
      <c r="AJ3713" s="2"/>
      <c r="AK3713" s="20"/>
      <c r="AN3713" s="2"/>
      <c r="AO3713" s="2"/>
    </row>
    <row r="3714" spans="7:41" x14ac:dyDescent="0.25">
      <c r="G3714" s="2"/>
      <c r="AF3714" s="20"/>
      <c r="AI3714" s="2"/>
      <c r="AJ3714" s="2"/>
      <c r="AK3714" s="20"/>
      <c r="AN3714" s="2"/>
      <c r="AO3714" s="2"/>
    </row>
    <row r="3715" spans="7:41" x14ac:dyDescent="0.25">
      <c r="G3715" s="2"/>
      <c r="AF3715" s="20"/>
      <c r="AI3715" s="2"/>
      <c r="AJ3715" s="2"/>
      <c r="AK3715" s="20"/>
      <c r="AN3715" s="2"/>
      <c r="AO3715" s="2"/>
    </row>
    <row r="3716" spans="7:41" x14ac:dyDescent="0.25">
      <c r="G3716" s="2"/>
      <c r="AF3716" s="20"/>
      <c r="AI3716" s="2"/>
      <c r="AJ3716" s="2"/>
      <c r="AK3716" s="20"/>
      <c r="AN3716" s="2"/>
      <c r="AO3716" s="2"/>
    </row>
    <row r="3717" spans="7:41" x14ac:dyDescent="0.25">
      <c r="G3717" s="2"/>
      <c r="AF3717" s="20"/>
      <c r="AI3717" s="2"/>
      <c r="AJ3717" s="2"/>
      <c r="AK3717" s="20"/>
      <c r="AN3717" s="2"/>
      <c r="AO3717" s="2"/>
    </row>
    <row r="3718" spans="7:41" x14ac:dyDescent="0.25">
      <c r="G3718" s="2"/>
      <c r="AF3718" s="20"/>
      <c r="AI3718" s="2"/>
      <c r="AJ3718" s="2"/>
      <c r="AK3718" s="20"/>
      <c r="AN3718" s="2"/>
      <c r="AO3718" s="2"/>
    </row>
    <row r="3719" spans="7:41" x14ac:dyDescent="0.25">
      <c r="G3719" s="2"/>
      <c r="AF3719" s="20"/>
      <c r="AI3719" s="2"/>
      <c r="AJ3719" s="2"/>
      <c r="AK3719" s="20"/>
      <c r="AN3719" s="2"/>
      <c r="AO3719" s="2"/>
    </row>
    <row r="3720" spans="7:41" x14ac:dyDescent="0.25">
      <c r="G3720" s="2"/>
      <c r="AF3720" s="20"/>
      <c r="AI3720" s="2"/>
      <c r="AJ3720" s="2"/>
      <c r="AK3720" s="20"/>
      <c r="AN3720" s="2"/>
      <c r="AO3720" s="2"/>
    </row>
    <row r="3721" spans="7:41" x14ac:dyDescent="0.25">
      <c r="G3721" s="2"/>
      <c r="AF3721" s="20"/>
      <c r="AI3721" s="2"/>
      <c r="AJ3721" s="2"/>
      <c r="AK3721" s="20"/>
      <c r="AN3721" s="2"/>
      <c r="AO3721" s="2"/>
    </row>
    <row r="3722" spans="7:41" x14ac:dyDescent="0.25">
      <c r="G3722" s="2"/>
      <c r="AF3722" s="20"/>
      <c r="AI3722" s="2"/>
      <c r="AJ3722" s="2"/>
      <c r="AK3722" s="20"/>
      <c r="AN3722" s="2"/>
      <c r="AO3722" s="2"/>
    </row>
    <row r="3723" spans="7:41" x14ac:dyDescent="0.25">
      <c r="G3723" s="2"/>
      <c r="AF3723" s="20"/>
      <c r="AI3723" s="2"/>
      <c r="AJ3723" s="2"/>
      <c r="AK3723" s="20"/>
      <c r="AN3723" s="2"/>
      <c r="AO3723" s="2"/>
    </row>
    <row r="3724" spans="7:41" x14ac:dyDescent="0.25">
      <c r="G3724" s="2"/>
      <c r="AF3724" s="20"/>
      <c r="AI3724" s="2"/>
      <c r="AJ3724" s="2"/>
      <c r="AK3724" s="20"/>
      <c r="AN3724" s="2"/>
      <c r="AO3724" s="2"/>
    </row>
    <row r="3725" spans="7:41" x14ac:dyDescent="0.25">
      <c r="G3725" s="2"/>
      <c r="AF3725" s="20"/>
      <c r="AI3725" s="2"/>
      <c r="AJ3725" s="2"/>
      <c r="AK3725" s="20"/>
      <c r="AN3725" s="2"/>
      <c r="AO3725" s="2"/>
    </row>
    <row r="3726" spans="7:41" x14ac:dyDescent="0.25">
      <c r="G3726" s="2"/>
      <c r="AF3726" s="20"/>
      <c r="AI3726" s="2"/>
      <c r="AJ3726" s="2"/>
      <c r="AK3726" s="20"/>
      <c r="AN3726" s="2"/>
      <c r="AO3726" s="2"/>
    </row>
    <row r="3727" spans="7:41" x14ac:dyDescent="0.25">
      <c r="G3727" s="2"/>
      <c r="AF3727" s="20"/>
      <c r="AI3727" s="2"/>
      <c r="AJ3727" s="2"/>
      <c r="AK3727" s="20"/>
      <c r="AN3727" s="2"/>
      <c r="AO3727" s="2"/>
    </row>
    <row r="3728" spans="7:41" x14ac:dyDescent="0.25">
      <c r="G3728" s="2"/>
      <c r="AF3728" s="20"/>
      <c r="AI3728" s="2"/>
      <c r="AJ3728" s="2"/>
      <c r="AK3728" s="20"/>
      <c r="AN3728" s="2"/>
      <c r="AO3728" s="2"/>
    </row>
    <row r="3729" spans="7:41" x14ac:dyDescent="0.25">
      <c r="G3729" s="2"/>
      <c r="AF3729" s="20"/>
      <c r="AI3729" s="2"/>
      <c r="AJ3729" s="2"/>
      <c r="AK3729" s="20"/>
      <c r="AN3729" s="2"/>
      <c r="AO3729" s="2"/>
    </row>
    <row r="3730" spans="7:41" x14ac:dyDescent="0.25">
      <c r="G3730" s="2"/>
      <c r="AF3730" s="20"/>
      <c r="AI3730" s="2"/>
      <c r="AJ3730" s="2"/>
      <c r="AK3730" s="20"/>
      <c r="AN3730" s="2"/>
      <c r="AO3730" s="2"/>
    </row>
    <row r="3731" spans="7:41" x14ac:dyDescent="0.25">
      <c r="G3731" s="2"/>
      <c r="AF3731" s="20"/>
      <c r="AI3731" s="2"/>
      <c r="AJ3731" s="2"/>
      <c r="AK3731" s="20"/>
      <c r="AN3731" s="2"/>
      <c r="AO3731" s="2"/>
    </row>
    <row r="3732" spans="7:41" x14ac:dyDescent="0.25">
      <c r="G3732" s="2"/>
      <c r="AF3732" s="20"/>
      <c r="AI3732" s="2"/>
      <c r="AJ3732" s="2"/>
      <c r="AK3732" s="20"/>
      <c r="AN3732" s="2"/>
      <c r="AO3732" s="2"/>
    </row>
    <row r="3733" spans="7:41" x14ac:dyDescent="0.25">
      <c r="G3733" s="2"/>
      <c r="AF3733" s="20"/>
      <c r="AI3733" s="2"/>
      <c r="AJ3733" s="2"/>
      <c r="AK3733" s="20"/>
      <c r="AN3733" s="2"/>
      <c r="AO3733" s="2"/>
    </row>
    <row r="3734" spans="7:41" x14ac:dyDescent="0.25">
      <c r="G3734" s="2"/>
      <c r="AF3734" s="20"/>
      <c r="AI3734" s="2"/>
      <c r="AJ3734" s="2"/>
      <c r="AK3734" s="20"/>
      <c r="AN3734" s="2"/>
      <c r="AO3734" s="2"/>
    </row>
    <row r="3735" spans="7:41" x14ac:dyDescent="0.25">
      <c r="G3735" s="2"/>
      <c r="AF3735" s="20"/>
      <c r="AI3735" s="2"/>
      <c r="AJ3735" s="2"/>
      <c r="AK3735" s="20"/>
      <c r="AN3735" s="2"/>
      <c r="AO3735" s="2"/>
    </row>
    <row r="3736" spans="7:41" x14ac:dyDescent="0.25">
      <c r="G3736" s="2"/>
      <c r="AF3736" s="20"/>
      <c r="AI3736" s="2"/>
      <c r="AJ3736" s="2"/>
      <c r="AK3736" s="20"/>
      <c r="AN3736" s="2"/>
      <c r="AO3736" s="2"/>
    </row>
    <row r="3737" spans="7:41" x14ac:dyDescent="0.25">
      <c r="G3737" s="2"/>
      <c r="AF3737" s="20"/>
      <c r="AI3737" s="2"/>
      <c r="AJ3737" s="2"/>
      <c r="AK3737" s="20"/>
      <c r="AN3737" s="2"/>
      <c r="AO3737" s="2"/>
    </row>
    <row r="3738" spans="7:41" x14ac:dyDescent="0.25">
      <c r="G3738" s="2"/>
      <c r="AF3738" s="20"/>
      <c r="AI3738" s="2"/>
      <c r="AJ3738" s="2"/>
      <c r="AK3738" s="20"/>
      <c r="AN3738" s="2"/>
      <c r="AO3738" s="2"/>
    </row>
    <row r="3739" spans="7:41" x14ac:dyDescent="0.25">
      <c r="G3739" s="2"/>
      <c r="AF3739" s="20"/>
      <c r="AI3739" s="2"/>
      <c r="AJ3739" s="2"/>
      <c r="AK3739" s="20"/>
      <c r="AN3739" s="2"/>
      <c r="AO3739" s="2"/>
    </row>
    <row r="3740" spans="7:41" x14ac:dyDescent="0.25">
      <c r="G3740" s="2"/>
      <c r="AF3740" s="20"/>
      <c r="AI3740" s="2"/>
      <c r="AJ3740" s="2"/>
      <c r="AK3740" s="20"/>
      <c r="AN3740" s="2"/>
      <c r="AO3740" s="2"/>
    </row>
    <row r="3741" spans="7:41" x14ac:dyDescent="0.25">
      <c r="G3741" s="2"/>
      <c r="AF3741" s="20"/>
      <c r="AI3741" s="2"/>
      <c r="AJ3741" s="2"/>
      <c r="AK3741" s="20"/>
      <c r="AN3741" s="2"/>
      <c r="AO3741" s="2"/>
    </row>
    <row r="3742" spans="7:41" x14ac:dyDescent="0.25">
      <c r="G3742" s="2"/>
      <c r="AF3742" s="20"/>
      <c r="AI3742" s="2"/>
      <c r="AJ3742" s="2"/>
      <c r="AK3742" s="20"/>
      <c r="AN3742" s="2"/>
      <c r="AO3742" s="2"/>
    </row>
    <row r="3743" spans="7:41" x14ac:dyDescent="0.25">
      <c r="G3743" s="2"/>
      <c r="AF3743" s="20"/>
      <c r="AI3743" s="2"/>
      <c r="AJ3743" s="2"/>
      <c r="AK3743" s="20"/>
      <c r="AN3743" s="2"/>
      <c r="AO3743" s="2"/>
    </row>
    <row r="3744" spans="7:41" x14ac:dyDescent="0.25">
      <c r="G3744" s="2"/>
      <c r="AF3744" s="20"/>
      <c r="AI3744" s="2"/>
      <c r="AJ3744" s="2"/>
      <c r="AK3744" s="20"/>
      <c r="AN3744" s="2"/>
      <c r="AO3744" s="2"/>
    </row>
    <row r="3745" spans="7:41" x14ac:dyDescent="0.25">
      <c r="G3745" s="2"/>
      <c r="AF3745" s="20"/>
      <c r="AI3745" s="2"/>
      <c r="AJ3745" s="2"/>
      <c r="AK3745" s="20"/>
      <c r="AN3745" s="2"/>
      <c r="AO3745" s="2"/>
    </row>
    <row r="3746" spans="7:41" x14ac:dyDescent="0.25">
      <c r="G3746" s="2"/>
      <c r="AF3746" s="20"/>
      <c r="AI3746" s="2"/>
      <c r="AJ3746" s="2"/>
      <c r="AK3746" s="20"/>
      <c r="AN3746" s="2"/>
      <c r="AO3746" s="2"/>
    </row>
    <row r="3747" spans="7:41" x14ac:dyDescent="0.25">
      <c r="G3747" s="2"/>
      <c r="AF3747" s="20"/>
      <c r="AI3747" s="2"/>
      <c r="AJ3747" s="2"/>
      <c r="AK3747" s="20"/>
      <c r="AN3747" s="2"/>
      <c r="AO3747" s="2"/>
    </row>
    <row r="3748" spans="7:41" x14ac:dyDescent="0.25">
      <c r="G3748" s="2"/>
      <c r="AF3748" s="20"/>
      <c r="AI3748" s="2"/>
      <c r="AJ3748" s="2"/>
      <c r="AK3748" s="20"/>
      <c r="AN3748" s="2"/>
      <c r="AO3748" s="2"/>
    </row>
    <row r="3749" spans="7:41" x14ac:dyDescent="0.25">
      <c r="G3749" s="2"/>
      <c r="AF3749" s="20"/>
      <c r="AI3749" s="2"/>
      <c r="AJ3749" s="2"/>
      <c r="AK3749" s="20"/>
      <c r="AN3749" s="2"/>
      <c r="AO3749" s="2"/>
    </row>
    <row r="3750" spans="7:41" x14ac:dyDescent="0.25">
      <c r="G3750" s="2"/>
      <c r="AF3750" s="20"/>
      <c r="AI3750" s="2"/>
      <c r="AJ3750" s="2"/>
      <c r="AK3750" s="20"/>
      <c r="AN3750" s="2"/>
      <c r="AO3750" s="2"/>
    </row>
    <row r="3751" spans="7:41" x14ac:dyDescent="0.25">
      <c r="G3751" s="2"/>
      <c r="AF3751" s="20"/>
      <c r="AI3751" s="2"/>
      <c r="AJ3751" s="2"/>
      <c r="AK3751" s="20"/>
      <c r="AN3751" s="2"/>
      <c r="AO3751" s="2"/>
    </row>
    <row r="3752" spans="7:41" x14ac:dyDescent="0.25">
      <c r="G3752" s="2"/>
      <c r="AF3752" s="20"/>
      <c r="AI3752" s="2"/>
      <c r="AJ3752" s="2"/>
      <c r="AK3752" s="20"/>
      <c r="AN3752" s="2"/>
      <c r="AO3752" s="2"/>
    </row>
    <row r="3753" spans="7:41" x14ac:dyDescent="0.25">
      <c r="G3753" s="2"/>
      <c r="AF3753" s="20"/>
      <c r="AI3753" s="2"/>
      <c r="AJ3753" s="2"/>
      <c r="AK3753" s="20"/>
      <c r="AN3753" s="2"/>
      <c r="AO3753" s="2"/>
    </row>
    <row r="3754" spans="7:41" x14ac:dyDescent="0.25">
      <c r="G3754" s="2"/>
      <c r="AF3754" s="20"/>
      <c r="AI3754" s="2"/>
      <c r="AJ3754" s="2"/>
      <c r="AK3754" s="20"/>
      <c r="AN3754" s="2"/>
      <c r="AO3754" s="2"/>
    </row>
    <row r="3755" spans="7:41" x14ac:dyDescent="0.25">
      <c r="G3755" s="2"/>
      <c r="AF3755" s="20"/>
      <c r="AI3755" s="2"/>
      <c r="AJ3755" s="2"/>
      <c r="AK3755" s="20"/>
      <c r="AN3755" s="2"/>
      <c r="AO3755" s="2"/>
    </row>
    <row r="3756" spans="7:41" x14ac:dyDescent="0.25">
      <c r="G3756" s="2"/>
      <c r="AF3756" s="20"/>
      <c r="AI3756" s="2"/>
      <c r="AJ3756" s="2"/>
      <c r="AK3756" s="20"/>
      <c r="AN3756" s="2"/>
      <c r="AO3756" s="2"/>
    </row>
    <row r="3757" spans="7:41" x14ac:dyDescent="0.25">
      <c r="G3757" s="2"/>
      <c r="AF3757" s="20"/>
      <c r="AI3757" s="2"/>
      <c r="AJ3757" s="2"/>
      <c r="AK3757" s="20"/>
      <c r="AN3757" s="2"/>
      <c r="AO3757" s="2"/>
    </row>
    <row r="3758" spans="7:41" x14ac:dyDescent="0.25">
      <c r="G3758" s="2"/>
      <c r="AF3758" s="20"/>
      <c r="AI3758" s="2"/>
      <c r="AJ3758" s="2"/>
      <c r="AK3758" s="20"/>
      <c r="AN3758" s="2"/>
      <c r="AO3758" s="2"/>
    </row>
    <row r="3759" spans="7:41" x14ac:dyDescent="0.25">
      <c r="G3759" s="2"/>
      <c r="AF3759" s="20"/>
      <c r="AI3759" s="2"/>
      <c r="AJ3759" s="2"/>
      <c r="AK3759" s="20"/>
      <c r="AN3759" s="2"/>
      <c r="AO3759" s="2"/>
    </row>
    <row r="3760" spans="7:41" x14ac:dyDescent="0.25">
      <c r="G3760" s="2"/>
      <c r="AF3760" s="20"/>
      <c r="AI3760" s="2"/>
      <c r="AJ3760" s="2"/>
      <c r="AK3760" s="20"/>
      <c r="AN3760" s="2"/>
      <c r="AO3760" s="2"/>
    </row>
    <row r="3761" spans="7:41" x14ac:dyDescent="0.25">
      <c r="G3761" s="2"/>
      <c r="AF3761" s="20"/>
      <c r="AI3761" s="2"/>
      <c r="AJ3761" s="2"/>
      <c r="AK3761" s="20"/>
      <c r="AN3761" s="2"/>
      <c r="AO3761" s="2"/>
    </row>
    <row r="3762" spans="7:41" x14ac:dyDescent="0.25">
      <c r="G3762" s="2"/>
      <c r="AF3762" s="20"/>
      <c r="AI3762" s="2"/>
      <c r="AJ3762" s="2"/>
      <c r="AK3762" s="20"/>
      <c r="AN3762" s="2"/>
      <c r="AO3762" s="2"/>
    </row>
    <row r="3763" spans="7:41" x14ac:dyDescent="0.25">
      <c r="G3763" s="2"/>
      <c r="AF3763" s="20"/>
      <c r="AI3763" s="2"/>
      <c r="AJ3763" s="2"/>
      <c r="AK3763" s="20"/>
      <c r="AN3763" s="2"/>
      <c r="AO3763" s="2"/>
    </row>
    <row r="3764" spans="7:41" x14ac:dyDescent="0.25">
      <c r="G3764" s="2"/>
      <c r="AF3764" s="20"/>
      <c r="AI3764" s="2"/>
      <c r="AJ3764" s="2"/>
      <c r="AK3764" s="20"/>
      <c r="AN3764" s="2"/>
      <c r="AO3764" s="2"/>
    </row>
    <row r="3765" spans="7:41" x14ac:dyDescent="0.25">
      <c r="G3765" s="2"/>
      <c r="AF3765" s="20"/>
      <c r="AI3765" s="2"/>
      <c r="AJ3765" s="2"/>
      <c r="AK3765" s="20"/>
      <c r="AN3765" s="2"/>
      <c r="AO3765" s="2"/>
    </row>
    <row r="3766" spans="7:41" x14ac:dyDescent="0.25">
      <c r="G3766" s="2"/>
      <c r="AF3766" s="20"/>
      <c r="AI3766" s="2"/>
      <c r="AJ3766" s="2"/>
      <c r="AK3766" s="20"/>
      <c r="AN3766" s="2"/>
      <c r="AO3766" s="2"/>
    </row>
    <row r="3767" spans="7:41" x14ac:dyDescent="0.25">
      <c r="G3767" s="2"/>
      <c r="AF3767" s="20"/>
      <c r="AI3767" s="2"/>
      <c r="AJ3767" s="2"/>
      <c r="AK3767" s="20"/>
      <c r="AN3767" s="2"/>
      <c r="AO3767" s="2"/>
    </row>
    <row r="3768" spans="7:41" x14ac:dyDescent="0.25">
      <c r="G3768" s="2"/>
      <c r="AF3768" s="20"/>
      <c r="AI3768" s="2"/>
      <c r="AJ3768" s="2"/>
      <c r="AK3768" s="20"/>
      <c r="AN3768" s="2"/>
      <c r="AO3768" s="2"/>
    </row>
    <row r="3769" spans="7:41" x14ac:dyDescent="0.25">
      <c r="G3769" s="2"/>
      <c r="AF3769" s="20"/>
      <c r="AI3769" s="2"/>
      <c r="AJ3769" s="2"/>
      <c r="AK3769" s="20"/>
      <c r="AN3769" s="2"/>
      <c r="AO3769" s="2"/>
    </row>
    <row r="3770" spans="7:41" x14ac:dyDescent="0.25">
      <c r="G3770" s="2"/>
      <c r="AF3770" s="20"/>
      <c r="AI3770" s="2"/>
      <c r="AJ3770" s="2"/>
      <c r="AK3770" s="20"/>
      <c r="AN3770" s="2"/>
      <c r="AO3770" s="2"/>
    </row>
    <row r="3771" spans="7:41" x14ac:dyDescent="0.25">
      <c r="G3771" s="2"/>
      <c r="AF3771" s="20"/>
      <c r="AI3771" s="2"/>
      <c r="AJ3771" s="2"/>
      <c r="AK3771" s="20"/>
      <c r="AN3771" s="2"/>
      <c r="AO3771" s="2"/>
    </row>
    <row r="3772" spans="7:41" x14ac:dyDescent="0.25">
      <c r="G3772" s="2"/>
      <c r="AF3772" s="20"/>
      <c r="AI3772" s="2"/>
      <c r="AJ3772" s="2"/>
      <c r="AK3772" s="20"/>
      <c r="AN3772" s="2"/>
      <c r="AO3772" s="2"/>
    </row>
    <row r="3773" spans="7:41" x14ac:dyDescent="0.25">
      <c r="G3773" s="2"/>
      <c r="AF3773" s="20"/>
      <c r="AI3773" s="2"/>
      <c r="AJ3773" s="2"/>
      <c r="AK3773" s="20"/>
      <c r="AN3773" s="2"/>
      <c r="AO3773" s="2"/>
    </row>
    <row r="3774" spans="7:41" x14ac:dyDescent="0.25">
      <c r="G3774" s="2"/>
      <c r="AF3774" s="20"/>
      <c r="AI3774" s="2"/>
      <c r="AJ3774" s="2"/>
      <c r="AK3774" s="20"/>
      <c r="AN3774" s="2"/>
      <c r="AO3774" s="2"/>
    </row>
    <row r="3775" spans="7:41" x14ac:dyDescent="0.25">
      <c r="G3775" s="2"/>
      <c r="AF3775" s="20"/>
      <c r="AI3775" s="2"/>
      <c r="AJ3775" s="2"/>
      <c r="AK3775" s="20"/>
      <c r="AN3775" s="2"/>
      <c r="AO3775" s="2"/>
    </row>
    <row r="3776" spans="7:41" x14ac:dyDescent="0.25">
      <c r="G3776" s="2"/>
      <c r="AF3776" s="20"/>
      <c r="AI3776" s="2"/>
      <c r="AJ3776" s="2"/>
      <c r="AK3776" s="20"/>
      <c r="AN3776" s="2"/>
      <c r="AO3776" s="2"/>
    </row>
    <row r="3777" spans="7:41" x14ac:dyDescent="0.25">
      <c r="G3777" s="2"/>
      <c r="AF3777" s="20"/>
      <c r="AI3777" s="2"/>
      <c r="AJ3777" s="2"/>
      <c r="AK3777" s="20"/>
      <c r="AN3777" s="2"/>
      <c r="AO3777" s="2"/>
    </row>
    <row r="3778" spans="7:41" x14ac:dyDescent="0.25">
      <c r="G3778" s="2"/>
      <c r="AF3778" s="20"/>
      <c r="AI3778" s="2"/>
      <c r="AJ3778" s="2"/>
      <c r="AK3778" s="20"/>
      <c r="AN3778" s="2"/>
      <c r="AO3778" s="2"/>
    </row>
    <row r="3779" spans="7:41" x14ac:dyDescent="0.25">
      <c r="G3779" s="2"/>
      <c r="AF3779" s="20"/>
      <c r="AI3779" s="2"/>
      <c r="AJ3779" s="2"/>
      <c r="AK3779" s="20"/>
      <c r="AN3779" s="2"/>
      <c r="AO3779" s="2"/>
    </row>
    <row r="3780" spans="7:41" x14ac:dyDescent="0.25">
      <c r="G3780" s="2"/>
      <c r="AF3780" s="20"/>
      <c r="AI3780" s="2"/>
      <c r="AJ3780" s="2"/>
      <c r="AK3780" s="20"/>
      <c r="AN3780" s="2"/>
      <c r="AO3780" s="2"/>
    </row>
    <row r="3781" spans="7:41" x14ac:dyDescent="0.25">
      <c r="G3781" s="2"/>
      <c r="AF3781" s="20"/>
      <c r="AI3781" s="2"/>
      <c r="AJ3781" s="2"/>
      <c r="AK3781" s="20"/>
      <c r="AN3781" s="2"/>
      <c r="AO3781" s="2"/>
    </row>
    <row r="3782" spans="7:41" x14ac:dyDescent="0.25">
      <c r="G3782" s="2"/>
      <c r="AF3782" s="20"/>
      <c r="AI3782" s="2"/>
      <c r="AJ3782" s="2"/>
      <c r="AK3782" s="20"/>
      <c r="AN3782" s="2"/>
      <c r="AO3782" s="2"/>
    </row>
    <row r="3783" spans="7:41" x14ac:dyDescent="0.25">
      <c r="G3783" s="2"/>
      <c r="AF3783" s="20"/>
      <c r="AI3783" s="2"/>
      <c r="AJ3783" s="2"/>
      <c r="AK3783" s="20"/>
      <c r="AN3783" s="2"/>
      <c r="AO3783" s="2"/>
    </row>
    <row r="3784" spans="7:41" x14ac:dyDescent="0.25">
      <c r="G3784" s="2"/>
      <c r="AF3784" s="20"/>
      <c r="AI3784" s="2"/>
      <c r="AJ3784" s="2"/>
      <c r="AK3784" s="20"/>
      <c r="AN3784" s="2"/>
      <c r="AO3784" s="2"/>
    </row>
    <row r="3785" spans="7:41" x14ac:dyDescent="0.25">
      <c r="G3785" s="2"/>
      <c r="AF3785" s="20"/>
      <c r="AI3785" s="2"/>
      <c r="AJ3785" s="2"/>
      <c r="AK3785" s="20"/>
      <c r="AN3785" s="2"/>
      <c r="AO3785" s="2"/>
    </row>
    <row r="3786" spans="7:41" x14ac:dyDescent="0.25">
      <c r="G3786" s="2"/>
      <c r="AF3786" s="20"/>
      <c r="AI3786" s="2"/>
      <c r="AJ3786" s="2"/>
      <c r="AK3786" s="20"/>
      <c r="AN3786" s="2"/>
      <c r="AO3786" s="2"/>
    </row>
    <row r="3787" spans="7:41" x14ac:dyDescent="0.25">
      <c r="G3787" s="2"/>
      <c r="AF3787" s="20"/>
      <c r="AI3787" s="2"/>
      <c r="AJ3787" s="2"/>
      <c r="AK3787" s="20"/>
      <c r="AN3787" s="2"/>
      <c r="AO3787" s="2"/>
    </row>
    <row r="3788" spans="7:41" x14ac:dyDescent="0.25">
      <c r="G3788" s="2"/>
      <c r="AF3788" s="20"/>
      <c r="AI3788" s="2"/>
      <c r="AJ3788" s="2"/>
      <c r="AK3788" s="20"/>
      <c r="AN3788" s="2"/>
      <c r="AO3788" s="2"/>
    </row>
    <row r="3789" spans="7:41" x14ac:dyDescent="0.25">
      <c r="G3789" s="2"/>
      <c r="AF3789" s="20"/>
      <c r="AI3789" s="2"/>
      <c r="AJ3789" s="2"/>
      <c r="AK3789" s="20"/>
      <c r="AN3789" s="2"/>
      <c r="AO3789" s="2"/>
    </row>
    <row r="3790" spans="7:41" x14ac:dyDescent="0.25">
      <c r="G3790" s="2"/>
      <c r="AF3790" s="20"/>
      <c r="AI3790" s="2"/>
      <c r="AJ3790" s="2"/>
      <c r="AK3790" s="20"/>
      <c r="AN3790" s="2"/>
      <c r="AO3790" s="2"/>
    </row>
    <row r="3791" spans="7:41" x14ac:dyDescent="0.25">
      <c r="G3791" s="2"/>
      <c r="AF3791" s="20"/>
      <c r="AI3791" s="2"/>
      <c r="AJ3791" s="2"/>
      <c r="AK3791" s="20"/>
      <c r="AN3791" s="2"/>
      <c r="AO3791" s="2"/>
    </row>
    <row r="3792" spans="7:41" x14ac:dyDescent="0.25">
      <c r="G3792" s="2"/>
      <c r="AF3792" s="20"/>
      <c r="AI3792" s="2"/>
      <c r="AJ3792" s="2"/>
      <c r="AK3792" s="20"/>
      <c r="AN3792" s="2"/>
      <c r="AO3792" s="2"/>
    </row>
    <row r="3793" spans="7:41" x14ac:dyDescent="0.25">
      <c r="G3793" s="2"/>
      <c r="AF3793" s="20"/>
      <c r="AI3793" s="2"/>
      <c r="AJ3793" s="2"/>
      <c r="AK3793" s="20"/>
      <c r="AN3793" s="2"/>
      <c r="AO3793" s="2"/>
    </row>
    <row r="3794" spans="7:41" x14ac:dyDescent="0.25">
      <c r="G3794" s="2"/>
      <c r="AF3794" s="20"/>
      <c r="AI3794" s="2"/>
      <c r="AJ3794" s="2"/>
      <c r="AK3794" s="20"/>
      <c r="AN3794" s="2"/>
      <c r="AO3794" s="2"/>
    </row>
    <row r="3795" spans="7:41" x14ac:dyDescent="0.25">
      <c r="G3795" s="2"/>
      <c r="AF3795" s="20"/>
      <c r="AI3795" s="2"/>
      <c r="AJ3795" s="2"/>
      <c r="AK3795" s="20"/>
      <c r="AN3795" s="2"/>
      <c r="AO3795" s="2"/>
    </row>
    <row r="3796" spans="7:41" x14ac:dyDescent="0.25">
      <c r="G3796" s="2"/>
      <c r="AF3796" s="20"/>
      <c r="AI3796" s="2"/>
      <c r="AJ3796" s="2"/>
      <c r="AK3796" s="20"/>
      <c r="AN3796" s="2"/>
      <c r="AO3796" s="2"/>
    </row>
    <row r="3797" spans="7:41" x14ac:dyDescent="0.25">
      <c r="G3797" s="2"/>
      <c r="AF3797" s="20"/>
      <c r="AI3797" s="2"/>
      <c r="AJ3797" s="2"/>
      <c r="AK3797" s="20"/>
      <c r="AN3797" s="2"/>
      <c r="AO3797" s="2"/>
    </row>
    <row r="3798" spans="7:41" x14ac:dyDescent="0.25">
      <c r="G3798" s="2"/>
      <c r="AF3798" s="20"/>
      <c r="AI3798" s="2"/>
      <c r="AJ3798" s="2"/>
      <c r="AK3798" s="20"/>
      <c r="AN3798" s="2"/>
      <c r="AO3798" s="2"/>
    </row>
    <row r="3799" spans="7:41" x14ac:dyDescent="0.25">
      <c r="G3799" s="2"/>
      <c r="AF3799" s="20"/>
      <c r="AI3799" s="2"/>
      <c r="AJ3799" s="2"/>
      <c r="AK3799" s="20"/>
      <c r="AN3799" s="2"/>
      <c r="AO3799" s="2"/>
    </row>
    <row r="3800" spans="7:41" x14ac:dyDescent="0.25">
      <c r="G3800" s="2"/>
      <c r="AF3800" s="20"/>
      <c r="AI3800" s="2"/>
      <c r="AJ3800" s="2"/>
      <c r="AK3800" s="20"/>
      <c r="AN3800" s="2"/>
      <c r="AO3800" s="2"/>
    </row>
    <row r="3801" spans="7:41" x14ac:dyDescent="0.25">
      <c r="G3801" s="2"/>
      <c r="AF3801" s="20"/>
      <c r="AI3801" s="2"/>
      <c r="AJ3801" s="2"/>
      <c r="AK3801" s="20"/>
      <c r="AN3801" s="2"/>
      <c r="AO3801" s="2"/>
    </row>
    <row r="3802" spans="7:41" x14ac:dyDescent="0.25">
      <c r="G3802" s="2"/>
      <c r="AF3802" s="20"/>
      <c r="AI3802" s="2"/>
      <c r="AJ3802" s="2"/>
      <c r="AK3802" s="20"/>
      <c r="AN3802" s="2"/>
      <c r="AO3802" s="2"/>
    </row>
    <row r="3803" spans="7:41" x14ac:dyDescent="0.25">
      <c r="G3803" s="2"/>
      <c r="AF3803" s="20"/>
      <c r="AI3803" s="2"/>
      <c r="AJ3803" s="2"/>
      <c r="AK3803" s="20"/>
      <c r="AN3803" s="2"/>
      <c r="AO3803" s="2"/>
    </row>
    <row r="3804" spans="7:41" x14ac:dyDescent="0.25">
      <c r="G3804" s="2"/>
      <c r="AF3804" s="20"/>
      <c r="AI3804" s="2"/>
      <c r="AJ3804" s="2"/>
      <c r="AK3804" s="20"/>
      <c r="AN3804" s="2"/>
      <c r="AO3804" s="2"/>
    </row>
    <row r="3805" spans="7:41" x14ac:dyDescent="0.25">
      <c r="G3805" s="2"/>
      <c r="AF3805" s="20"/>
      <c r="AI3805" s="2"/>
      <c r="AJ3805" s="2"/>
      <c r="AK3805" s="20"/>
      <c r="AN3805" s="2"/>
      <c r="AO3805" s="2"/>
    </row>
    <row r="3806" spans="7:41" x14ac:dyDescent="0.25">
      <c r="G3806" s="2"/>
      <c r="AF3806" s="20"/>
      <c r="AI3806" s="2"/>
      <c r="AJ3806" s="2"/>
      <c r="AK3806" s="20"/>
      <c r="AN3806" s="2"/>
      <c r="AO3806" s="2"/>
    </row>
    <row r="3807" spans="7:41" x14ac:dyDescent="0.25">
      <c r="G3807" s="2"/>
      <c r="AF3807" s="20"/>
      <c r="AI3807" s="2"/>
      <c r="AJ3807" s="2"/>
      <c r="AK3807" s="20"/>
      <c r="AN3807" s="2"/>
      <c r="AO3807" s="2"/>
    </row>
    <row r="3808" spans="7:41" x14ac:dyDescent="0.25">
      <c r="G3808" s="2"/>
      <c r="AF3808" s="20"/>
      <c r="AI3808" s="2"/>
      <c r="AJ3808" s="2"/>
      <c r="AK3808" s="20"/>
      <c r="AN3808" s="2"/>
      <c r="AO3808" s="2"/>
    </row>
    <row r="3809" spans="7:41" x14ac:dyDescent="0.25">
      <c r="G3809" s="2"/>
      <c r="AF3809" s="20"/>
      <c r="AI3809" s="2"/>
      <c r="AJ3809" s="2"/>
      <c r="AK3809" s="20"/>
      <c r="AN3809" s="2"/>
      <c r="AO3809" s="2"/>
    </row>
    <row r="3810" spans="7:41" x14ac:dyDescent="0.25">
      <c r="G3810" s="2"/>
      <c r="AF3810" s="20"/>
      <c r="AI3810" s="2"/>
      <c r="AJ3810" s="2"/>
      <c r="AK3810" s="20"/>
      <c r="AN3810" s="2"/>
      <c r="AO3810" s="2"/>
    </row>
    <row r="3811" spans="7:41" x14ac:dyDescent="0.25">
      <c r="G3811" s="2"/>
      <c r="AF3811" s="20"/>
      <c r="AI3811" s="2"/>
      <c r="AJ3811" s="2"/>
      <c r="AK3811" s="20"/>
      <c r="AN3811" s="2"/>
      <c r="AO3811" s="2"/>
    </row>
    <row r="3812" spans="7:41" x14ac:dyDescent="0.25">
      <c r="G3812" s="2"/>
      <c r="AF3812" s="20"/>
      <c r="AI3812" s="2"/>
      <c r="AJ3812" s="2"/>
      <c r="AK3812" s="20"/>
      <c r="AN3812" s="2"/>
      <c r="AO3812" s="2"/>
    </row>
    <row r="3813" spans="7:41" x14ac:dyDescent="0.25">
      <c r="G3813" s="2"/>
      <c r="AF3813" s="20"/>
      <c r="AI3813" s="2"/>
      <c r="AJ3813" s="2"/>
      <c r="AK3813" s="20"/>
      <c r="AN3813" s="2"/>
      <c r="AO3813" s="2"/>
    </row>
    <row r="3814" spans="7:41" x14ac:dyDescent="0.25">
      <c r="G3814" s="2"/>
      <c r="AF3814" s="20"/>
      <c r="AI3814" s="2"/>
      <c r="AJ3814" s="2"/>
      <c r="AK3814" s="20"/>
      <c r="AN3814" s="2"/>
      <c r="AO3814" s="2"/>
    </row>
    <row r="3815" spans="7:41" x14ac:dyDescent="0.25">
      <c r="G3815" s="2"/>
      <c r="AF3815" s="20"/>
      <c r="AI3815" s="2"/>
      <c r="AJ3815" s="2"/>
      <c r="AK3815" s="20"/>
      <c r="AN3815" s="2"/>
      <c r="AO3815" s="2"/>
    </row>
    <row r="3816" spans="7:41" x14ac:dyDescent="0.25">
      <c r="G3816" s="2"/>
      <c r="AF3816" s="20"/>
      <c r="AI3816" s="2"/>
      <c r="AJ3816" s="2"/>
      <c r="AK3816" s="20"/>
      <c r="AN3816" s="2"/>
      <c r="AO3816" s="2"/>
    </row>
    <row r="3817" spans="7:41" x14ac:dyDescent="0.25">
      <c r="G3817" s="2"/>
      <c r="AF3817" s="20"/>
      <c r="AI3817" s="2"/>
      <c r="AJ3817" s="2"/>
      <c r="AK3817" s="20"/>
      <c r="AN3817" s="2"/>
      <c r="AO3817" s="2"/>
    </row>
    <row r="3818" spans="7:41" x14ac:dyDescent="0.25">
      <c r="G3818" s="2"/>
      <c r="AF3818" s="20"/>
      <c r="AI3818" s="2"/>
      <c r="AJ3818" s="2"/>
      <c r="AK3818" s="20"/>
      <c r="AN3818" s="2"/>
      <c r="AO3818" s="2"/>
    </row>
    <row r="3819" spans="7:41" x14ac:dyDescent="0.25">
      <c r="G3819" s="2"/>
      <c r="AF3819" s="20"/>
      <c r="AI3819" s="2"/>
      <c r="AJ3819" s="2"/>
      <c r="AK3819" s="20"/>
      <c r="AN3819" s="2"/>
      <c r="AO3819" s="2"/>
    </row>
    <row r="3820" spans="7:41" x14ac:dyDescent="0.25">
      <c r="G3820" s="2"/>
      <c r="AF3820" s="20"/>
      <c r="AI3820" s="2"/>
      <c r="AJ3820" s="2"/>
      <c r="AK3820" s="20"/>
      <c r="AN3820" s="2"/>
      <c r="AO3820" s="2"/>
    </row>
    <row r="3821" spans="7:41" x14ac:dyDescent="0.25">
      <c r="G3821" s="2"/>
      <c r="AF3821" s="20"/>
      <c r="AI3821" s="2"/>
      <c r="AJ3821" s="2"/>
      <c r="AK3821" s="20"/>
      <c r="AN3821" s="2"/>
      <c r="AO3821" s="2"/>
    </row>
    <row r="3822" spans="7:41" x14ac:dyDescent="0.25">
      <c r="G3822" s="2"/>
      <c r="AF3822" s="20"/>
      <c r="AI3822" s="2"/>
      <c r="AJ3822" s="2"/>
      <c r="AK3822" s="20"/>
      <c r="AN3822" s="2"/>
      <c r="AO3822" s="2"/>
    </row>
    <row r="3823" spans="7:41" x14ac:dyDescent="0.25">
      <c r="G3823" s="2"/>
      <c r="AF3823" s="20"/>
      <c r="AI3823" s="2"/>
      <c r="AJ3823" s="2"/>
      <c r="AK3823" s="20"/>
      <c r="AN3823" s="2"/>
      <c r="AO3823" s="2"/>
    </row>
    <row r="3824" spans="7:41" x14ac:dyDescent="0.25">
      <c r="G3824" s="2"/>
      <c r="AF3824" s="20"/>
      <c r="AI3824" s="2"/>
      <c r="AJ3824" s="2"/>
      <c r="AK3824" s="20"/>
      <c r="AN3824" s="2"/>
      <c r="AO3824" s="2"/>
    </row>
    <row r="3825" spans="7:41" x14ac:dyDescent="0.25">
      <c r="G3825" s="2"/>
      <c r="AF3825" s="20"/>
      <c r="AI3825" s="2"/>
      <c r="AJ3825" s="2"/>
      <c r="AK3825" s="20"/>
      <c r="AN3825" s="2"/>
      <c r="AO3825" s="2"/>
    </row>
    <row r="3826" spans="7:41" x14ac:dyDescent="0.25">
      <c r="G3826" s="2"/>
      <c r="AF3826" s="20"/>
      <c r="AI3826" s="2"/>
      <c r="AJ3826" s="2"/>
      <c r="AK3826" s="20"/>
      <c r="AN3826" s="2"/>
      <c r="AO3826" s="2"/>
    </row>
    <row r="3827" spans="7:41" x14ac:dyDescent="0.25">
      <c r="G3827" s="2"/>
      <c r="AF3827" s="20"/>
      <c r="AI3827" s="2"/>
      <c r="AJ3827" s="2"/>
      <c r="AK3827" s="20"/>
      <c r="AN3827" s="2"/>
      <c r="AO3827" s="2"/>
    </row>
    <row r="3828" spans="7:41" x14ac:dyDescent="0.25">
      <c r="G3828" s="2"/>
      <c r="AF3828" s="20"/>
      <c r="AI3828" s="2"/>
      <c r="AJ3828" s="2"/>
      <c r="AK3828" s="20"/>
      <c r="AN3828" s="2"/>
      <c r="AO3828" s="2"/>
    </row>
    <row r="3829" spans="7:41" x14ac:dyDescent="0.25">
      <c r="G3829" s="2"/>
      <c r="AF3829" s="20"/>
      <c r="AI3829" s="2"/>
      <c r="AJ3829" s="2"/>
      <c r="AK3829" s="20"/>
      <c r="AN3829" s="2"/>
      <c r="AO3829" s="2"/>
    </row>
    <row r="3830" spans="7:41" x14ac:dyDescent="0.25">
      <c r="G3830" s="2"/>
      <c r="AF3830" s="20"/>
      <c r="AI3830" s="2"/>
      <c r="AJ3830" s="2"/>
      <c r="AK3830" s="20"/>
      <c r="AN3830" s="2"/>
      <c r="AO3830" s="2"/>
    </row>
    <row r="3831" spans="7:41" x14ac:dyDescent="0.25">
      <c r="G3831" s="2"/>
      <c r="AF3831" s="20"/>
      <c r="AI3831" s="2"/>
      <c r="AJ3831" s="2"/>
      <c r="AK3831" s="20"/>
      <c r="AN3831" s="2"/>
      <c r="AO3831" s="2"/>
    </row>
    <row r="3832" spans="7:41" x14ac:dyDescent="0.25">
      <c r="G3832" s="2"/>
      <c r="AF3832" s="20"/>
      <c r="AI3832" s="2"/>
      <c r="AJ3832" s="2"/>
      <c r="AK3832" s="20"/>
      <c r="AN3832" s="2"/>
      <c r="AO3832" s="2"/>
    </row>
    <row r="3833" spans="7:41" x14ac:dyDescent="0.25">
      <c r="G3833" s="2"/>
      <c r="AF3833" s="20"/>
      <c r="AI3833" s="2"/>
      <c r="AJ3833" s="2"/>
      <c r="AK3833" s="20"/>
      <c r="AN3833" s="2"/>
      <c r="AO3833" s="2"/>
    </row>
    <row r="3834" spans="7:41" x14ac:dyDescent="0.25">
      <c r="G3834" s="2"/>
      <c r="AF3834" s="20"/>
      <c r="AI3834" s="2"/>
      <c r="AJ3834" s="2"/>
      <c r="AK3834" s="20"/>
      <c r="AN3834" s="2"/>
      <c r="AO3834" s="2"/>
    </row>
    <row r="3835" spans="7:41" x14ac:dyDescent="0.25">
      <c r="G3835" s="2"/>
      <c r="AF3835" s="20"/>
      <c r="AI3835" s="2"/>
      <c r="AJ3835" s="2"/>
      <c r="AK3835" s="20"/>
      <c r="AN3835" s="2"/>
      <c r="AO3835" s="2"/>
    </row>
    <row r="3836" spans="7:41" x14ac:dyDescent="0.25">
      <c r="G3836" s="2"/>
      <c r="AF3836" s="20"/>
      <c r="AI3836" s="2"/>
      <c r="AJ3836" s="2"/>
      <c r="AK3836" s="20"/>
      <c r="AN3836" s="2"/>
      <c r="AO3836" s="2"/>
    </row>
    <row r="3837" spans="7:41" x14ac:dyDescent="0.25">
      <c r="G3837" s="2"/>
      <c r="AF3837" s="20"/>
      <c r="AI3837" s="2"/>
      <c r="AJ3837" s="2"/>
      <c r="AK3837" s="20"/>
      <c r="AN3837" s="2"/>
      <c r="AO3837" s="2"/>
    </row>
    <row r="3838" spans="7:41" x14ac:dyDescent="0.25">
      <c r="G3838" s="2"/>
      <c r="AF3838" s="20"/>
      <c r="AI3838" s="2"/>
      <c r="AJ3838" s="2"/>
      <c r="AK3838" s="20"/>
      <c r="AN3838" s="2"/>
      <c r="AO3838" s="2"/>
    </row>
    <row r="3839" spans="7:41" x14ac:dyDescent="0.25">
      <c r="G3839" s="2"/>
      <c r="AF3839" s="20"/>
      <c r="AI3839" s="2"/>
      <c r="AJ3839" s="2"/>
      <c r="AK3839" s="20"/>
      <c r="AN3839" s="2"/>
      <c r="AO3839" s="2"/>
    </row>
    <row r="3840" spans="7:41" x14ac:dyDescent="0.25">
      <c r="G3840" s="2"/>
      <c r="AF3840" s="20"/>
      <c r="AI3840" s="2"/>
      <c r="AJ3840" s="2"/>
      <c r="AK3840" s="20"/>
      <c r="AN3840" s="2"/>
      <c r="AO3840" s="2"/>
    </row>
    <row r="3841" spans="7:41" x14ac:dyDescent="0.25">
      <c r="G3841" s="2"/>
      <c r="AF3841" s="20"/>
      <c r="AI3841" s="2"/>
      <c r="AJ3841" s="2"/>
      <c r="AK3841" s="20"/>
      <c r="AN3841" s="2"/>
      <c r="AO3841" s="2"/>
    </row>
    <row r="3842" spans="7:41" x14ac:dyDescent="0.25">
      <c r="G3842" s="2"/>
      <c r="AF3842" s="20"/>
      <c r="AI3842" s="2"/>
      <c r="AJ3842" s="2"/>
      <c r="AK3842" s="20"/>
      <c r="AN3842" s="2"/>
      <c r="AO3842" s="2"/>
    </row>
    <row r="3843" spans="7:41" x14ac:dyDescent="0.25">
      <c r="G3843" s="2"/>
      <c r="AF3843" s="20"/>
      <c r="AI3843" s="2"/>
      <c r="AJ3843" s="2"/>
      <c r="AK3843" s="20"/>
      <c r="AN3843" s="2"/>
      <c r="AO3843" s="2"/>
    </row>
    <row r="3844" spans="7:41" x14ac:dyDescent="0.25">
      <c r="G3844" s="2"/>
      <c r="AF3844" s="20"/>
      <c r="AI3844" s="2"/>
      <c r="AJ3844" s="2"/>
      <c r="AK3844" s="20"/>
      <c r="AN3844" s="2"/>
      <c r="AO3844" s="2"/>
    </row>
    <row r="3845" spans="7:41" x14ac:dyDescent="0.25">
      <c r="G3845" s="2"/>
      <c r="AF3845" s="20"/>
      <c r="AI3845" s="2"/>
      <c r="AJ3845" s="2"/>
      <c r="AK3845" s="20"/>
      <c r="AN3845" s="2"/>
      <c r="AO3845" s="2"/>
    </row>
    <row r="3846" spans="7:41" x14ac:dyDescent="0.25">
      <c r="G3846" s="2"/>
      <c r="AF3846" s="20"/>
      <c r="AI3846" s="2"/>
      <c r="AJ3846" s="2"/>
      <c r="AK3846" s="20"/>
      <c r="AN3846" s="2"/>
      <c r="AO3846" s="2"/>
    </row>
    <row r="3847" spans="7:41" x14ac:dyDescent="0.25">
      <c r="G3847" s="2"/>
      <c r="AF3847" s="20"/>
      <c r="AI3847" s="2"/>
      <c r="AJ3847" s="2"/>
      <c r="AK3847" s="20"/>
      <c r="AN3847" s="2"/>
      <c r="AO3847" s="2"/>
    </row>
    <row r="3848" spans="7:41" x14ac:dyDescent="0.25">
      <c r="G3848" s="2"/>
      <c r="AF3848" s="20"/>
      <c r="AI3848" s="2"/>
      <c r="AJ3848" s="2"/>
      <c r="AK3848" s="20"/>
      <c r="AN3848" s="2"/>
      <c r="AO3848" s="2"/>
    </row>
    <row r="3849" spans="7:41" x14ac:dyDescent="0.25">
      <c r="G3849" s="2"/>
      <c r="AF3849" s="20"/>
      <c r="AI3849" s="2"/>
      <c r="AJ3849" s="2"/>
      <c r="AK3849" s="20"/>
      <c r="AN3849" s="2"/>
      <c r="AO3849" s="2"/>
    </row>
    <row r="3850" spans="7:41" x14ac:dyDescent="0.25">
      <c r="G3850" s="2"/>
      <c r="AF3850" s="20"/>
      <c r="AI3850" s="2"/>
      <c r="AJ3850" s="2"/>
      <c r="AK3850" s="20"/>
      <c r="AN3850" s="2"/>
      <c r="AO3850" s="2"/>
    </row>
    <row r="3851" spans="7:41" x14ac:dyDescent="0.25">
      <c r="G3851" s="2"/>
      <c r="AF3851" s="20"/>
      <c r="AI3851" s="2"/>
      <c r="AJ3851" s="2"/>
      <c r="AK3851" s="20"/>
      <c r="AN3851" s="2"/>
      <c r="AO3851" s="2"/>
    </row>
    <row r="3852" spans="7:41" x14ac:dyDescent="0.25">
      <c r="G3852" s="2"/>
      <c r="AF3852" s="20"/>
      <c r="AI3852" s="2"/>
      <c r="AJ3852" s="2"/>
      <c r="AK3852" s="20"/>
      <c r="AN3852" s="2"/>
      <c r="AO3852" s="2"/>
    </row>
    <row r="3853" spans="7:41" x14ac:dyDescent="0.25">
      <c r="G3853" s="2"/>
      <c r="AF3853" s="20"/>
      <c r="AI3853" s="2"/>
      <c r="AJ3853" s="2"/>
      <c r="AK3853" s="20"/>
      <c r="AN3853" s="2"/>
      <c r="AO3853" s="2"/>
    </row>
    <row r="3854" spans="7:41" x14ac:dyDescent="0.25">
      <c r="G3854" s="2"/>
      <c r="AF3854" s="20"/>
      <c r="AI3854" s="2"/>
      <c r="AJ3854" s="2"/>
      <c r="AK3854" s="20"/>
      <c r="AN3854" s="2"/>
      <c r="AO3854" s="2"/>
    </row>
    <row r="3855" spans="7:41" x14ac:dyDescent="0.25">
      <c r="G3855" s="2"/>
      <c r="AF3855" s="20"/>
      <c r="AI3855" s="2"/>
      <c r="AJ3855" s="2"/>
      <c r="AK3855" s="20"/>
      <c r="AN3855" s="2"/>
      <c r="AO3855" s="2"/>
    </row>
    <row r="3856" spans="7:41" x14ac:dyDescent="0.25">
      <c r="G3856" s="2"/>
      <c r="AF3856" s="20"/>
      <c r="AI3856" s="2"/>
      <c r="AJ3856" s="2"/>
      <c r="AK3856" s="20"/>
      <c r="AN3856" s="2"/>
      <c r="AO3856" s="2"/>
    </row>
    <row r="3857" spans="7:41" x14ac:dyDescent="0.25">
      <c r="G3857" s="2"/>
      <c r="AF3857" s="20"/>
      <c r="AI3857" s="2"/>
      <c r="AJ3857" s="2"/>
      <c r="AK3857" s="20"/>
      <c r="AN3857" s="2"/>
      <c r="AO3857" s="2"/>
    </row>
    <row r="3858" spans="7:41" x14ac:dyDescent="0.25">
      <c r="G3858" s="2"/>
      <c r="AF3858" s="20"/>
      <c r="AI3858" s="2"/>
      <c r="AJ3858" s="2"/>
      <c r="AK3858" s="20"/>
      <c r="AN3858" s="2"/>
      <c r="AO3858" s="2"/>
    </row>
    <row r="3859" spans="7:41" x14ac:dyDescent="0.25">
      <c r="G3859" s="2"/>
      <c r="AF3859" s="20"/>
      <c r="AI3859" s="2"/>
      <c r="AJ3859" s="2"/>
      <c r="AK3859" s="20"/>
      <c r="AN3859" s="2"/>
      <c r="AO3859" s="2"/>
    </row>
    <row r="3860" spans="7:41" x14ac:dyDescent="0.25">
      <c r="G3860" s="2"/>
      <c r="AF3860" s="20"/>
      <c r="AI3860" s="2"/>
      <c r="AJ3860" s="2"/>
      <c r="AK3860" s="20"/>
      <c r="AN3860" s="2"/>
      <c r="AO3860" s="2"/>
    </row>
    <row r="3861" spans="7:41" x14ac:dyDescent="0.25">
      <c r="G3861" s="2"/>
      <c r="AF3861" s="20"/>
      <c r="AI3861" s="2"/>
      <c r="AJ3861" s="2"/>
      <c r="AK3861" s="20"/>
      <c r="AN3861" s="2"/>
      <c r="AO3861" s="2"/>
    </row>
    <row r="3862" spans="7:41" x14ac:dyDescent="0.25">
      <c r="G3862" s="2"/>
      <c r="AF3862" s="20"/>
      <c r="AI3862" s="2"/>
      <c r="AJ3862" s="2"/>
      <c r="AK3862" s="20"/>
      <c r="AN3862" s="2"/>
      <c r="AO3862" s="2"/>
    </row>
    <row r="3863" spans="7:41" x14ac:dyDescent="0.25">
      <c r="G3863" s="2"/>
      <c r="AF3863" s="20"/>
      <c r="AI3863" s="2"/>
      <c r="AJ3863" s="2"/>
      <c r="AK3863" s="20"/>
      <c r="AN3863" s="2"/>
      <c r="AO3863" s="2"/>
    </row>
    <row r="3864" spans="7:41" x14ac:dyDescent="0.25">
      <c r="G3864" s="2"/>
      <c r="AF3864" s="20"/>
      <c r="AI3864" s="2"/>
      <c r="AJ3864" s="2"/>
      <c r="AK3864" s="20"/>
      <c r="AN3864" s="2"/>
      <c r="AO3864" s="2"/>
    </row>
    <row r="3865" spans="7:41" x14ac:dyDescent="0.25">
      <c r="G3865" s="2"/>
      <c r="AF3865" s="20"/>
      <c r="AI3865" s="2"/>
      <c r="AJ3865" s="2"/>
      <c r="AK3865" s="20"/>
      <c r="AN3865" s="2"/>
      <c r="AO3865" s="2"/>
    </row>
    <row r="3866" spans="7:41" x14ac:dyDescent="0.25">
      <c r="G3866" s="2"/>
      <c r="AF3866" s="20"/>
      <c r="AI3866" s="2"/>
      <c r="AJ3866" s="2"/>
      <c r="AK3866" s="20"/>
      <c r="AN3866" s="2"/>
      <c r="AO3866" s="2"/>
    </row>
    <row r="3867" spans="7:41" x14ac:dyDescent="0.25">
      <c r="G3867" s="2"/>
      <c r="AF3867" s="20"/>
      <c r="AI3867" s="2"/>
      <c r="AJ3867" s="2"/>
      <c r="AK3867" s="20"/>
      <c r="AN3867" s="2"/>
      <c r="AO3867" s="2"/>
    </row>
    <row r="3868" spans="7:41" x14ac:dyDescent="0.25">
      <c r="G3868" s="2"/>
      <c r="AF3868" s="20"/>
      <c r="AI3868" s="2"/>
      <c r="AJ3868" s="2"/>
      <c r="AK3868" s="20"/>
      <c r="AN3868" s="2"/>
      <c r="AO3868" s="2"/>
    </row>
    <row r="3869" spans="7:41" x14ac:dyDescent="0.25">
      <c r="G3869" s="2"/>
      <c r="AF3869" s="20"/>
      <c r="AI3869" s="2"/>
      <c r="AJ3869" s="2"/>
      <c r="AK3869" s="20"/>
      <c r="AN3869" s="2"/>
      <c r="AO3869" s="2"/>
    </row>
    <row r="3870" spans="7:41" x14ac:dyDescent="0.25">
      <c r="G3870" s="2"/>
      <c r="AF3870" s="20"/>
      <c r="AI3870" s="2"/>
      <c r="AJ3870" s="2"/>
      <c r="AK3870" s="20"/>
      <c r="AN3870" s="2"/>
      <c r="AO3870" s="2"/>
    </row>
    <row r="3871" spans="7:41" x14ac:dyDescent="0.25">
      <c r="G3871" s="2"/>
      <c r="AF3871" s="20"/>
      <c r="AI3871" s="2"/>
      <c r="AJ3871" s="2"/>
      <c r="AK3871" s="20"/>
      <c r="AN3871" s="2"/>
      <c r="AO3871" s="2"/>
    </row>
    <row r="3872" spans="7:41" x14ac:dyDescent="0.25">
      <c r="G3872" s="2"/>
      <c r="AF3872" s="20"/>
      <c r="AI3872" s="2"/>
      <c r="AJ3872" s="2"/>
      <c r="AK3872" s="20"/>
      <c r="AN3872" s="2"/>
      <c r="AO3872" s="2"/>
    </row>
    <row r="3873" spans="7:41" x14ac:dyDescent="0.25">
      <c r="G3873" s="2"/>
      <c r="AF3873" s="20"/>
      <c r="AI3873" s="2"/>
      <c r="AJ3873" s="2"/>
      <c r="AK3873" s="20"/>
      <c r="AN3873" s="2"/>
      <c r="AO3873" s="2"/>
    </row>
    <row r="3874" spans="7:41" x14ac:dyDescent="0.25">
      <c r="G3874" s="2"/>
      <c r="AF3874" s="20"/>
      <c r="AI3874" s="2"/>
      <c r="AJ3874" s="2"/>
      <c r="AK3874" s="20"/>
      <c r="AN3874" s="2"/>
      <c r="AO3874" s="2"/>
    </row>
    <row r="3875" spans="7:41" x14ac:dyDescent="0.25">
      <c r="G3875" s="2"/>
      <c r="AF3875" s="20"/>
      <c r="AI3875" s="2"/>
      <c r="AJ3875" s="2"/>
      <c r="AK3875" s="20"/>
      <c r="AN3875" s="2"/>
      <c r="AO3875" s="2"/>
    </row>
    <row r="3876" spans="7:41" x14ac:dyDescent="0.25">
      <c r="G3876" s="2"/>
      <c r="AF3876" s="20"/>
      <c r="AI3876" s="2"/>
      <c r="AJ3876" s="2"/>
      <c r="AK3876" s="20"/>
      <c r="AN3876" s="2"/>
      <c r="AO3876" s="2"/>
    </row>
    <row r="3877" spans="7:41" x14ac:dyDescent="0.25">
      <c r="G3877" s="2"/>
      <c r="AF3877" s="20"/>
      <c r="AI3877" s="2"/>
      <c r="AJ3877" s="2"/>
      <c r="AK3877" s="20"/>
      <c r="AN3877" s="2"/>
      <c r="AO3877" s="2"/>
    </row>
    <row r="3878" spans="7:41" x14ac:dyDescent="0.25">
      <c r="G3878" s="2"/>
      <c r="AF3878" s="20"/>
      <c r="AI3878" s="2"/>
      <c r="AJ3878" s="2"/>
      <c r="AK3878" s="20"/>
      <c r="AN3878" s="2"/>
      <c r="AO3878" s="2"/>
    </row>
    <row r="3879" spans="7:41" x14ac:dyDescent="0.25">
      <c r="G3879" s="2"/>
      <c r="AF3879" s="20"/>
      <c r="AI3879" s="2"/>
      <c r="AJ3879" s="2"/>
      <c r="AK3879" s="20"/>
      <c r="AN3879" s="2"/>
      <c r="AO3879" s="2"/>
    </row>
    <row r="3880" spans="7:41" x14ac:dyDescent="0.25">
      <c r="G3880" s="2"/>
      <c r="AF3880" s="20"/>
      <c r="AI3880" s="2"/>
      <c r="AJ3880" s="2"/>
      <c r="AK3880" s="20"/>
      <c r="AN3880" s="2"/>
      <c r="AO3880" s="2"/>
    </row>
    <row r="3881" spans="7:41" x14ac:dyDescent="0.25">
      <c r="G3881" s="2"/>
      <c r="AF3881" s="20"/>
      <c r="AI3881" s="2"/>
      <c r="AJ3881" s="2"/>
      <c r="AK3881" s="20"/>
      <c r="AN3881" s="2"/>
      <c r="AO3881" s="2"/>
    </row>
    <row r="3882" spans="7:41" x14ac:dyDescent="0.25">
      <c r="G3882" s="2"/>
      <c r="AF3882" s="20"/>
      <c r="AI3882" s="2"/>
      <c r="AJ3882" s="2"/>
      <c r="AK3882" s="20"/>
      <c r="AN3882" s="2"/>
      <c r="AO3882" s="2"/>
    </row>
    <row r="3883" spans="7:41" x14ac:dyDescent="0.25">
      <c r="G3883" s="2"/>
      <c r="AF3883" s="20"/>
      <c r="AI3883" s="2"/>
      <c r="AJ3883" s="2"/>
      <c r="AK3883" s="20"/>
      <c r="AN3883" s="2"/>
      <c r="AO3883" s="2"/>
    </row>
    <row r="3884" spans="7:41" x14ac:dyDescent="0.25">
      <c r="G3884" s="2"/>
      <c r="AF3884" s="20"/>
      <c r="AI3884" s="2"/>
      <c r="AJ3884" s="2"/>
      <c r="AK3884" s="20"/>
      <c r="AN3884" s="2"/>
      <c r="AO3884" s="2"/>
    </row>
    <row r="3885" spans="7:41" x14ac:dyDescent="0.25">
      <c r="G3885" s="2"/>
      <c r="AF3885" s="20"/>
      <c r="AI3885" s="2"/>
      <c r="AJ3885" s="2"/>
      <c r="AK3885" s="20"/>
      <c r="AN3885" s="2"/>
      <c r="AO3885" s="2"/>
    </row>
    <row r="3886" spans="7:41" x14ac:dyDescent="0.25">
      <c r="G3886" s="2"/>
      <c r="AF3886" s="20"/>
      <c r="AI3886" s="2"/>
      <c r="AJ3886" s="2"/>
      <c r="AK3886" s="20"/>
      <c r="AN3886" s="2"/>
      <c r="AO3886" s="2"/>
    </row>
    <row r="3887" spans="7:41" x14ac:dyDescent="0.25">
      <c r="G3887" s="2"/>
      <c r="AF3887" s="20"/>
      <c r="AI3887" s="2"/>
      <c r="AJ3887" s="2"/>
      <c r="AK3887" s="20"/>
      <c r="AN3887" s="2"/>
      <c r="AO3887" s="2"/>
    </row>
    <row r="3888" spans="7:41" x14ac:dyDescent="0.25">
      <c r="G3888" s="2"/>
      <c r="AF3888" s="20"/>
      <c r="AI3888" s="2"/>
      <c r="AJ3888" s="2"/>
      <c r="AK3888" s="20"/>
      <c r="AN3888" s="2"/>
      <c r="AO3888" s="2"/>
    </row>
    <row r="3889" spans="7:41" x14ac:dyDescent="0.25">
      <c r="G3889" s="2"/>
      <c r="AF3889" s="20"/>
      <c r="AI3889" s="2"/>
      <c r="AJ3889" s="2"/>
      <c r="AK3889" s="20"/>
      <c r="AN3889" s="2"/>
      <c r="AO3889" s="2"/>
    </row>
    <row r="3890" spans="7:41" x14ac:dyDescent="0.25">
      <c r="G3890" s="2"/>
      <c r="AF3890" s="20"/>
      <c r="AI3890" s="2"/>
      <c r="AJ3890" s="2"/>
      <c r="AK3890" s="20"/>
      <c r="AN3890" s="2"/>
      <c r="AO3890" s="2"/>
    </row>
    <row r="3891" spans="7:41" x14ac:dyDescent="0.25">
      <c r="G3891" s="2"/>
      <c r="AF3891" s="20"/>
      <c r="AI3891" s="2"/>
      <c r="AJ3891" s="2"/>
      <c r="AK3891" s="20"/>
      <c r="AN3891" s="2"/>
      <c r="AO3891" s="2"/>
    </row>
    <row r="3892" spans="7:41" x14ac:dyDescent="0.25">
      <c r="G3892" s="2"/>
      <c r="AF3892" s="20"/>
      <c r="AI3892" s="2"/>
      <c r="AJ3892" s="2"/>
      <c r="AK3892" s="20"/>
      <c r="AN3892" s="2"/>
      <c r="AO3892" s="2"/>
    </row>
    <row r="3893" spans="7:41" x14ac:dyDescent="0.25">
      <c r="G3893" s="2"/>
      <c r="AF3893" s="20"/>
      <c r="AI3893" s="2"/>
      <c r="AJ3893" s="2"/>
      <c r="AK3893" s="20"/>
      <c r="AN3893" s="2"/>
      <c r="AO3893" s="2"/>
    </row>
    <row r="3894" spans="7:41" x14ac:dyDescent="0.25">
      <c r="G3894" s="2"/>
      <c r="AF3894" s="20"/>
      <c r="AI3894" s="2"/>
      <c r="AJ3894" s="2"/>
      <c r="AK3894" s="20"/>
      <c r="AN3894" s="2"/>
      <c r="AO3894" s="2"/>
    </row>
    <row r="3895" spans="7:41" x14ac:dyDescent="0.25">
      <c r="G3895" s="2"/>
      <c r="AF3895" s="20"/>
      <c r="AI3895" s="2"/>
      <c r="AJ3895" s="2"/>
      <c r="AK3895" s="20"/>
      <c r="AN3895" s="2"/>
      <c r="AO3895" s="2"/>
    </row>
    <row r="3896" spans="7:41" x14ac:dyDescent="0.25">
      <c r="G3896" s="2"/>
      <c r="AF3896" s="20"/>
      <c r="AI3896" s="2"/>
      <c r="AJ3896" s="2"/>
      <c r="AK3896" s="20"/>
      <c r="AN3896" s="2"/>
      <c r="AO3896" s="2"/>
    </row>
    <row r="3897" spans="7:41" x14ac:dyDescent="0.25">
      <c r="G3897" s="2"/>
      <c r="AF3897" s="20"/>
      <c r="AI3897" s="2"/>
      <c r="AJ3897" s="2"/>
      <c r="AK3897" s="20"/>
      <c r="AN3897" s="2"/>
      <c r="AO3897" s="2"/>
    </row>
    <row r="3898" spans="7:41" x14ac:dyDescent="0.25">
      <c r="G3898" s="2"/>
      <c r="AF3898" s="20"/>
      <c r="AI3898" s="2"/>
      <c r="AJ3898" s="2"/>
      <c r="AK3898" s="20"/>
      <c r="AN3898" s="2"/>
      <c r="AO3898" s="2"/>
    </row>
    <row r="3899" spans="7:41" x14ac:dyDescent="0.25">
      <c r="G3899" s="2"/>
      <c r="AF3899" s="20"/>
      <c r="AI3899" s="2"/>
      <c r="AJ3899" s="2"/>
      <c r="AK3899" s="20"/>
      <c r="AN3899" s="2"/>
      <c r="AO3899" s="2"/>
    </row>
    <row r="3900" spans="7:41" x14ac:dyDescent="0.25">
      <c r="G3900" s="2"/>
      <c r="AF3900" s="20"/>
      <c r="AI3900" s="2"/>
      <c r="AJ3900" s="2"/>
      <c r="AK3900" s="20"/>
      <c r="AN3900" s="2"/>
      <c r="AO3900" s="2"/>
    </row>
    <row r="3901" spans="7:41" x14ac:dyDescent="0.25">
      <c r="G3901" s="2"/>
      <c r="AF3901" s="20"/>
      <c r="AI3901" s="2"/>
      <c r="AJ3901" s="2"/>
      <c r="AK3901" s="20"/>
      <c r="AN3901" s="2"/>
      <c r="AO3901" s="2"/>
    </row>
    <row r="3902" spans="7:41" x14ac:dyDescent="0.25">
      <c r="G3902" s="2"/>
      <c r="AF3902" s="20"/>
      <c r="AI3902" s="2"/>
      <c r="AJ3902" s="2"/>
      <c r="AK3902" s="20"/>
      <c r="AN3902" s="2"/>
      <c r="AO3902" s="2"/>
    </row>
    <row r="3903" spans="7:41" x14ac:dyDescent="0.25">
      <c r="G3903" s="2"/>
      <c r="AF3903" s="20"/>
      <c r="AI3903" s="2"/>
      <c r="AJ3903" s="2"/>
      <c r="AK3903" s="20"/>
      <c r="AN3903" s="2"/>
      <c r="AO3903" s="2"/>
    </row>
    <row r="3904" spans="7:41" x14ac:dyDescent="0.25">
      <c r="G3904" s="2"/>
      <c r="AF3904" s="20"/>
      <c r="AI3904" s="2"/>
      <c r="AJ3904" s="2"/>
      <c r="AK3904" s="20"/>
      <c r="AN3904" s="2"/>
      <c r="AO3904" s="2"/>
    </row>
    <row r="3905" spans="7:41" x14ac:dyDescent="0.25">
      <c r="G3905" s="2"/>
      <c r="AF3905" s="20"/>
      <c r="AI3905" s="2"/>
      <c r="AJ3905" s="2"/>
      <c r="AK3905" s="20"/>
      <c r="AN3905" s="2"/>
      <c r="AO3905" s="2"/>
    </row>
    <row r="3906" spans="7:41" x14ac:dyDescent="0.25">
      <c r="G3906" s="2"/>
      <c r="AF3906" s="20"/>
      <c r="AI3906" s="2"/>
      <c r="AJ3906" s="2"/>
      <c r="AK3906" s="20"/>
      <c r="AN3906" s="2"/>
      <c r="AO3906" s="2"/>
    </row>
    <row r="3907" spans="7:41" x14ac:dyDescent="0.25">
      <c r="G3907" s="2"/>
      <c r="AF3907" s="20"/>
      <c r="AI3907" s="2"/>
      <c r="AJ3907" s="2"/>
      <c r="AK3907" s="20"/>
      <c r="AN3907" s="2"/>
      <c r="AO3907" s="2"/>
    </row>
    <row r="3908" spans="7:41" x14ac:dyDescent="0.25">
      <c r="G3908" s="2"/>
      <c r="AF3908" s="20"/>
      <c r="AI3908" s="2"/>
      <c r="AJ3908" s="2"/>
      <c r="AK3908" s="20"/>
      <c r="AN3908" s="2"/>
      <c r="AO3908" s="2"/>
    </row>
    <row r="3909" spans="7:41" x14ac:dyDescent="0.25">
      <c r="G3909" s="2"/>
      <c r="AF3909" s="20"/>
      <c r="AI3909" s="2"/>
      <c r="AJ3909" s="2"/>
      <c r="AK3909" s="20"/>
      <c r="AN3909" s="2"/>
      <c r="AO3909" s="2"/>
    </row>
    <row r="3910" spans="7:41" x14ac:dyDescent="0.25">
      <c r="G3910" s="2"/>
      <c r="AF3910" s="20"/>
      <c r="AI3910" s="2"/>
      <c r="AJ3910" s="2"/>
      <c r="AK3910" s="20"/>
      <c r="AN3910" s="2"/>
      <c r="AO3910" s="2"/>
    </row>
    <row r="3911" spans="7:41" x14ac:dyDescent="0.25">
      <c r="G3911" s="2"/>
      <c r="AF3911" s="20"/>
      <c r="AI3911" s="2"/>
      <c r="AJ3911" s="2"/>
      <c r="AK3911" s="20"/>
      <c r="AN3911" s="2"/>
      <c r="AO3911" s="2"/>
    </row>
    <row r="3912" spans="7:41" x14ac:dyDescent="0.25">
      <c r="G3912" s="2"/>
      <c r="AF3912" s="20"/>
      <c r="AI3912" s="2"/>
      <c r="AJ3912" s="2"/>
      <c r="AK3912" s="20"/>
      <c r="AN3912" s="2"/>
      <c r="AO3912" s="2"/>
    </row>
    <row r="3913" spans="7:41" x14ac:dyDescent="0.25">
      <c r="G3913" s="2"/>
      <c r="AF3913" s="20"/>
      <c r="AI3913" s="2"/>
      <c r="AJ3913" s="2"/>
      <c r="AK3913" s="20"/>
      <c r="AN3913" s="2"/>
      <c r="AO3913" s="2"/>
    </row>
    <row r="3914" spans="7:41" x14ac:dyDescent="0.25">
      <c r="G3914" s="2"/>
      <c r="AF3914" s="20"/>
      <c r="AI3914" s="2"/>
      <c r="AJ3914" s="2"/>
      <c r="AK3914" s="20"/>
      <c r="AN3914" s="2"/>
      <c r="AO3914" s="2"/>
    </row>
    <row r="3915" spans="7:41" x14ac:dyDescent="0.25">
      <c r="G3915" s="2"/>
      <c r="AF3915" s="20"/>
      <c r="AI3915" s="2"/>
      <c r="AJ3915" s="2"/>
      <c r="AK3915" s="20"/>
      <c r="AN3915" s="2"/>
      <c r="AO3915" s="2"/>
    </row>
    <row r="3916" spans="7:41" x14ac:dyDescent="0.25">
      <c r="G3916" s="2"/>
      <c r="AF3916" s="20"/>
      <c r="AI3916" s="2"/>
      <c r="AJ3916" s="2"/>
      <c r="AK3916" s="20"/>
      <c r="AN3916" s="2"/>
      <c r="AO3916" s="2"/>
    </row>
    <row r="3917" spans="7:41" x14ac:dyDescent="0.25">
      <c r="G3917" s="2"/>
      <c r="AF3917" s="20"/>
      <c r="AI3917" s="2"/>
      <c r="AJ3917" s="2"/>
      <c r="AK3917" s="20"/>
      <c r="AN3917" s="2"/>
      <c r="AO3917" s="2"/>
    </row>
    <row r="3918" spans="7:41" x14ac:dyDescent="0.25">
      <c r="G3918" s="2"/>
      <c r="AF3918" s="20"/>
      <c r="AI3918" s="2"/>
      <c r="AJ3918" s="2"/>
      <c r="AK3918" s="20"/>
      <c r="AN3918" s="2"/>
      <c r="AO3918" s="2"/>
    </row>
    <row r="3919" spans="7:41" x14ac:dyDescent="0.25">
      <c r="G3919" s="2"/>
      <c r="AF3919" s="20"/>
      <c r="AI3919" s="2"/>
      <c r="AJ3919" s="2"/>
      <c r="AK3919" s="20"/>
      <c r="AN3919" s="2"/>
      <c r="AO3919" s="2"/>
    </row>
    <row r="3920" spans="7:41" x14ac:dyDescent="0.25">
      <c r="G3920" s="2"/>
      <c r="AF3920" s="20"/>
      <c r="AI3920" s="2"/>
      <c r="AJ3920" s="2"/>
      <c r="AK3920" s="20"/>
      <c r="AN3920" s="2"/>
      <c r="AO3920" s="2"/>
    </row>
    <row r="3921" spans="7:41" x14ac:dyDescent="0.25">
      <c r="G3921" s="2"/>
      <c r="AF3921" s="20"/>
      <c r="AI3921" s="2"/>
      <c r="AJ3921" s="2"/>
      <c r="AK3921" s="20"/>
      <c r="AN3921" s="2"/>
      <c r="AO3921" s="2"/>
    </row>
    <row r="3922" spans="7:41" x14ac:dyDescent="0.25">
      <c r="G3922" s="2"/>
      <c r="AF3922" s="20"/>
      <c r="AI3922" s="2"/>
      <c r="AJ3922" s="2"/>
      <c r="AK3922" s="20"/>
      <c r="AN3922" s="2"/>
      <c r="AO3922" s="2"/>
    </row>
    <row r="3923" spans="7:41" x14ac:dyDescent="0.25">
      <c r="G3923" s="2"/>
      <c r="AF3923" s="20"/>
      <c r="AI3923" s="2"/>
      <c r="AJ3923" s="2"/>
      <c r="AK3923" s="20"/>
      <c r="AN3923" s="2"/>
      <c r="AO3923" s="2"/>
    </row>
    <row r="3924" spans="7:41" x14ac:dyDescent="0.25">
      <c r="G3924" s="2"/>
      <c r="AF3924" s="20"/>
      <c r="AI3924" s="2"/>
      <c r="AJ3924" s="2"/>
      <c r="AK3924" s="20"/>
      <c r="AN3924" s="2"/>
      <c r="AO3924" s="2"/>
    </row>
    <row r="3925" spans="7:41" x14ac:dyDescent="0.25">
      <c r="G3925" s="2"/>
      <c r="AF3925" s="20"/>
      <c r="AI3925" s="2"/>
      <c r="AJ3925" s="2"/>
      <c r="AK3925" s="20"/>
      <c r="AN3925" s="2"/>
      <c r="AO3925" s="2"/>
    </row>
    <row r="3926" spans="7:41" x14ac:dyDescent="0.25">
      <c r="G3926" s="2"/>
      <c r="AF3926" s="20"/>
      <c r="AI3926" s="2"/>
      <c r="AJ3926" s="2"/>
      <c r="AK3926" s="20"/>
      <c r="AN3926" s="2"/>
      <c r="AO3926" s="2"/>
    </row>
    <row r="3927" spans="7:41" x14ac:dyDescent="0.25">
      <c r="G3927" s="2"/>
      <c r="AF3927" s="20"/>
      <c r="AI3927" s="2"/>
      <c r="AJ3927" s="2"/>
      <c r="AK3927" s="20"/>
      <c r="AN3927" s="2"/>
      <c r="AO3927" s="2"/>
    </row>
    <row r="3928" spans="7:41" x14ac:dyDescent="0.25">
      <c r="G3928" s="2"/>
      <c r="AF3928" s="20"/>
      <c r="AI3928" s="2"/>
      <c r="AJ3928" s="2"/>
      <c r="AK3928" s="20"/>
      <c r="AN3928" s="2"/>
      <c r="AO3928" s="2"/>
    </row>
    <row r="3929" spans="7:41" x14ac:dyDescent="0.25">
      <c r="G3929" s="2"/>
      <c r="AF3929" s="20"/>
      <c r="AI3929" s="2"/>
      <c r="AJ3929" s="2"/>
      <c r="AK3929" s="20"/>
      <c r="AN3929" s="2"/>
      <c r="AO3929" s="2"/>
    </row>
    <row r="3930" spans="7:41" x14ac:dyDescent="0.25">
      <c r="G3930" s="2"/>
      <c r="AF3930" s="20"/>
      <c r="AI3930" s="2"/>
      <c r="AJ3930" s="2"/>
      <c r="AK3930" s="20"/>
      <c r="AN3930" s="2"/>
      <c r="AO3930" s="2"/>
    </row>
    <row r="3931" spans="7:41" x14ac:dyDescent="0.25">
      <c r="G3931" s="2"/>
      <c r="AF3931" s="20"/>
      <c r="AI3931" s="2"/>
      <c r="AJ3931" s="2"/>
      <c r="AK3931" s="20"/>
      <c r="AN3931" s="2"/>
      <c r="AO3931" s="2"/>
    </row>
    <row r="3932" spans="7:41" x14ac:dyDescent="0.25">
      <c r="G3932" s="2"/>
      <c r="AF3932" s="20"/>
      <c r="AI3932" s="2"/>
      <c r="AJ3932" s="2"/>
      <c r="AK3932" s="20"/>
      <c r="AN3932" s="2"/>
      <c r="AO3932" s="2"/>
    </row>
    <row r="3933" spans="7:41" x14ac:dyDescent="0.25">
      <c r="G3933" s="2"/>
      <c r="AF3933" s="20"/>
      <c r="AI3933" s="2"/>
      <c r="AJ3933" s="2"/>
      <c r="AK3933" s="20"/>
      <c r="AN3933" s="2"/>
      <c r="AO3933" s="2"/>
    </row>
    <row r="3934" spans="7:41" x14ac:dyDescent="0.25">
      <c r="G3934" s="2"/>
      <c r="AF3934" s="20"/>
      <c r="AI3934" s="2"/>
      <c r="AJ3934" s="2"/>
      <c r="AK3934" s="20"/>
      <c r="AN3934" s="2"/>
      <c r="AO3934" s="2"/>
    </row>
    <row r="3935" spans="7:41" x14ac:dyDescent="0.25">
      <c r="G3935" s="2"/>
      <c r="AF3935" s="20"/>
      <c r="AI3935" s="2"/>
      <c r="AJ3935" s="2"/>
      <c r="AK3935" s="20"/>
      <c r="AN3935" s="2"/>
      <c r="AO3935" s="2"/>
    </row>
    <row r="3936" spans="7:41" x14ac:dyDescent="0.25">
      <c r="G3936" s="2"/>
      <c r="AF3936" s="20"/>
      <c r="AI3936" s="2"/>
      <c r="AJ3936" s="2"/>
      <c r="AK3936" s="20"/>
      <c r="AN3936" s="2"/>
      <c r="AO3936" s="2"/>
    </row>
    <row r="3937" spans="7:41" x14ac:dyDescent="0.25">
      <c r="G3937" s="2"/>
      <c r="AF3937" s="20"/>
      <c r="AI3937" s="2"/>
      <c r="AJ3937" s="2"/>
      <c r="AK3937" s="20"/>
      <c r="AN3937" s="2"/>
      <c r="AO3937" s="2"/>
    </row>
    <row r="3938" spans="7:41" x14ac:dyDescent="0.25">
      <c r="G3938" s="2"/>
      <c r="AF3938" s="20"/>
      <c r="AI3938" s="2"/>
      <c r="AJ3938" s="2"/>
      <c r="AK3938" s="20"/>
      <c r="AN3938" s="2"/>
      <c r="AO3938" s="2"/>
    </row>
    <row r="3939" spans="7:41" x14ac:dyDescent="0.25">
      <c r="G3939" s="2"/>
      <c r="AF3939" s="20"/>
      <c r="AI3939" s="2"/>
      <c r="AJ3939" s="2"/>
      <c r="AK3939" s="20"/>
      <c r="AN3939" s="2"/>
      <c r="AO3939" s="2"/>
    </row>
    <row r="3940" spans="7:41" x14ac:dyDescent="0.25">
      <c r="G3940" s="2"/>
      <c r="AF3940" s="20"/>
      <c r="AI3940" s="2"/>
      <c r="AJ3940" s="2"/>
      <c r="AK3940" s="20"/>
      <c r="AN3940" s="2"/>
      <c r="AO3940" s="2"/>
    </row>
    <row r="3941" spans="7:41" x14ac:dyDescent="0.25">
      <c r="G3941" s="2"/>
      <c r="AF3941" s="20"/>
      <c r="AI3941" s="2"/>
      <c r="AJ3941" s="2"/>
      <c r="AK3941" s="20"/>
      <c r="AN3941" s="2"/>
      <c r="AO3941" s="2"/>
    </row>
    <row r="3942" spans="7:41" x14ac:dyDescent="0.25">
      <c r="G3942" s="2"/>
      <c r="AF3942" s="20"/>
      <c r="AI3942" s="2"/>
      <c r="AJ3942" s="2"/>
      <c r="AK3942" s="20"/>
      <c r="AN3942" s="2"/>
      <c r="AO3942" s="2"/>
    </row>
    <row r="3943" spans="7:41" x14ac:dyDescent="0.25">
      <c r="G3943" s="2"/>
      <c r="AF3943" s="20"/>
      <c r="AI3943" s="2"/>
      <c r="AJ3943" s="2"/>
      <c r="AK3943" s="20"/>
      <c r="AN3943" s="2"/>
      <c r="AO3943" s="2"/>
    </row>
    <row r="3944" spans="7:41" x14ac:dyDescent="0.25">
      <c r="G3944" s="2"/>
      <c r="AF3944" s="20"/>
      <c r="AI3944" s="2"/>
      <c r="AJ3944" s="2"/>
      <c r="AK3944" s="20"/>
      <c r="AN3944" s="2"/>
      <c r="AO3944" s="2"/>
    </row>
    <row r="3945" spans="7:41" x14ac:dyDescent="0.25">
      <c r="G3945" s="2"/>
      <c r="AF3945" s="20"/>
      <c r="AI3945" s="2"/>
      <c r="AJ3945" s="2"/>
      <c r="AK3945" s="20"/>
      <c r="AN3945" s="2"/>
      <c r="AO3945" s="2"/>
    </row>
    <row r="3946" spans="7:41" x14ac:dyDescent="0.25">
      <c r="G3946" s="2"/>
      <c r="AF3946" s="20"/>
      <c r="AI3946" s="2"/>
      <c r="AJ3946" s="2"/>
      <c r="AK3946" s="20"/>
      <c r="AN3946" s="2"/>
      <c r="AO3946" s="2"/>
    </row>
    <row r="3947" spans="7:41" x14ac:dyDescent="0.25">
      <c r="G3947" s="2"/>
      <c r="AF3947" s="20"/>
      <c r="AI3947" s="2"/>
      <c r="AJ3947" s="2"/>
      <c r="AK3947" s="20"/>
      <c r="AN3947" s="2"/>
      <c r="AO3947" s="2"/>
    </row>
    <row r="3948" spans="7:41" x14ac:dyDescent="0.25">
      <c r="G3948" s="2"/>
      <c r="AF3948" s="20"/>
      <c r="AI3948" s="2"/>
      <c r="AJ3948" s="2"/>
      <c r="AK3948" s="20"/>
      <c r="AN3948" s="2"/>
      <c r="AO3948" s="2"/>
    </row>
    <row r="3949" spans="7:41" x14ac:dyDescent="0.25">
      <c r="G3949" s="2"/>
      <c r="AF3949" s="20"/>
      <c r="AI3949" s="2"/>
      <c r="AJ3949" s="2"/>
      <c r="AK3949" s="20"/>
      <c r="AN3949" s="2"/>
      <c r="AO3949" s="2"/>
    </row>
    <row r="3950" spans="7:41" x14ac:dyDescent="0.25">
      <c r="G3950" s="2"/>
      <c r="AF3950" s="20"/>
      <c r="AI3950" s="2"/>
      <c r="AJ3950" s="2"/>
      <c r="AK3950" s="20"/>
      <c r="AN3950" s="2"/>
      <c r="AO3950" s="2"/>
    </row>
    <row r="3951" spans="7:41" x14ac:dyDescent="0.25">
      <c r="G3951" s="2"/>
      <c r="AF3951" s="20"/>
      <c r="AI3951" s="2"/>
      <c r="AJ3951" s="2"/>
      <c r="AK3951" s="20"/>
      <c r="AN3951" s="2"/>
      <c r="AO3951" s="2"/>
    </row>
    <row r="3952" spans="7:41" x14ac:dyDescent="0.25">
      <c r="G3952" s="2"/>
      <c r="AF3952" s="20"/>
      <c r="AI3952" s="2"/>
      <c r="AJ3952" s="2"/>
      <c r="AK3952" s="20"/>
      <c r="AN3952" s="2"/>
      <c r="AO3952" s="2"/>
    </row>
    <row r="3953" spans="7:41" x14ac:dyDescent="0.25">
      <c r="G3953" s="2"/>
      <c r="AF3953" s="20"/>
      <c r="AI3953" s="2"/>
      <c r="AJ3953" s="2"/>
      <c r="AK3953" s="20"/>
      <c r="AN3953" s="2"/>
      <c r="AO3953" s="2"/>
    </row>
    <row r="3954" spans="7:41" x14ac:dyDescent="0.25">
      <c r="G3954" s="2"/>
      <c r="AF3954" s="20"/>
      <c r="AI3954" s="2"/>
      <c r="AJ3954" s="2"/>
      <c r="AK3954" s="20"/>
      <c r="AN3954" s="2"/>
      <c r="AO3954" s="2"/>
    </row>
    <row r="3955" spans="7:41" x14ac:dyDescent="0.25">
      <c r="G3955" s="2"/>
      <c r="AF3955" s="20"/>
      <c r="AI3955" s="2"/>
      <c r="AJ3955" s="2"/>
      <c r="AK3955" s="20"/>
      <c r="AN3955" s="2"/>
      <c r="AO3955" s="2"/>
    </row>
    <row r="3956" spans="7:41" x14ac:dyDescent="0.25">
      <c r="G3956" s="2"/>
      <c r="AF3956" s="20"/>
      <c r="AI3956" s="2"/>
      <c r="AJ3956" s="2"/>
      <c r="AK3956" s="20"/>
      <c r="AN3956" s="2"/>
      <c r="AO3956" s="2"/>
    </row>
    <row r="3957" spans="7:41" x14ac:dyDescent="0.25">
      <c r="G3957" s="2"/>
      <c r="AF3957" s="20"/>
      <c r="AI3957" s="2"/>
      <c r="AJ3957" s="2"/>
      <c r="AK3957" s="20"/>
      <c r="AN3957" s="2"/>
      <c r="AO3957" s="2"/>
    </row>
    <row r="3958" spans="7:41" x14ac:dyDescent="0.25">
      <c r="G3958" s="2"/>
      <c r="AF3958" s="20"/>
      <c r="AI3958" s="2"/>
      <c r="AJ3958" s="2"/>
      <c r="AK3958" s="20"/>
      <c r="AN3958" s="2"/>
      <c r="AO3958" s="2"/>
    </row>
    <row r="3959" spans="7:41" x14ac:dyDescent="0.25">
      <c r="G3959" s="2"/>
      <c r="AF3959" s="20"/>
      <c r="AI3959" s="2"/>
      <c r="AJ3959" s="2"/>
      <c r="AK3959" s="20"/>
      <c r="AN3959" s="2"/>
      <c r="AO3959" s="2"/>
    </row>
    <row r="3960" spans="7:41" x14ac:dyDescent="0.25">
      <c r="G3960" s="2"/>
      <c r="AF3960" s="20"/>
      <c r="AI3960" s="2"/>
      <c r="AJ3960" s="2"/>
      <c r="AK3960" s="20"/>
      <c r="AN3960" s="2"/>
      <c r="AO3960" s="2"/>
    </row>
    <row r="3961" spans="7:41" x14ac:dyDescent="0.25">
      <c r="G3961" s="2"/>
      <c r="AF3961" s="20"/>
      <c r="AI3961" s="2"/>
      <c r="AJ3961" s="2"/>
      <c r="AK3961" s="20"/>
      <c r="AN3961" s="2"/>
      <c r="AO3961" s="2"/>
    </row>
    <row r="3962" spans="7:41" x14ac:dyDescent="0.25">
      <c r="G3962" s="2"/>
      <c r="AF3962" s="20"/>
      <c r="AI3962" s="2"/>
      <c r="AJ3962" s="2"/>
      <c r="AK3962" s="20"/>
      <c r="AN3962" s="2"/>
      <c r="AO3962" s="2"/>
    </row>
    <row r="3963" spans="7:41" x14ac:dyDescent="0.25">
      <c r="G3963" s="2"/>
      <c r="AF3963" s="20"/>
      <c r="AI3963" s="2"/>
      <c r="AJ3963" s="2"/>
      <c r="AK3963" s="20"/>
      <c r="AN3963" s="2"/>
      <c r="AO3963" s="2"/>
    </row>
    <row r="3964" spans="7:41" x14ac:dyDescent="0.25">
      <c r="G3964" s="2"/>
      <c r="AF3964" s="20"/>
      <c r="AI3964" s="2"/>
      <c r="AJ3964" s="2"/>
      <c r="AK3964" s="20"/>
      <c r="AN3964" s="2"/>
      <c r="AO3964" s="2"/>
    </row>
    <row r="3965" spans="7:41" x14ac:dyDescent="0.25">
      <c r="G3965" s="2"/>
      <c r="AF3965" s="20"/>
      <c r="AI3965" s="2"/>
      <c r="AJ3965" s="2"/>
      <c r="AK3965" s="20"/>
      <c r="AN3965" s="2"/>
      <c r="AO3965" s="2"/>
    </row>
    <row r="3966" spans="7:41" x14ac:dyDescent="0.25">
      <c r="G3966" s="2"/>
      <c r="AF3966" s="20"/>
      <c r="AI3966" s="2"/>
      <c r="AJ3966" s="2"/>
      <c r="AK3966" s="20"/>
      <c r="AN3966" s="2"/>
      <c r="AO3966" s="2"/>
    </row>
    <row r="3967" spans="7:41" x14ac:dyDescent="0.25">
      <c r="G3967" s="2"/>
      <c r="AF3967" s="20"/>
      <c r="AI3967" s="2"/>
      <c r="AJ3967" s="2"/>
      <c r="AK3967" s="20"/>
      <c r="AN3967" s="2"/>
      <c r="AO3967" s="2"/>
    </row>
    <row r="3968" spans="7:41" x14ac:dyDescent="0.25">
      <c r="G3968" s="2"/>
      <c r="AF3968" s="20"/>
      <c r="AI3968" s="2"/>
      <c r="AJ3968" s="2"/>
      <c r="AK3968" s="20"/>
      <c r="AN3968" s="2"/>
      <c r="AO3968" s="2"/>
    </row>
    <row r="3969" spans="7:41" x14ac:dyDescent="0.25">
      <c r="G3969" s="2"/>
      <c r="AF3969" s="20"/>
      <c r="AI3969" s="2"/>
      <c r="AJ3969" s="2"/>
      <c r="AK3969" s="20"/>
      <c r="AN3969" s="2"/>
      <c r="AO3969" s="2"/>
    </row>
    <row r="3970" spans="7:41" x14ac:dyDescent="0.25">
      <c r="G3970" s="2"/>
      <c r="AF3970" s="20"/>
      <c r="AI3970" s="2"/>
      <c r="AJ3970" s="2"/>
      <c r="AK3970" s="20"/>
      <c r="AN3970" s="2"/>
      <c r="AO3970" s="2"/>
    </row>
    <row r="3971" spans="7:41" x14ac:dyDescent="0.25">
      <c r="G3971" s="2"/>
      <c r="AF3971" s="20"/>
      <c r="AI3971" s="2"/>
      <c r="AJ3971" s="2"/>
      <c r="AK3971" s="20"/>
      <c r="AN3971" s="2"/>
      <c r="AO3971" s="2"/>
    </row>
    <row r="3972" spans="7:41" x14ac:dyDescent="0.25">
      <c r="G3972" s="2"/>
      <c r="AF3972" s="20"/>
      <c r="AI3972" s="2"/>
      <c r="AJ3972" s="2"/>
      <c r="AK3972" s="20"/>
      <c r="AN3972" s="2"/>
      <c r="AO3972" s="2"/>
    </row>
    <row r="3973" spans="7:41" x14ac:dyDescent="0.25">
      <c r="G3973" s="2"/>
      <c r="AF3973" s="20"/>
      <c r="AI3973" s="2"/>
      <c r="AJ3973" s="2"/>
      <c r="AK3973" s="20"/>
      <c r="AN3973" s="2"/>
      <c r="AO3973" s="2"/>
    </row>
    <row r="3974" spans="7:41" x14ac:dyDescent="0.25">
      <c r="G3974" s="2"/>
      <c r="AF3974" s="20"/>
      <c r="AI3974" s="2"/>
      <c r="AJ3974" s="2"/>
      <c r="AK3974" s="20"/>
      <c r="AN3974" s="2"/>
      <c r="AO3974" s="2"/>
    </row>
    <row r="3975" spans="7:41" x14ac:dyDescent="0.25">
      <c r="G3975" s="2"/>
      <c r="AF3975" s="20"/>
      <c r="AI3975" s="2"/>
      <c r="AJ3975" s="2"/>
      <c r="AK3975" s="20"/>
      <c r="AN3975" s="2"/>
      <c r="AO3975" s="2"/>
    </row>
    <row r="3976" spans="7:41" x14ac:dyDescent="0.25">
      <c r="G3976" s="2"/>
      <c r="AF3976" s="20"/>
      <c r="AI3976" s="2"/>
      <c r="AJ3976" s="2"/>
      <c r="AK3976" s="20"/>
      <c r="AN3976" s="2"/>
      <c r="AO3976" s="2"/>
    </row>
    <row r="3977" spans="7:41" x14ac:dyDescent="0.25">
      <c r="G3977" s="2"/>
      <c r="AF3977" s="20"/>
      <c r="AI3977" s="2"/>
      <c r="AJ3977" s="2"/>
      <c r="AK3977" s="20"/>
      <c r="AN3977" s="2"/>
      <c r="AO3977" s="2"/>
    </row>
    <row r="3978" spans="7:41" x14ac:dyDescent="0.25">
      <c r="G3978" s="2"/>
      <c r="AF3978" s="20"/>
      <c r="AI3978" s="2"/>
      <c r="AJ3978" s="2"/>
      <c r="AK3978" s="20"/>
      <c r="AN3978" s="2"/>
      <c r="AO3978" s="2"/>
    </row>
    <row r="3979" spans="7:41" x14ac:dyDescent="0.25">
      <c r="G3979" s="2"/>
      <c r="AF3979" s="20"/>
      <c r="AI3979" s="2"/>
      <c r="AJ3979" s="2"/>
      <c r="AK3979" s="20"/>
      <c r="AN3979" s="2"/>
      <c r="AO3979" s="2"/>
    </row>
    <row r="3980" spans="7:41" x14ac:dyDescent="0.25">
      <c r="G3980" s="2"/>
      <c r="AF3980" s="20"/>
      <c r="AI3980" s="2"/>
      <c r="AJ3980" s="2"/>
      <c r="AK3980" s="20"/>
      <c r="AN3980" s="2"/>
      <c r="AO3980" s="2"/>
    </row>
    <row r="3981" spans="7:41" x14ac:dyDescent="0.25">
      <c r="G3981" s="2"/>
      <c r="AF3981" s="20"/>
      <c r="AI3981" s="2"/>
      <c r="AJ3981" s="2"/>
      <c r="AK3981" s="20"/>
      <c r="AN3981" s="2"/>
      <c r="AO3981" s="2"/>
    </row>
    <row r="3982" spans="7:41" x14ac:dyDescent="0.25">
      <c r="G3982" s="2"/>
      <c r="AF3982" s="20"/>
      <c r="AI3982" s="2"/>
      <c r="AJ3982" s="2"/>
      <c r="AK3982" s="20"/>
      <c r="AN3982" s="2"/>
      <c r="AO3982" s="2"/>
    </row>
    <row r="3983" spans="7:41" x14ac:dyDescent="0.25">
      <c r="G3983" s="2"/>
      <c r="AF3983" s="20"/>
      <c r="AI3983" s="2"/>
      <c r="AJ3983" s="2"/>
      <c r="AK3983" s="20"/>
      <c r="AN3983" s="2"/>
      <c r="AO3983" s="2"/>
    </row>
    <row r="3984" spans="7:41" x14ac:dyDescent="0.25">
      <c r="G3984" s="2"/>
      <c r="AF3984" s="20"/>
      <c r="AI3984" s="2"/>
      <c r="AJ3984" s="2"/>
      <c r="AK3984" s="20"/>
      <c r="AN3984" s="2"/>
      <c r="AO3984" s="2"/>
    </row>
    <row r="3985" spans="7:41" x14ac:dyDescent="0.25">
      <c r="G3985" s="2"/>
      <c r="AF3985" s="20"/>
      <c r="AI3985" s="2"/>
      <c r="AJ3985" s="2"/>
      <c r="AK3985" s="20"/>
      <c r="AN3985" s="2"/>
      <c r="AO3985" s="2"/>
    </row>
    <row r="3986" spans="7:41" x14ac:dyDescent="0.25">
      <c r="G3986" s="2"/>
      <c r="AF3986" s="20"/>
      <c r="AI3986" s="2"/>
      <c r="AJ3986" s="2"/>
      <c r="AK3986" s="20"/>
      <c r="AN3986" s="2"/>
      <c r="AO3986" s="2"/>
    </row>
    <row r="3987" spans="7:41" x14ac:dyDescent="0.25">
      <c r="G3987" s="2"/>
      <c r="AF3987" s="20"/>
      <c r="AI3987" s="2"/>
      <c r="AJ3987" s="2"/>
      <c r="AK3987" s="20"/>
      <c r="AN3987" s="2"/>
      <c r="AO3987" s="2"/>
    </row>
    <row r="3988" spans="7:41" x14ac:dyDescent="0.25">
      <c r="G3988" s="2"/>
      <c r="AF3988" s="20"/>
      <c r="AI3988" s="2"/>
      <c r="AJ3988" s="2"/>
      <c r="AK3988" s="20"/>
      <c r="AN3988" s="2"/>
      <c r="AO3988" s="2"/>
    </row>
    <row r="3989" spans="7:41" x14ac:dyDescent="0.25">
      <c r="G3989" s="2"/>
      <c r="AF3989" s="20"/>
      <c r="AI3989" s="2"/>
      <c r="AJ3989" s="2"/>
      <c r="AK3989" s="20"/>
      <c r="AN3989" s="2"/>
      <c r="AO3989" s="2"/>
    </row>
    <row r="3990" spans="7:41" x14ac:dyDescent="0.25">
      <c r="G3990" s="2"/>
      <c r="AF3990" s="20"/>
      <c r="AI3990" s="2"/>
      <c r="AJ3990" s="2"/>
      <c r="AK3990" s="20"/>
      <c r="AN3990" s="2"/>
      <c r="AO3990" s="2"/>
    </row>
    <row r="3991" spans="7:41" x14ac:dyDescent="0.25">
      <c r="G3991" s="2"/>
      <c r="AF3991" s="20"/>
      <c r="AI3991" s="2"/>
      <c r="AJ3991" s="2"/>
      <c r="AK3991" s="20"/>
      <c r="AN3991" s="2"/>
      <c r="AO3991" s="2"/>
    </row>
    <row r="3992" spans="7:41" x14ac:dyDescent="0.25">
      <c r="G3992" s="2"/>
      <c r="AF3992" s="20"/>
      <c r="AI3992" s="2"/>
      <c r="AJ3992" s="2"/>
      <c r="AK3992" s="20"/>
      <c r="AN3992" s="2"/>
      <c r="AO3992" s="2"/>
    </row>
    <row r="3993" spans="7:41" x14ac:dyDescent="0.25">
      <c r="G3993" s="2"/>
      <c r="AF3993" s="20"/>
      <c r="AI3993" s="2"/>
      <c r="AJ3993" s="2"/>
      <c r="AK3993" s="20"/>
      <c r="AN3993" s="2"/>
      <c r="AO3993" s="2"/>
    </row>
    <row r="3994" spans="7:41" x14ac:dyDescent="0.25">
      <c r="G3994" s="2"/>
      <c r="AF3994" s="20"/>
      <c r="AI3994" s="2"/>
      <c r="AJ3994" s="2"/>
      <c r="AK3994" s="20"/>
      <c r="AN3994" s="2"/>
      <c r="AO3994" s="2"/>
    </row>
    <row r="3995" spans="7:41" x14ac:dyDescent="0.25">
      <c r="G3995" s="2"/>
      <c r="AF3995" s="20"/>
      <c r="AI3995" s="2"/>
      <c r="AJ3995" s="2"/>
      <c r="AK3995" s="20"/>
      <c r="AN3995" s="2"/>
      <c r="AO3995" s="2"/>
    </row>
    <row r="3996" spans="7:41" x14ac:dyDescent="0.25">
      <c r="G3996" s="2"/>
      <c r="AF3996" s="20"/>
      <c r="AI3996" s="2"/>
      <c r="AJ3996" s="2"/>
      <c r="AK3996" s="20"/>
      <c r="AN3996" s="2"/>
      <c r="AO3996" s="2"/>
    </row>
    <row r="3997" spans="7:41" x14ac:dyDescent="0.25">
      <c r="G3997" s="2"/>
      <c r="AF3997" s="20"/>
      <c r="AI3997" s="2"/>
      <c r="AJ3997" s="2"/>
      <c r="AK3997" s="20"/>
      <c r="AN3997" s="2"/>
      <c r="AO3997" s="2"/>
    </row>
    <row r="3998" spans="7:41" x14ac:dyDescent="0.25">
      <c r="G3998" s="2"/>
      <c r="AF3998" s="20"/>
      <c r="AI3998" s="2"/>
      <c r="AJ3998" s="2"/>
      <c r="AK3998" s="20"/>
      <c r="AN3998" s="2"/>
      <c r="AO3998" s="2"/>
    </row>
    <row r="3999" spans="7:41" x14ac:dyDescent="0.25">
      <c r="G3999" s="2"/>
      <c r="AF3999" s="20"/>
      <c r="AI3999" s="2"/>
      <c r="AJ3999" s="2"/>
      <c r="AK3999" s="20"/>
      <c r="AN3999" s="2"/>
      <c r="AO3999" s="2"/>
    </row>
    <row r="4000" spans="7:41" x14ac:dyDescent="0.25">
      <c r="G4000" s="2"/>
      <c r="AF4000" s="20"/>
      <c r="AI4000" s="2"/>
      <c r="AJ4000" s="2"/>
      <c r="AK4000" s="20"/>
      <c r="AN4000" s="2"/>
      <c r="AO4000" s="2"/>
    </row>
    <row r="4001" spans="7:41" x14ac:dyDescent="0.25">
      <c r="G4001" s="2"/>
      <c r="AF4001" s="20"/>
      <c r="AI4001" s="2"/>
      <c r="AJ4001" s="2"/>
      <c r="AK4001" s="20"/>
      <c r="AN4001" s="2"/>
      <c r="AO4001" s="2"/>
    </row>
    <row r="4002" spans="7:41" x14ac:dyDescent="0.25">
      <c r="G4002" s="2"/>
      <c r="AF4002" s="20"/>
      <c r="AI4002" s="2"/>
      <c r="AJ4002" s="2"/>
      <c r="AK4002" s="20"/>
      <c r="AN4002" s="2"/>
      <c r="AO4002" s="2"/>
    </row>
    <row r="4003" spans="7:41" x14ac:dyDescent="0.25">
      <c r="G4003" s="2"/>
      <c r="AF4003" s="20"/>
      <c r="AI4003" s="2"/>
      <c r="AJ4003" s="2"/>
      <c r="AK4003" s="20"/>
      <c r="AN4003" s="2"/>
      <c r="AO4003" s="2"/>
    </row>
    <row r="4004" spans="7:41" x14ac:dyDescent="0.25">
      <c r="G4004" s="2"/>
      <c r="AF4004" s="20"/>
      <c r="AI4004" s="2"/>
      <c r="AJ4004" s="2"/>
      <c r="AK4004" s="20"/>
      <c r="AN4004" s="2"/>
      <c r="AO4004" s="2"/>
    </row>
    <row r="4005" spans="7:41" x14ac:dyDescent="0.25">
      <c r="G4005" s="2"/>
      <c r="AF4005" s="20"/>
      <c r="AI4005" s="2"/>
      <c r="AJ4005" s="2"/>
      <c r="AK4005" s="20"/>
      <c r="AN4005" s="2"/>
      <c r="AO4005" s="2"/>
    </row>
    <row r="4006" spans="7:41" x14ac:dyDescent="0.25">
      <c r="G4006" s="2"/>
      <c r="AF4006" s="20"/>
      <c r="AI4006" s="2"/>
      <c r="AJ4006" s="2"/>
      <c r="AK4006" s="20"/>
      <c r="AN4006" s="2"/>
      <c r="AO4006" s="2"/>
    </row>
    <row r="4007" spans="7:41" x14ac:dyDescent="0.25">
      <c r="G4007" s="2"/>
      <c r="AF4007" s="20"/>
      <c r="AI4007" s="2"/>
      <c r="AJ4007" s="2"/>
      <c r="AK4007" s="20"/>
      <c r="AN4007" s="2"/>
      <c r="AO4007" s="2"/>
    </row>
    <row r="4008" spans="7:41" x14ac:dyDescent="0.25">
      <c r="G4008" s="2"/>
      <c r="AF4008" s="20"/>
      <c r="AI4008" s="2"/>
      <c r="AJ4008" s="2"/>
      <c r="AK4008" s="20"/>
      <c r="AN4008" s="2"/>
      <c r="AO4008" s="2"/>
    </row>
    <row r="4009" spans="7:41" x14ac:dyDescent="0.25">
      <c r="G4009" s="2"/>
      <c r="AF4009" s="20"/>
      <c r="AI4009" s="2"/>
      <c r="AJ4009" s="2"/>
      <c r="AK4009" s="20"/>
      <c r="AN4009" s="2"/>
      <c r="AO4009" s="2"/>
    </row>
    <row r="4010" spans="7:41" x14ac:dyDescent="0.25">
      <c r="G4010" s="2"/>
      <c r="AF4010" s="20"/>
      <c r="AI4010" s="2"/>
      <c r="AJ4010" s="2"/>
      <c r="AK4010" s="20"/>
      <c r="AN4010" s="2"/>
      <c r="AO4010" s="2"/>
    </row>
    <row r="4011" spans="7:41" x14ac:dyDescent="0.25">
      <c r="G4011" s="2"/>
      <c r="AF4011" s="20"/>
      <c r="AI4011" s="2"/>
      <c r="AJ4011" s="2"/>
      <c r="AK4011" s="20"/>
      <c r="AN4011" s="2"/>
      <c r="AO4011" s="2"/>
    </row>
    <row r="4012" spans="7:41" x14ac:dyDescent="0.25">
      <c r="G4012" s="2"/>
      <c r="AF4012" s="20"/>
      <c r="AI4012" s="2"/>
      <c r="AJ4012" s="2"/>
      <c r="AK4012" s="20"/>
      <c r="AN4012" s="2"/>
      <c r="AO4012" s="2"/>
    </row>
    <row r="4013" spans="7:41" x14ac:dyDescent="0.25">
      <c r="G4013" s="2"/>
      <c r="AF4013" s="20"/>
      <c r="AI4013" s="2"/>
      <c r="AJ4013" s="2"/>
      <c r="AK4013" s="20"/>
      <c r="AN4013" s="2"/>
      <c r="AO4013" s="2"/>
    </row>
    <row r="4014" spans="7:41" x14ac:dyDescent="0.25">
      <c r="G4014" s="2"/>
      <c r="AF4014" s="20"/>
      <c r="AI4014" s="2"/>
      <c r="AJ4014" s="2"/>
      <c r="AK4014" s="20"/>
      <c r="AN4014" s="2"/>
      <c r="AO4014" s="2"/>
    </row>
    <row r="4015" spans="7:41" x14ac:dyDescent="0.25">
      <c r="G4015" s="2"/>
      <c r="AF4015" s="20"/>
      <c r="AI4015" s="2"/>
      <c r="AJ4015" s="2"/>
      <c r="AK4015" s="20"/>
      <c r="AN4015" s="2"/>
      <c r="AO4015" s="2"/>
    </row>
    <row r="4016" spans="7:41" x14ac:dyDescent="0.25">
      <c r="G4016" s="2"/>
      <c r="AF4016" s="20"/>
      <c r="AI4016" s="2"/>
      <c r="AJ4016" s="2"/>
      <c r="AK4016" s="20"/>
      <c r="AN4016" s="2"/>
      <c r="AO4016" s="2"/>
    </row>
    <row r="4017" spans="7:41" x14ac:dyDescent="0.25">
      <c r="G4017" s="2"/>
      <c r="AF4017" s="20"/>
      <c r="AI4017" s="2"/>
      <c r="AJ4017" s="2"/>
      <c r="AK4017" s="20"/>
      <c r="AN4017" s="2"/>
      <c r="AO4017" s="2"/>
    </row>
    <row r="4018" spans="7:41" x14ac:dyDescent="0.25">
      <c r="G4018" s="2"/>
      <c r="AF4018" s="20"/>
      <c r="AI4018" s="2"/>
      <c r="AJ4018" s="2"/>
      <c r="AK4018" s="20"/>
      <c r="AN4018" s="2"/>
      <c r="AO4018" s="2"/>
    </row>
    <row r="4019" spans="7:41" x14ac:dyDescent="0.25">
      <c r="G4019" s="2"/>
      <c r="AF4019" s="20"/>
      <c r="AI4019" s="2"/>
      <c r="AJ4019" s="2"/>
      <c r="AK4019" s="20"/>
      <c r="AN4019" s="2"/>
      <c r="AO4019" s="2"/>
    </row>
    <row r="4020" spans="7:41" x14ac:dyDescent="0.25">
      <c r="G4020" s="2"/>
      <c r="AF4020" s="20"/>
      <c r="AI4020" s="2"/>
      <c r="AJ4020" s="2"/>
      <c r="AK4020" s="20"/>
      <c r="AN4020" s="2"/>
      <c r="AO4020" s="2"/>
    </row>
    <row r="4021" spans="7:41" x14ac:dyDescent="0.25">
      <c r="G4021" s="2"/>
      <c r="AF4021" s="20"/>
      <c r="AI4021" s="2"/>
      <c r="AJ4021" s="2"/>
      <c r="AK4021" s="20"/>
      <c r="AN4021" s="2"/>
      <c r="AO4021" s="2"/>
    </row>
    <row r="4022" spans="7:41" x14ac:dyDescent="0.25">
      <c r="G4022" s="2"/>
      <c r="AF4022" s="20"/>
      <c r="AI4022" s="2"/>
      <c r="AJ4022" s="2"/>
      <c r="AK4022" s="20"/>
      <c r="AN4022" s="2"/>
      <c r="AO4022" s="2"/>
    </row>
    <row r="4023" spans="7:41" x14ac:dyDescent="0.25">
      <c r="G4023" s="2"/>
      <c r="AF4023" s="20"/>
      <c r="AI4023" s="2"/>
      <c r="AJ4023" s="2"/>
      <c r="AK4023" s="20"/>
      <c r="AN4023" s="2"/>
      <c r="AO4023" s="2"/>
    </row>
    <row r="4024" spans="7:41" x14ac:dyDescent="0.25">
      <c r="G4024" s="2"/>
      <c r="AF4024" s="20"/>
      <c r="AI4024" s="2"/>
      <c r="AJ4024" s="2"/>
      <c r="AK4024" s="20"/>
      <c r="AN4024" s="2"/>
      <c r="AO4024" s="2"/>
    </row>
    <row r="4025" spans="7:41" x14ac:dyDescent="0.25">
      <c r="G4025" s="2"/>
      <c r="AF4025" s="20"/>
      <c r="AI4025" s="2"/>
      <c r="AJ4025" s="2"/>
      <c r="AK4025" s="20"/>
      <c r="AN4025" s="2"/>
      <c r="AO4025" s="2"/>
    </row>
    <row r="4026" spans="7:41" x14ac:dyDescent="0.25">
      <c r="G4026" s="2"/>
      <c r="AF4026" s="20"/>
      <c r="AI4026" s="2"/>
      <c r="AJ4026" s="2"/>
      <c r="AK4026" s="20"/>
      <c r="AN4026" s="2"/>
      <c r="AO4026" s="2"/>
    </row>
    <row r="4027" spans="7:41" x14ac:dyDescent="0.25">
      <c r="G4027" s="2"/>
      <c r="AF4027" s="20"/>
      <c r="AI4027" s="2"/>
      <c r="AJ4027" s="2"/>
      <c r="AK4027" s="20"/>
      <c r="AN4027" s="2"/>
      <c r="AO4027" s="2"/>
    </row>
    <row r="4028" spans="7:41" x14ac:dyDescent="0.25">
      <c r="G4028" s="2"/>
      <c r="AF4028" s="20"/>
      <c r="AI4028" s="2"/>
      <c r="AJ4028" s="2"/>
      <c r="AK4028" s="20"/>
      <c r="AN4028" s="2"/>
      <c r="AO4028" s="2"/>
    </row>
    <row r="4029" spans="7:41" x14ac:dyDescent="0.25">
      <c r="G4029" s="2"/>
      <c r="AF4029" s="20"/>
      <c r="AI4029" s="2"/>
      <c r="AJ4029" s="2"/>
      <c r="AK4029" s="20"/>
      <c r="AN4029" s="2"/>
      <c r="AO4029" s="2"/>
    </row>
    <row r="4030" spans="7:41" x14ac:dyDescent="0.25">
      <c r="G4030" s="2"/>
      <c r="AF4030" s="20"/>
      <c r="AI4030" s="2"/>
      <c r="AJ4030" s="2"/>
      <c r="AK4030" s="20"/>
      <c r="AN4030" s="2"/>
      <c r="AO4030" s="2"/>
    </row>
    <row r="4031" spans="7:41" x14ac:dyDescent="0.25">
      <c r="G4031" s="2"/>
      <c r="AF4031" s="20"/>
      <c r="AI4031" s="2"/>
      <c r="AJ4031" s="2"/>
      <c r="AK4031" s="20"/>
      <c r="AN4031" s="2"/>
      <c r="AO4031" s="2"/>
    </row>
    <row r="4032" spans="7:41" x14ac:dyDescent="0.25">
      <c r="G4032" s="2"/>
      <c r="AF4032" s="20"/>
      <c r="AI4032" s="2"/>
      <c r="AJ4032" s="2"/>
      <c r="AK4032" s="20"/>
      <c r="AN4032" s="2"/>
      <c r="AO4032" s="2"/>
    </row>
    <row r="4033" spans="7:41" x14ac:dyDescent="0.25">
      <c r="G4033" s="2"/>
      <c r="AF4033" s="20"/>
      <c r="AI4033" s="2"/>
      <c r="AJ4033" s="2"/>
      <c r="AK4033" s="20"/>
      <c r="AN4033" s="2"/>
      <c r="AO4033" s="2"/>
    </row>
    <row r="4034" spans="7:41" x14ac:dyDescent="0.25">
      <c r="G4034" s="2"/>
      <c r="AF4034" s="20"/>
      <c r="AI4034" s="2"/>
      <c r="AJ4034" s="2"/>
      <c r="AK4034" s="20"/>
      <c r="AN4034" s="2"/>
      <c r="AO4034" s="2"/>
    </row>
    <row r="4035" spans="7:41" x14ac:dyDescent="0.25">
      <c r="G4035" s="2"/>
      <c r="AF4035" s="20"/>
      <c r="AI4035" s="2"/>
      <c r="AJ4035" s="2"/>
      <c r="AK4035" s="20"/>
      <c r="AN4035" s="2"/>
      <c r="AO4035" s="2"/>
    </row>
    <row r="4036" spans="7:41" x14ac:dyDescent="0.25">
      <c r="G4036" s="2"/>
      <c r="AF4036" s="20"/>
      <c r="AI4036" s="2"/>
      <c r="AJ4036" s="2"/>
      <c r="AK4036" s="20"/>
      <c r="AN4036" s="2"/>
      <c r="AO4036" s="2"/>
    </row>
    <row r="4037" spans="7:41" x14ac:dyDescent="0.25">
      <c r="G4037" s="2"/>
      <c r="AF4037" s="20"/>
      <c r="AI4037" s="2"/>
      <c r="AJ4037" s="2"/>
      <c r="AK4037" s="20"/>
      <c r="AN4037" s="2"/>
      <c r="AO4037" s="2"/>
    </row>
    <row r="4038" spans="7:41" x14ac:dyDescent="0.25">
      <c r="G4038" s="2"/>
      <c r="AF4038" s="20"/>
      <c r="AI4038" s="2"/>
      <c r="AJ4038" s="2"/>
      <c r="AK4038" s="20"/>
      <c r="AN4038" s="2"/>
      <c r="AO4038" s="2"/>
    </row>
    <row r="4039" spans="7:41" x14ac:dyDescent="0.25">
      <c r="G4039" s="2"/>
      <c r="AF4039" s="20"/>
      <c r="AI4039" s="2"/>
      <c r="AJ4039" s="2"/>
      <c r="AK4039" s="20"/>
      <c r="AN4039" s="2"/>
      <c r="AO4039" s="2"/>
    </row>
    <row r="4040" spans="7:41" x14ac:dyDescent="0.25">
      <c r="G4040" s="2"/>
      <c r="AF4040" s="20"/>
      <c r="AI4040" s="2"/>
      <c r="AJ4040" s="2"/>
      <c r="AK4040" s="20"/>
      <c r="AN4040" s="2"/>
      <c r="AO4040" s="2"/>
    </row>
    <row r="4041" spans="7:41" x14ac:dyDescent="0.25">
      <c r="G4041" s="2"/>
      <c r="AF4041" s="20"/>
      <c r="AI4041" s="2"/>
      <c r="AJ4041" s="2"/>
      <c r="AK4041" s="20"/>
      <c r="AN4041" s="2"/>
      <c r="AO4041" s="2"/>
    </row>
    <row r="4042" spans="7:41" x14ac:dyDescent="0.25">
      <c r="G4042" s="2"/>
      <c r="AF4042" s="20"/>
      <c r="AI4042" s="2"/>
      <c r="AJ4042" s="2"/>
      <c r="AK4042" s="20"/>
      <c r="AN4042" s="2"/>
      <c r="AO4042" s="2"/>
    </row>
    <row r="4043" spans="7:41" x14ac:dyDescent="0.25">
      <c r="G4043" s="2"/>
      <c r="AF4043" s="20"/>
      <c r="AI4043" s="2"/>
      <c r="AJ4043" s="2"/>
      <c r="AK4043" s="20"/>
      <c r="AN4043" s="2"/>
      <c r="AO4043" s="2"/>
    </row>
    <row r="4044" spans="7:41" x14ac:dyDescent="0.25">
      <c r="G4044" s="2"/>
      <c r="AF4044" s="20"/>
      <c r="AI4044" s="2"/>
      <c r="AJ4044" s="2"/>
      <c r="AK4044" s="20"/>
      <c r="AN4044" s="2"/>
      <c r="AO4044" s="2"/>
    </row>
    <row r="4045" spans="7:41" x14ac:dyDescent="0.25">
      <c r="G4045" s="2"/>
      <c r="AF4045" s="20"/>
      <c r="AI4045" s="2"/>
      <c r="AJ4045" s="2"/>
      <c r="AK4045" s="20"/>
      <c r="AN4045" s="2"/>
      <c r="AO4045" s="2"/>
    </row>
    <row r="4046" spans="7:41" x14ac:dyDescent="0.25">
      <c r="G4046" s="2"/>
      <c r="AF4046" s="20"/>
      <c r="AI4046" s="2"/>
      <c r="AJ4046" s="2"/>
      <c r="AK4046" s="20"/>
      <c r="AN4046" s="2"/>
      <c r="AO4046" s="2"/>
    </row>
    <row r="4047" spans="7:41" x14ac:dyDescent="0.25">
      <c r="G4047" s="2"/>
      <c r="AF4047" s="20"/>
      <c r="AI4047" s="2"/>
      <c r="AJ4047" s="2"/>
      <c r="AK4047" s="20"/>
      <c r="AN4047" s="2"/>
      <c r="AO4047" s="2"/>
    </row>
    <row r="4048" spans="7:41" x14ac:dyDescent="0.25">
      <c r="G4048" s="2"/>
      <c r="AF4048" s="20"/>
      <c r="AI4048" s="2"/>
      <c r="AJ4048" s="2"/>
      <c r="AK4048" s="20"/>
      <c r="AN4048" s="2"/>
      <c r="AO4048" s="2"/>
    </row>
    <row r="4049" spans="7:41" x14ac:dyDescent="0.25">
      <c r="G4049" s="2"/>
      <c r="AF4049" s="20"/>
      <c r="AI4049" s="2"/>
      <c r="AJ4049" s="2"/>
      <c r="AK4049" s="20"/>
      <c r="AN4049" s="2"/>
      <c r="AO4049" s="2"/>
    </row>
    <row r="4050" spans="7:41" x14ac:dyDescent="0.25">
      <c r="G4050" s="2"/>
      <c r="AF4050" s="20"/>
      <c r="AI4050" s="2"/>
      <c r="AJ4050" s="2"/>
      <c r="AK4050" s="20"/>
      <c r="AN4050" s="2"/>
      <c r="AO4050" s="2"/>
    </row>
    <row r="4051" spans="7:41" x14ac:dyDescent="0.25">
      <c r="G4051" s="2"/>
      <c r="AF4051" s="20"/>
      <c r="AI4051" s="2"/>
      <c r="AJ4051" s="2"/>
      <c r="AK4051" s="20"/>
      <c r="AN4051" s="2"/>
      <c r="AO4051" s="2"/>
    </row>
    <row r="4052" spans="7:41" x14ac:dyDescent="0.25">
      <c r="G4052" s="2"/>
      <c r="AF4052" s="20"/>
      <c r="AI4052" s="2"/>
      <c r="AJ4052" s="2"/>
      <c r="AK4052" s="20"/>
      <c r="AN4052" s="2"/>
      <c r="AO4052" s="2"/>
    </row>
    <row r="4053" spans="7:41" x14ac:dyDescent="0.25">
      <c r="G4053" s="2"/>
      <c r="AF4053" s="20"/>
      <c r="AI4053" s="2"/>
      <c r="AJ4053" s="2"/>
      <c r="AK4053" s="20"/>
      <c r="AN4053" s="2"/>
      <c r="AO4053" s="2"/>
    </row>
    <row r="4054" spans="7:41" x14ac:dyDescent="0.25">
      <c r="G4054" s="2"/>
      <c r="AF4054" s="20"/>
      <c r="AI4054" s="2"/>
      <c r="AJ4054" s="2"/>
      <c r="AK4054" s="20"/>
      <c r="AN4054" s="2"/>
      <c r="AO4054" s="2"/>
    </row>
    <row r="4055" spans="7:41" x14ac:dyDescent="0.25">
      <c r="G4055" s="2"/>
      <c r="AF4055" s="20"/>
      <c r="AI4055" s="2"/>
      <c r="AJ4055" s="2"/>
      <c r="AK4055" s="20"/>
      <c r="AN4055" s="2"/>
      <c r="AO4055" s="2"/>
    </row>
    <row r="4056" spans="7:41" x14ac:dyDescent="0.25">
      <c r="G4056" s="2"/>
      <c r="AF4056" s="20"/>
      <c r="AI4056" s="2"/>
      <c r="AJ4056" s="2"/>
      <c r="AK4056" s="20"/>
      <c r="AN4056" s="2"/>
      <c r="AO4056" s="2"/>
    </row>
    <row r="4057" spans="7:41" x14ac:dyDescent="0.25">
      <c r="G4057" s="2"/>
      <c r="AF4057" s="20"/>
      <c r="AI4057" s="2"/>
      <c r="AJ4057" s="2"/>
      <c r="AK4057" s="20"/>
      <c r="AN4057" s="2"/>
      <c r="AO4057" s="2"/>
    </row>
    <row r="4058" spans="7:41" x14ac:dyDescent="0.25">
      <c r="G4058" s="2"/>
      <c r="AF4058" s="20"/>
      <c r="AI4058" s="2"/>
      <c r="AJ4058" s="2"/>
      <c r="AK4058" s="20"/>
      <c r="AN4058" s="2"/>
      <c r="AO4058" s="2"/>
    </row>
    <row r="4059" spans="7:41" x14ac:dyDescent="0.25">
      <c r="G4059" s="2"/>
      <c r="AF4059" s="20"/>
      <c r="AI4059" s="2"/>
      <c r="AJ4059" s="2"/>
      <c r="AK4059" s="20"/>
      <c r="AN4059" s="2"/>
      <c r="AO4059" s="2"/>
    </row>
    <row r="4060" spans="7:41" x14ac:dyDescent="0.25">
      <c r="G4060" s="2"/>
      <c r="AF4060" s="20"/>
      <c r="AI4060" s="2"/>
      <c r="AJ4060" s="2"/>
      <c r="AK4060" s="20"/>
      <c r="AN4060" s="2"/>
      <c r="AO4060" s="2"/>
    </row>
    <row r="4061" spans="7:41" x14ac:dyDescent="0.25">
      <c r="G4061" s="2"/>
      <c r="AF4061" s="20"/>
      <c r="AI4061" s="2"/>
      <c r="AJ4061" s="2"/>
      <c r="AK4061" s="20"/>
      <c r="AN4061" s="2"/>
      <c r="AO4061" s="2"/>
    </row>
    <row r="4062" spans="7:41" x14ac:dyDescent="0.25">
      <c r="G4062" s="2"/>
      <c r="AF4062" s="20"/>
      <c r="AI4062" s="2"/>
      <c r="AJ4062" s="2"/>
      <c r="AK4062" s="20"/>
      <c r="AN4062" s="2"/>
      <c r="AO4062" s="2"/>
    </row>
    <row r="4063" spans="7:41" x14ac:dyDescent="0.25">
      <c r="G4063" s="2"/>
      <c r="AF4063" s="20"/>
      <c r="AI4063" s="2"/>
      <c r="AJ4063" s="2"/>
      <c r="AK4063" s="20"/>
      <c r="AN4063" s="2"/>
      <c r="AO4063" s="2"/>
    </row>
    <row r="4064" spans="7:41" x14ac:dyDescent="0.25">
      <c r="G4064" s="2"/>
      <c r="AF4064" s="20"/>
      <c r="AI4064" s="2"/>
      <c r="AJ4064" s="2"/>
      <c r="AK4064" s="20"/>
      <c r="AN4064" s="2"/>
      <c r="AO4064" s="2"/>
    </row>
    <row r="4065" spans="7:41" x14ac:dyDescent="0.25">
      <c r="G4065" s="2"/>
      <c r="AF4065" s="20"/>
      <c r="AI4065" s="2"/>
      <c r="AJ4065" s="2"/>
      <c r="AK4065" s="20"/>
      <c r="AN4065" s="2"/>
      <c r="AO4065" s="2"/>
    </row>
    <row r="4066" spans="7:41" x14ac:dyDescent="0.25">
      <c r="G4066" s="2"/>
      <c r="AF4066" s="20"/>
      <c r="AI4066" s="2"/>
      <c r="AJ4066" s="2"/>
      <c r="AK4066" s="20"/>
      <c r="AN4066" s="2"/>
      <c r="AO4066" s="2"/>
    </row>
    <row r="4067" spans="7:41" x14ac:dyDescent="0.25">
      <c r="G4067" s="2"/>
      <c r="AF4067" s="20"/>
      <c r="AI4067" s="2"/>
      <c r="AJ4067" s="2"/>
      <c r="AK4067" s="20"/>
      <c r="AN4067" s="2"/>
      <c r="AO4067" s="2"/>
    </row>
    <row r="4068" spans="7:41" x14ac:dyDescent="0.25">
      <c r="G4068" s="2"/>
      <c r="AF4068" s="20"/>
      <c r="AI4068" s="2"/>
      <c r="AJ4068" s="2"/>
      <c r="AK4068" s="20"/>
      <c r="AN4068" s="2"/>
      <c r="AO4068" s="2"/>
    </row>
    <row r="4069" spans="7:41" x14ac:dyDescent="0.25">
      <c r="G4069" s="2"/>
      <c r="AF4069" s="20"/>
      <c r="AI4069" s="2"/>
      <c r="AJ4069" s="2"/>
      <c r="AK4069" s="20"/>
      <c r="AN4069" s="2"/>
      <c r="AO4069" s="2"/>
    </row>
    <row r="4070" spans="7:41" x14ac:dyDescent="0.25">
      <c r="G4070" s="2"/>
      <c r="AF4070" s="20"/>
      <c r="AI4070" s="2"/>
      <c r="AJ4070" s="2"/>
      <c r="AK4070" s="20"/>
      <c r="AN4070" s="2"/>
      <c r="AO4070" s="2"/>
    </row>
    <row r="4071" spans="7:41" x14ac:dyDescent="0.25">
      <c r="G4071" s="2"/>
      <c r="AF4071" s="20"/>
      <c r="AI4071" s="2"/>
      <c r="AJ4071" s="2"/>
      <c r="AK4071" s="20"/>
      <c r="AN4071" s="2"/>
      <c r="AO4071" s="2"/>
    </row>
    <row r="4072" spans="7:41" x14ac:dyDescent="0.25">
      <c r="G4072" s="2"/>
      <c r="AF4072" s="20"/>
      <c r="AI4072" s="2"/>
      <c r="AJ4072" s="2"/>
      <c r="AK4072" s="20"/>
      <c r="AN4072" s="2"/>
      <c r="AO4072" s="2"/>
    </row>
    <row r="4073" spans="7:41" x14ac:dyDescent="0.25">
      <c r="G4073" s="2"/>
      <c r="AF4073" s="20"/>
      <c r="AI4073" s="2"/>
      <c r="AJ4073" s="2"/>
      <c r="AK4073" s="20"/>
      <c r="AN4073" s="2"/>
      <c r="AO4073" s="2"/>
    </row>
    <row r="4074" spans="7:41" x14ac:dyDescent="0.25">
      <c r="G4074" s="2"/>
      <c r="AF4074" s="20"/>
      <c r="AI4074" s="2"/>
      <c r="AJ4074" s="2"/>
      <c r="AK4074" s="20"/>
      <c r="AN4074" s="2"/>
      <c r="AO4074" s="2"/>
    </row>
    <row r="4075" spans="7:41" x14ac:dyDescent="0.25">
      <c r="G4075" s="2"/>
      <c r="AF4075" s="20"/>
      <c r="AI4075" s="2"/>
      <c r="AJ4075" s="2"/>
      <c r="AK4075" s="20"/>
      <c r="AN4075" s="2"/>
      <c r="AO4075" s="2"/>
    </row>
    <row r="4076" spans="7:41" x14ac:dyDescent="0.25">
      <c r="G4076" s="2"/>
      <c r="AF4076" s="20"/>
      <c r="AI4076" s="2"/>
      <c r="AJ4076" s="2"/>
      <c r="AK4076" s="20"/>
      <c r="AN4076" s="2"/>
      <c r="AO4076" s="2"/>
    </row>
    <row r="4077" spans="7:41" x14ac:dyDescent="0.25">
      <c r="G4077" s="2"/>
      <c r="AF4077" s="20"/>
      <c r="AI4077" s="2"/>
      <c r="AJ4077" s="2"/>
      <c r="AK4077" s="20"/>
      <c r="AN4077" s="2"/>
      <c r="AO4077" s="2"/>
    </row>
    <row r="4078" spans="7:41" x14ac:dyDescent="0.25">
      <c r="G4078" s="2"/>
      <c r="AF4078" s="20"/>
      <c r="AI4078" s="2"/>
      <c r="AJ4078" s="2"/>
      <c r="AK4078" s="20"/>
      <c r="AN4078" s="2"/>
      <c r="AO4078" s="2"/>
    </row>
    <row r="4079" spans="7:41" x14ac:dyDescent="0.25">
      <c r="G4079" s="2"/>
      <c r="AF4079" s="20"/>
      <c r="AI4079" s="2"/>
      <c r="AJ4079" s="2"/>
      <c r="AK4079" s="20"/>
      <c r="AN4079" s="2"/>
      <c r="AO4079" s="2"/>
    </row>
    <row r="4080" spans="7:41" x14ac:dyDescent="0.25">
      <c r="G4080" s="2"/>
      <c r="AF4080" s="20"/>
      <c r="AI4080" s="2"/>
      <c r="AJ4080" s="2"/>
      <c r="AK4080" s="20"/>
      <c r="AN4080" s="2"/>
      <c r="AO4080" s="2"/>
    </row>
    <row r="4081" spans="7:41" x14ac:dyDescent="0.25">
      <c r="G4081" s="2"/>
      <c r="AF4081" s="20"/>
      <c r="AI4081" s="2"/>
      <c r="AJ4081" s="2"/>
      <c r="AK4081" s="20"/>
      <c r="AN4081" s="2"/>
      <c r="AO4081" s="2"/>
    </row>
    <row r="4082" spans="7:41" x14ac:dyDescent="0.25">
      <c r="G4082" s="2"/>
      <c r="AF4082" s="20"/>
      <c r="AI4082" s="2"/>
      <c r="AJ4082" s="2"/>
      <c r="AK4082" s="20"/>
      <c r="AN4082" s="2"/>
      <c r="AO4082" s="2"/>
    </row>
    <row r="4083" spans="7:41" x14ac:dyDescent="0.25">
      <c r="G4083" s="2"/>
      <c r="AF4083" s="20"/>
      <c r="AI4083" s="2"/>
      <c r="AJ4083" s="2"/>
      <c r="AK4083" s="20"/>
      <c r="AN4083" s="2"/>
      <c r="AO4083" s="2"/>
    </row>
    <row r="4084" spans="7:41" x14ac:dyDescent="0.25">
      <c r="G4084" s="2"/>
      <c r="AF4084" s="20"/>
      <c r="AI4084" s="2"/>
      <c r="AJ4084" s="2"/>
      <c r="AK4084" s="20"/>
      <c r="AN4084" s="2"/>
      <c r="AO4084" s="2"/>
    </row>
    <row r="4085" spans="7:41" x14ac:dyDescent="0.25">
      <c r="G4085" s="2"/>
      <c r="AF4085" s="20"/>
      <c r="AI4085" s="2"/>
      <c r="AJ4085" s="2"/>
      <c r="AK4085" s="20"/>
      <c r="AN4085" s="2"/>
      <c r="AO4085" s="2"/>
    </row>
    <row r="4086" spans="7:41" x14ac:dyDescent="0.25">
      <c r="G4086" s="2"/>
      <c r="AF4086" s="20"/>
      <c r="AI4086" s="2"/>
      <c r="AJ4086" s="2"/>
      <c r="AK4086" s="20"/>
      <c r="AN4086" s="2"/>
      <c r="AO4086" s="2"/>
    </row>
    <row r="4087" spans="7:41" x14ac:dyDescent="0.25">
      <c r="G4087" s="2"/>
      <c r="AF4087" s="20"/>
      <c r="AI4087" s="2"/>
      <c r="AJ4087" s="2"/>
      <c r="AK4087" s="20"/>
      <c r="AN4087" s="2"/>
      <c r="AO4087" s="2"/>
    </row>
    <row r="4088" spans="7:41" x14ac:dyDescent="0.25">
      <c r="G4088" s="2"/>
      <c r="AF4088" s="20"/>
      <c r="AI4088" s="2"/>
      <c r="AJ4088" s="2"/>
      <c r="AK4088" s="20"/>
      <c r="AN4088" s="2"/>
      <c r="AO4088" s="2"/>
    </row>
    <row r="4089" spans="7:41" x14ac:dyDescent="0.25">
      <c r="G4089" s="2"/>
      <c r="AF4089" s="20"/>
      <c r="AI4089" s="2"/>
      <c r="AJ4089" s="2"/>
      <c r="AK4089" s="20"/>
      <c r="AN4089" s="2"/>
      <c r="AO4089" s="2"/>
    </row>
    <row r="4090" spans="7:41" x14ac:dyDescent="0.25">
      <c r="G4090" s="2"/>
      <c r="AF4090" s="20"/>
      <c r="AI4090" s="2"/>
      <c r="AJ4090" s="2"/>
      <c r="AK4090" s="20"/>
      <c r="AN4090" s="2"/>
      <c r="AO4090" s="2"/>
    </row>
    <row r="4091" spans="7:41" x14ac:dyDescent="0.25">
      <c r="G4091" s="2"/>
      <c r="AF4091" s="20"/>
      <c r="AI4091" s="2"/>
      <c r="AJ4091" s="2"/>
      <c r="AK4091" s="20"/>
      <c r="AN4091" s="2"/>
      <c r="AO4091" s="2"/>
    </row>
    <row r="4092" spans="7:41" x14ac:dyDescent="0.25">
      <c r="G4092" s="2"/>
      <c r="AF4092" s="20"/>
      <c r="AI4092" s="2"/>
      <c r="AJ4092" s="2"/>
      <c r="AK4092" s="20"/>
      <c r="AN4092" s="2"/>
      <c r="AO4092" s="2"/>
    </row>
    <row r="4093" spans="7:41" x14ac:dyDescent="0.25">
      <c r="G4093" s="2"/>
      <c r="AF4093" s="20"/>
      <c r="AI4093" s="2"/>
      <c r="AJ4093" s="2"/>
      <c r="AK4093" s="20"/>
      <c r="AN4093" s="2"/>
      <c r="AO4093" s="2"/>
    </row>
    <row r="4094" spans="7:41" x14ac:dyDescent="0.25">
      <c r="G4094" s="2"/>
      <c r="AF4094" s="20"/>
      <c r="AI4094" s="2"/>
      <c r="AJ4094" s="2"/>
      <c r="AK4094" s="20"/>
      <c r="AN4094" s="2"/>
      <c r="AO4094" s="2"/>
    </row>
    <row r="4095" spans="7:41" x14ac:dyDescent="0.25">
      <c r="G4095" s="2"/>
      <c r="AF4095" s="20"/>
      <c r="AI4095" s="2"/>
      <c r="AJ4095" s="2"/>
      <c r="AK4095" s="20"/>
      <c r="AN4095" s="2"/>
      <c r="AO4095" s="2"/>
    </row>
    <row r="4096" spans="7:41" x14ac:dyDescent="0.25">
      <c r="G4096" s="2"/>
      <c r="AF4096" s="20"/>
      <c r="AI4096" s="2"/>
      <c r="AJ4096" s="2"/>
      <c r="AK4096" s="20"/>
      <c r="AN4096" s="2"/>
      <c r="AO4096" s="2"/>
    </row>
    <row r="4097" spans="7:41" x14ac:dyDescent="0.25">
      <c r="G4097" s="2"/>
      <c r="AF4097" s="20"/>
      <c r="AI4097" s="2"/>
      <c r="AJ4097" s="2"/>
      <c r="AK4097" s="20"/>
      <c r="AN4097" s="2"/>
      <c r="AO4097" s="2"/>
    </row>
    <row r="4098" spans="7:41" x14ac:dyDescent="0.25">
      <c r="G4098" s="2"/>
      <c r="AF4098" s="20"/>
      <c r="AI4098" s="2"/>
      <c r="AJ4098" s="2"/>
      <c r="AK4098" s="20"/>
      <c r="AN4098" s="2"/>
      <c r="AO4098" s="2"/>
    </row>
    <row r="4099" spans="7:41" x14ac:dyDescent="0.25">
      <c r="G4099" s="2"/>
      <c r="AF4099" s="20"/>
      <c r="AI4099" s="2"/>
      <c r="AJ4099" s="2"/>
      <c r="AK4099" s="20"/>
      <c r="AN4099" s="2"/>
      <c r="AO4099" s="2"/>
    </row>
    <row r="4100" spans="7:41" x14ac:dyDescent="0.25">
      <c r="G4100" s="2"/>
      <c r="AF4100" s="20"/>
      <c r="AI4100" s="2"/>
      <c r="AJ4100" s="2"/>
      <c r="AK4100" s="20"/>
      <c r="AN4100" s="2"/>
      <c r="AO4100" s="2"/>
    </row>
    <row r="4101" spans="7:41" x14ac:dyDescent="0.25">
      <c r="G4101" s="2"/>
      <c r="AF4101" s="20"/>
      <c r="AI4101" s="2"/>
      <c r="AJ4101" s="2"/>
      <c r="AK4101" s="20"/>
      <c r="AN4101" s="2"/>
      <c r="AO4101" s="2"/>
    </row>
    <row r="4102" spans="7:41" x14ac:dyDescent="0.25">
      <c r="G4102" s="2"/>
      <c r="AF4102" s="20"/>
      <c r="AI4102" s="2"/>
      <c r="AJ4102" s="2"/>
      <c r="AK4102" s="20"/>
      <c r="AN4102" s="2"/>
      <c r="AO4102" s="2"/>
    </row>
    <row r="4103" spans="7:41" x14ac:dyDescent="0.25">
      <c r="G4103" s="2"/>
      <c r="AF4103" s="20"/>
      <c r="AI4103" s="2"/>
      <c r="AJ4103" s="2"/>
      <c r="AK4103" s="20"/>
      <c r="AN4103" s="2"/>
      <c r="AO4103" s="2"/>
    </row>
    <row r="4104" spans="7:41" x14ac:dyDescent="0.25">
      <c r="G4104" s="2"/>
      <c r="AF4104" s="20"/>
      <c r="AI4104" s="2"/>
      <c r="AJ4104" s="2"/>
      <c r="AK4104" s="20"/>
      <c r="AN4104" s="2"/>
      <c r="AO4104" s="2"/>
    </row>
    <row r="4105" spans="7:41" x14ac:dyDescent="0.25">
      <c r="G4105" s="2"/>
      <c r="AF4105" s="20"/>
      <c r="AI4105" s="2"/>
      <c r="AJ4105" s="2"/>
      <c r="AK4105" s="20"/>
      <c r="AN4105" s="2"/>
      <c r="AO4105" s="2"/>
    </row>
    <row r="4106" spans="7:41" x14ac:dyDescent="0.25">
      <c r="G4106" s="2"/>
      <c r="AF4106" s="20"/>
      <c r="AI4106" s="2"/>
      <c r="AJ4106" s="2"/>
      <c r="AK4106" s="20"/>
      <c r="AN4106" s="2"/>
      <c r="AO4106" s="2"/>
    </row>
    <row r="4107" spans="7:41" x14ac:dyDescent="0.25">
      <c r="G4107" s="2"/>
      <c r="AF4107" s="20"/>
      <c r="AI4107" s="2"/>
      <c r="AJ4107" s="2"/>
      <c r="AK4107" s="20"/>
      <c r="AN4107" s="2"/>
      <c r="AO4107" s="2"/>
    </row>
    <row r="4108" spans="7:41" x14ac:dyDescent="0.25">
      <c r="G4108" s="2"/>
      <c r="AF4108" s="20"/>
      <c r="AI4108" s="2"/>
      <c r="AJ4108" s="2"/>
      <c r="AK4108" s="20"/>
      <c r="AN4108" s="2"/>
      <c r="AO4108" s="2"/>
    </row>
    <row r="4109" spans="7:41" x14ac:dyDescent="0.25">
      <c r="G4109" s="2"/>
      <c r="AF4109" s="20"/>
      <c r="AI4109" s="2"/>
      <c r="AJ4109" s="2"/>
      <c r="AK4109" s="20"/>
      <c r="AN4109" s="2"/>
      <c r="AO4109" s="2"/>
    </row>
    <row r="4110" spans="7:41" x14ac:dyDescent="0.25">
      <c r="G4110" s="2"/>
      <c r="AF4110" s="20"/>
      <c r="AI4110" s="2"/>
      <c r="AJ4110" s="2"/>
      <c r="AK4110" s="20"/>
      <c r="AN4110" s="2"/>
      <c r="AO4110" s="2"/>
    </row>
    <row r="4111" spans="7:41" x14ac:dyDescent="0.25">
      <c r="G4111" s="2"/>
      <c r="AF4111" s="20"/>
      <c r="AI4111" s="2"/>
      <c r="AJ4111" s="2"/>
      <c r="AK4111" s="20"/>
      <c r="AN4111" s="2"/>
      <c r="AO4111" s="2"/>
    </row>
    <row r="4112" spans="7:41" x14ac:dyDescent="0.25">
      <c r="G4112" s="2"/>
      <c r="AF4112" s="20"/>
      <c r="AI4112" s="2"/>
      <c r="AJ4112" s="2"/>
      <c r="AK4112" s="20"/>
      <c r="AN4112" s="2"/>
      <c r="AO4112" s="2"/>
    </row>
    <row r="4113" spans="7:41" x14ac:dyDescent="0.25">
      <c r="G4113" s="2"/>
      <c r="AF4113" s="20"/>
      <c r="AI4113" s="2"/>
      <c r="AJ4113" s="2"/>
      <c r="AK4113" s="20"/>
      <c r="AN4113" s="2"/>
      <c r="AO4113" s="2"/>
    </row>
    <row r="4114" spans="7:41" x14ac:dyDescent="0.25">
      <c r="G4114" s="2"/>
      <c r="AF4114" s="20"/>
      <c r="AI4114" s="2"/>
      <c r="AJ4114" s="2"/>
      <c r="AK4114" s="20"/>
      <c r="AN4114" s="2"/>
      <c r="AO4114" s="2"/>
    </row>
    <row r="4115" spans="7:41" x14ac:dyDescent="0.25">
      <c r="G4115" s="2"/>
      <c r="AF4115" s="20"/>
      <c r="AI4115" s="2"/>
      <c r="AJ4115" s="2"/>
      <c r="AK4115" s="20"/>
      <c r="AN4115" s="2"/>
      <c r="AO4115" s="2"/>
    </row>
    <row r="4116" spans="7:41" x14ac:dyDescent="0.25">
      <c r="G4116" s="2"/>
      <c r="AF4116" s="20"/>
      <c r="AI4116" s="2"/>
      <c r="AJ4116" s="2"/>
      <c r="AK4116" s="20"/>
      <c r="AN4116" s="2"/>
      <c r="AO4116" s="2"/>
    </row>
    <row r="4117" spans="7:41" x14ac:dyDescent="0.25">
      <c r="G4117" s="2"/>
      <c r="AF4117" s="20"/>
      <c r="AI4117" s="2"/>
      <c r="AJ4117" s="2"/>
      <c r="AK4117" s="20"/>
      <c r="AN4117" s="2"/>
      <c r="AO4117" s="2"/>
    </row>
    <row r="4118" spans="7:41" x14ac:dyDescent="0.25">
      <c r="G4118" s="2"/>
      <c r="AF4118" s="20"/>
      <c r="AI4118" s="2"/>
      <c r="AJ4118" s="2"/>
      <c r="AK4118" s="20"/>
      <c r="AN4118" s="2"/>
      <c r="AO4118" s="2"/>
    </row>
    <row r="4119" spans="7:41" x14ac:dyDescent="0.25">
      <c r="G4119" s="2"/>
      <c r="AF4119" s="20"/>
      <c r="AI4119" s="2"/>
      <c r="AJ4119" s="2"/>
      <c r="AK4119" s="20"/>
      <c r="AN4119" s="2"/>
      <c r="AO4119" s="2"/>
    </row>
    <row r="4120" spans="7:41" x14ac:dyDescent="0.25">
      <c r="G4120" s="2"/>
      <c r="AF4120" s="20"/>
      <c r="AI4120" s="2"/>
      <c r="AJ4120" s="2"/>
      <c r="AK4120" s="20"/>
      <c r="AN4120" s="2"/>
      <c r="AO4120" s="2"/>
    </row>
    <row r="4121" spans="7:41" x14ac:dyDescent="0.25">
      <c r="G4121" s="2"/>
      <c r="AF4121" s="20"/>
      <c r="AI4121" s="2"/>
      <c r="AJ4121" s="2"/>
      <c r="AK4121" s="20"/>
      <c r="AN4121" s="2"/>
      <c r="AO4121" s="2"/>
    </row>
    <row r="4122" spans="7:41" x14ac:dyDescent="0.25">
      <c r="G4122" s="2"/>
      <c r="AF4122" s="20"/>
      <c r="AI4122" s="2"/>
      <c r="AJ4122" s="2"/>
      <c r="AK4122" s="20"/>
      <c r="AN4122" s="2"/>
      <c r="AO4122" s="2"/>
    </row>
    <row r="4123" spans="7:41" x14ac:dyDescent="0.25">
      <c r="G4123" s="2"/>
      <c r="AF4123" s="20"/>
      <c r="AI4123" s="2"/>
      <c r="AJ4123" s="2"/>
      <c r="AK4123" s="20"/>
      <c r="AN4123" s="2"/>
      <c r="AO4123" s="2"/>
    </row>
    <row r="4124" spans="7:41" x14ac:dyDescent="0.25">
      <c r="G4124" s="2"/>
      <c r="AF4124" s="20"/>
      <c r="AI4124" s="2"/>
      <c r="AJ4124" s="2"/>
      <c r="AK4124" s="20"/>
      <c r="AN4124" s="2"/>
      <c r="AO4124" s="2"/>
    </row>
    <row r="4125" spans="7:41" x14ac:dyDescent="0.25">
      <c r="G4125" s="2"/>
      <c r="AF4125" s="20"/>
      <c r="AI4125" s="2"/>
      <c r="AJ4125" s="2"/>
      <c r="AK4125" s="20"/>
      <c r="AN4125" s="2"/>
      <c r="AO4125" s="2"/>
    </row>
    <row r="4126" spans="7:41" x14ac:dyDescent="0.25">
      <c r="G4126" s="2"/>
      <c r="AF4126" s="20"/>
      <c r="AI4126" s="2"/>
      <c r="AJ4126" s="2"/>
      <c r="AK4126" s="20"/>
      <c r="AN4126" s="2"/>
      <c r="AO4126" s="2"/>
    </row>
    <row r="4127" spans="7:41" x14ac:dyDescent="0.25">
      <c r="G4127" s="2"/>
      <c r="AF4127" s="20"/>
      <c r="AI4127" s="2"/>
      <c r="AJ4127" s="2"/>
      <c r="AK4127" s="20"/>
      <c r="AN4127" s="2"/>
      <c r="AO4127" s="2"/>
    </row>
    <row r="4128" spans="7:41" x14ac:dyDescent="0.25">
      <c r="G4128" s="2"/>
      <c r="AF4128" s="20"/>
      <c r="AI4128" s="2"/>
      <c r="AJ4128" s="2"/>
      <c r="AK4128" s="20"/>
      <c r="AN4128" s="2"/>
      <c r="AO4128" s="2"/>
    </row>
    <row r="4129" spans="7:41" x14ac:dyDescent="0.25">
      <c r="G4129" s="2"/>
      <c r="AF4129" s="20"/>
      <c r="AI4129" s="2"/>
      <c r="AJ4129" s="2"/>
      <c r="AK4129" s="20"/>
      <c r="AN4129" s="2"/>
      <c r="AO4129" s="2"/>
    </row>
    <row r="4130" spans="7:41" x14ac:dyDescent="0.25">
      <c r="G4130" s="2"/>
      <c r="AF4130" s="20"/>
      <c r="AI4130" s="2"/>
      <c r="AJ4130" s="2"/>
      <c r="AK4130" s="20"/>
      <c r="AN4130" s="2"/>
      <c r="AO4130" s="2"/>
    </row>
    <row r="4131" spans="7:41" x14ac:dyDescent="0.25">
      <c r="G4131" s="2"/>
      <c r="AF4131" s="20"/>
      <c r="AI4131" s="2"/>
      <c r="AJ4131" s="2"/>
      <c r="AK4131" s="20"/>
      <c r="AN4131" s="2"/>
      <c r="AO4131" s="2"/>
    </row>
    <row r="4132" spans="7:41" x14ac:dyDescent="0.25">
      <c r="G4132" s="2"/>
      <c r="AF4132" s="20"/>
      <c r="AI4132" s="2"/>
      <c r="AJ4132" s="2"/>
      <c r="AK4132" s="20"/>
      <c r="AN4132" s="2"/>
      <c r="AO4132" s="2"/>
    </row>
    <row r="4133" spans="7:41" x14ac:dyDescent="0.25">
      <c r="G4133" s="2"/>
      <c r="AF4133" s="20"/>
      <c r="AI4133" s="2"/>
      <c r="AJ4133" s="2"/>
      <c r="AK4133" s="20"/>
      <c r="AN4133" s="2"/>
      <c r="AO4133" s="2"/>
    </row>
    <row r="4134" spans="7:41" x14ac:dyDescent="0.25">
      <c r="G4134" s="2"/>
      <c r="AF4134" s="20"/>
      <c r="AI4134" s="2"/>
      <c r="AJ4134" s="2"/>
      <c r="AK4134" s="20"/>
      <c r="AN4134" s="2"/>
      <c r="AO4134" s="2"/>
    </row>
    <row r="4135" spans="7:41" x14ac:dyDescent="0.25">
      <c r="G4135" s="2"/>
      <c r="AF4135" s="20"/>
      <c r="AI4135" s="2"/>
      <c r="AJ4135" s="2"/>
      <c r="AK4135" s="20"/>
      <c r="AN4135" s="2"/>
      <c r="AO4135" s="2"/>
    </row>
    <row r="4136" spans="7:41" x14ac:dyDescent="0.25">
      <c r="G4136" s="2"/>
      <c r="AF4136" s="20"/>
      <c r="AI4136" s="2"/>
      <c r="AJ4136" s="2"/>
      <c r="AK4136" s="20"/>
      <c r="AN4136" s="2"/>
      <c r="AO4136" s="2"/>
    </row>
    <row r="4137" spans="7:41" x14ac:dyDescent="0.25">
      <c r="G4137" s="2"/>
      <c r="AF4137" s="20"/>
      <c r="AI4137" s="2"/>
      <c r="AJ4137" s="2"/>
      <c r="AK4137" s="20"/>
      <c r="AN4137" s="2"/>
      <c r="AO4137" s="2"/>
    </row>
    <row r="4138" spans="7:41" x14ac:dyDescent="0.25">
      <c r="G4138" s="2"/>
      <c r="AF4138" s="20"/>
      <c r="AI4138" s="2"/>
      <c r="AJ4138" s="2"/>
      <c r="AK4138" s="20"/>
      <c r="AN4138" s="2"/>
      <c r="AO4138" s="2"/>
    </row>
    <row r="4139" spans="7:41" x14ac:dyDescent="0.25">
      <c r="G4139" s="2"/>
      <c r="AF4139" s="20"/>
      <c r="AI4139" s="2"/>
      <c r="AJ4139" s="2"/>
      <c r="AK4139" s="20"/>
      <c r="AN4139" s="2"/>
      <c r="AO4139" s="2"/>
    </row>
    <row r="4140" spans="7:41" x14ac:dyDescent="0.25">
      <c r="G4140" s="2"/>
      <c r="AF4140" s="20"/>
      <c r="AI4140" s="2"/>
      <c r="AJ4140" s="2"/>
      <c r="AK4140" s="20"/>
      <c r="AN4140" s="2"/>
      <c r="AO4140" s="2"/>
    </row>
    <row r="4141" spans="7:41" x14ac:dyDescent="0.25">
      <c r="G4141" s="2"/>
      <c r="AF4141" s="20"/>
      <c r="AI4141" s="2"/>
      <c r="AJ4141" s="2"/>
      <c r="AK4141" s="20"/>
      <c r="AN4141" s="2"/>
      <c r="AO4141" s="2"/>
    </row>
    <row r="4142" spans="7:41" x14ac:dyDescent="0.25">
      <c r="G4142" s="2"/>
      <c r="AF4142" s="20"/>
      <c r="AI4142" s="2"/>
      <c r="AJ4142" s="2"/>
      <c r="AK4142" s="20"/>
      <c r="AN4142" s="2"/>
      <c r="AO4142" s="2"/>
    </row>
    <row r="4143" spans="7:41" x14ac:dyDescent="0.25">
      <c r="G4143" s="2"/>
      <c r="AF4143" s="20"/>
      <c r="AI4143" s="2"/>
      <c r="AJ4143" s="2"/>
      <c r="AK4143" s="20"/>
      <c r="AN4143" s="2"/>
      <c r="AO4143" s="2"/>
    </row>
    <row r="4144" spans="7:41" x14ac:dyDescent="0.25">
      <c r="G4144" s="2"/>
      <c r="AF4144" s="20"/>
      <c r="AI4144" s="2"/>
      <c r="AJ4144" s="2"/>
      <c r="AK4144" s="20"/>
      <c r="AN4144" s="2"/>
      <c r="AO4144" s="2"/>
    </row>
    <row r="4145" spans="7:41" x14ac:dyDescent="0.25">
      <c r="G4145" s="2"/>
      <c r="AF4145" s="20"/>
      <c r="AI4145" s="2"/>
      <c r="AJ4145" s="2"/>
      <c r="AK4145" s="20"/>
      <c r="AN4145" s="2"/>
      <c r="AO4145" s="2"/>
    </row>
    <row r="4146" spans="7:41" x14ac:dyDescent="0.25">
      <c r="G4146" s="2"/>
      <c r="AF4146" s="20"/>
      <c r="AI4146" s="2"/>
      <c r="AJ4146" s="2"/>
      <c r="AK4146" s="20"/>
      <c r="AN4146" s="2"/>
      <c r="AO4146" s="2"/>
    </row>
    <row r="4147" spans="7:41" x14ac:dyDescent="0.25">
      <c r="G4147" s="2"/>
      <c r="AF4147" s="20"/>
      <c r="AI4147" s="2"/>
      <c r="AJ4147" s="2"/>
      <c r="AK4147" s="20"/>
      <c r="AN4147" s="2"/>
      <c r="AO4147" s="2"/>
    </row>
    <row r="4148" spans="7:41" x14ac:dyDescent="0.25">
      <c r="G4148" s="2"/>
      <c r="AF4148" s="20"/>
      <c r="AI4148" s="2"/>
      <c r="AJ4148" s="2"/>
      <c r="AK4148" s="20"/>
      <c r="AN4148" s="2"/>
      <c r="AO4148" s="2"/>
    </row>
    <row r="4149" spans="7:41" x14ac:dyDescent="0.25">
      <c r="G4149" s="2"/>
      <c r="AF4149" s="20"/>
      <c r="AI4149" s="2"/>
      <c r="AJ4149" s="2"/>
      <c r="AK4149" s="20"/>
      <c r="AN4149" s="2"/>
      <c r="AO4149" s="2"/>
    </row>
    <row r="4150" spans="7:41" x14ac:dyDescent="0.25">
      <c r="G4150" s="2"/>
      <c r="AF4150" s="20"/>
      <c r="AI4150" s="2"/>
      <c r="AJ4150" s="2"/>
      <c r="AK4150" s="20"/>
      <c r="AN4150" s="2"/>
      <c r="AO4150" s="2"/>
    </row>
    <row r="4151" spans="7:41" x14ac:dyDescent="0.25">
      <c r="G4151" s="2"/>
      <c r="AF4151" s="20"/>
      <c r="AI4151" s="2"/>
      <c r="AJ4151" s="2"/>
      <c r="AK4151" s="20"/>
      <c r="AN4151" s="2"/>
      <c r="AO4151" s="2"/>
    </row>
    <row r="4152" spans="7:41" x14ac:dyDescent="0.25">
      <c r="G4152" s="2"/>
      <c r="AF4152" s="20"/>
      <c r="AI4152" s="2"/>
      <c r="AJ4152" s="2"/>
      <c r="AK4152" s="20"/>
      <c r="AN4152" s="2"/>
      <c r="AO4152" s="2"/>
    </row>
    <row r="4153" spans="7:41" x14ac:dyDescent="0.25">
      <c r="G4153" s="2"/>
      <c r="AF4153" s="20"/>
      <c r="AI4153" s="2"/>
      <c r="AJ4153" s="2"/>
      <c r="AK4153" s="20"/>
      <c r="AN4153" s="2"/>
      <c r="AO4153" s="2"/>
    </row>
    <row r="4154" spans="7:41" x14ac:dyDescent="0.25">
      <c r="G4154" s="2"/>
      <c r="AF4154" s="20"/>
      <c r="AI4154" s="2"/>
      <c r="AJ4154" s="2"/>
      <c r="AK4154" s="20"/>
      <c r="AN4154" s="2"/>
      <c r="AO4154" s="2"/>
    </row>
    <row r="4155" spans="7:41" x14ac:dyDescent="0.25">
      <c r="G4155" s="2"/>
      <c r="AF4155" s="20"/>
      <c r="AI4155" s="2"/>
      <c r="AJ4155" s="2"/>
      <c r="AK4155" s="20"/>
      <c r="AN4155" s="2"/>
      <c r="AO4155" s="2"/>
    </row>
    <row r="4156" spans="7:41" x14ac:dyDescent="0.25">
      <c r="G4156" s="2"/>
      <c r="AF4156" s="20"/>
      <c r="AI4156" s="2"/>
      <c r="AJ4156" s="2"/>
      <c r="AK4156" s="20"/>
      <c r="AN4156" s="2"/>
      <c r="AO4156" s="2"/>
    </row>
    <row r="4157" spans="7:41" x14ac:dyDescent="0.25">
      <c r="G4157" s="2"/>
      <c r="AF4157" s="20"/>
      <c r="AI4157" s="2"/>
      <c r="AJ4157" s="2"/>
      <c r="AK4157" s="20"/>
      <c r="AN4157" s="2"/>
      <c r="AO4157" s="2"/>
    </row>
    <row r="4158" spans="7:41" x14ac:dyDescent="0.25">
      <c r="G4158" s="2"/>
      <c r="AF4158" s="20"/>
      <c r="AI4158" s="2"/>
      <c r="AJ4158" s="2"/>
      <c r="AK4158" s="20"/>
      <c r="AN4158" s="2"/>
      <c r="AO4158" s="2"/>
    </row>
    <row r="4159" spans="7:41" x14ac:dyDescent="0.25">
      <c r="G4159" s="2"/>
      <c r="AF4159" s="20"/>
      <c r="AI4159" s="2"/>
      <c r="AJ4159" s="2"/>
      <c r="AK4159" s="20"/>
      <c r="AN4159" s="2"/>
      <c r="AO4159" s="2"/>
    </row>
    <row r="4160" spans="7:41" x14ac:dyDescent="0.25">
      <c r="G4160" s="2"/>
      <c r="AF4160" s="20"/>
      <c r="AI4160" s="2"/>
      <c r="AJ4160" s="2"/>
      <c r="AK4160" s="20"/>
      <c r="AN4160" s="2"/>
      <c r="AO4160" s="2"/>
    </row>
    <row r="4161" spans="7:41" x14ac:dyDescent="0.25">
      <c r="G4161" s="2"/>
      <c r="AF4161" s="20"/>
      <c r="AI4161" s="2"/>
      <c r="AJ4161" s="2"/>
      <c r="AK4161" s="20"/>
      <c r="AN4161" s="2"/>
      <c r="AO4161" s="2"/>
    </row>
    <row r="4162" spans="7:41" x14ac:dyDescent="0.25">
      <c r="G4162" s="2"/>
      <c r="AF4162" s="20"/>
      <c r="AI4162" s="2"/>
      <c r="AJ4162" s="2"/>
      <c r="AK4162" s="20"/>
      <c r="AN4162" s="2"/>
      <c r="AO4162" s="2"/>
    </row>
    <row r="4163" spans="7:41" x14ac:dyDescent="0.25">
      <c r="G4163" s="2"/>
      <c r="AF4163" s="20"/>
      <c r="AI4163" s="2"/>
      <c r="AJ4163" s="2"/>
      <c r="AK4163" s="20"/>
      <c r="AN4163" s="2"/>
      <c r="AO4163" s="2"/>
    </row>
    <row r="4164" spans="7:41" x14ac:dyDescent="0.25">
      <c r="G4164" s="2"/>
      <c r="AF4164" s="20"/>
      <c r="AI4164" s="2"/>
      <c r="AJ4164" s="2"/>
      <c r="AK4164" s="20"/>
      <c r="AN4164" s="2"/>
      <c r="AO4164" s="2"/>
    </row>
    <row r="4165" spans="7:41" x14ac:dyDescent="0.25">
      <c r="G4165" s="2"/>
      <c r="AF4165" s="20"/>
      <c r="AI4165" s="2"/>
      <c r="AJ4165" s="2"/>
      <c r="AK4165" s="20"/>
      <c r="AN4165" s="2"/>
      <c r="AO4165" s="2"/>
    </row>
    <row r="4166" spans="7:41" x14ac:dyDescent="0.25">
      <c r="G4166" s="2"/>
      <c r="AF4166" s="20"/>
      <c r="AI4166" s="2"/>
      <c r="AJ4166" s="2"/>
      <c r="AK4166" s="20"/>
      <c r="AN4166" s="2"/>
      <c r="AO4166" s="2"/>
    </row>
    <row r="4167" spans="7:41" x14ac:dyDescent="0.25">
      <c r="G4167" s="2"/>
      <c r="AF4167" s="20"/>
      <c r="AI4167" s="2"/>
      <c r="AJ4167" s="2"/>
      <c r="AK4167" s="20"/>
      <c r="AN4167" s="2"/>
      <c r="AO4167" s="2"/>
    </row>
    <row r="4168" spans="7:41" x14ac:dyDescent="0.25">
      <c r="G4168" s="2"/>
      <c r="AF4168" s="20"/>
      <c r="AI4168" s="2"/>
      <c r="AJ4168" s="2"/>
      <c r="AK4168" s="20"/>
      <c r="AN4168" s="2"/>
      <c r="AO4168" s="2"/>
    </row>
    <row r="4169" spans="7:41" x14ac:dyDescent="0.25">
      <c r="G4169" s="2"/>
      <c r="AF4169" s="20"/>
      <c r="AI4169" s="2"/>
      <c r="AJ4169" s="2"/>
      <c r="AK4169" s="20"/>
      <c r="AN4169" s="2"/>
      <c r="AO4169" s="2"/>
    </row>
    <row r="4170" spans="7:41" x14ac:dyDescent="0.25">
      <c r="G4170" s="2"/>
      <c r="AF4170" s="20"/>
      <c r="AI4170" s="2"/>
      <c r="AJ4170" s="2"/>
      <c r="AK4170" s="20"/>
      <c r="AN4170" s="2"/>
      <c r="AO4170" s="2"/>
    </row>
    <row r="4171" spans="7:41" x14ac:dyDescent="0.25">
      <c r="G4171" s="2"/>
      <c r="AF4171" s="20"/>
      <c r="AI4171" s="2"/>
      <c r="AJ4171" s="2"/>
      <c r="AK4171" s="20"/>
      <c r="AN4171" s="2"/>
      <c r="AO4171" s="2"/>
    </row>
    <row r="4172" spans="7:41" x14ac:dyDescent="0.25">
      <c r="G4172" s="2"/>
      <c r="AF4172" s="20"/>
      <c r="AI4172" s="2"/>
      <c r="AJ4172" s="2"/>
      <c r="AK4172" s="20"/>
      <c r="AN4172" s="2"/>
      <c r="AO4172" s="2"/>
    </row>
    <row r="4173" spans="7:41" x14ac:dyDescent="0.25">
      <c r="G4173" s="2"/>
      <c r="AF4173" s="20"/>
      <c r="AI4173" s="2"/>
      <c r="AJ4173" s="2"/>
      <c r="AK4173" s="20"/>
      <c r="AN4173" s="2"/>
      <c r="AO4173" s="2"/>
    </row>
    <row r="4174" spans="7:41" x14ac:dyDescent="0.25">
      <c r="G4174" s="2"/>
      <c r="AF4174" s="20"/>
      <c r="AI4174" s="2"/>
      <c r="AJ4174" s="2"/>
      <c r="AK4174" s="20"/>
      <c r="AN4174" s="2"/>
      <c r="AO4174" s="2"/>
    </row>
    <row r="4175" spans="7:41" x14ac:dyDescent="0.25">
      <c r="G4175" s="2"/>
      <c r="AF4175" s="20"/>
      <c r="AI4175" s="2"/>
      <c r="AJ4175" s="2"/>
      <c r="AK4175" s="20"/>
      <c r="AN4175" s="2"/>
      <c r="AO4175" s="2"/>
    </row>
    <row r="4176" spans="7:41" x14ac:dyDescent="0.25">
      <c r="G4176" s="2"/>
      <c r="AF4176" s="20"/>
      <c r="AI4176" s="2"/>
      <c r="AJ4176" s="2"/>
      <c r="AK4176" s="20"/>
      <c r="AN4176" s="2"/>
      <c r="AO4176" s="2"/>
    </row>
    <row r="4177" spans="7:41" x14ac:dyDescent="0.25">
      <c r="G4177" s="2"/>
      <c r="AF4177" s="20"/>
      <c r="AI4177" s="2"/>
      <c r="AJ4177" s="2"/>
      <c r="AK4177" s="20"/>
      <c r="AN4177" s="2"/>
      <c r="AO4177" s="2"/>
    </row>
    <row r="4178" spans="7:41" x14ac:dyDescent="0.25">
      <c r="G4178" s="2"/>
      <c r="AF4178" s="20"/>
      <c r="AI4178" s="2"/>
      <c r="AJ4178" s="2"/>
      <c r="AK4178" s="20"/>
      <c r="AN4178" s="2"/>
      <c r="AO4178" s="2"/>
    </row>
    <row r="4179" spans="7:41" x14ac:dyDescent="0.25">
      <c r="G4179" s="2"/>
      <c r="AF4179" s="20"/>
      <c r="AI4179" s="2"/>
      <c r="AJ4179" s="2"/>
      <c r="AK4179" s="20"/>
      <c r="AN4179" s="2"/>
      <c r="AO4179" s="2"/>
    </row>
    <row r="4180" spans="7:41" x14ac:dyDescent="0.25">
      <c r="G4180" s="2"/>
      <c r="AF4180" s="20"/>
      <c r="AI4180" s="2"/>
      <c r="AJ4180" s="2"/>
      <c r="AK4180" s="20"/>
      <c r="AN4180" s="2"/>
      <c r="AO4180" s="2"/>
    </row>
    <row r="4181" spans="7:41" x14ac:dyDescent="0.25">
      <c r="G4181" s="2"/>
      <c r="AF4181" s="20"/>
      <c r="AI4181" s="2"/>
      <c r="AJ4181" s="2"/>
      <c r="AK4181" s="20"/>
      <c r="AN4181" s="2"/>
      <c r="AO4181" s="2"/>
    </row>
    <row r="4182" spans="7:41" x14ac:dyDescent="0.25">
      <c r="G4182" s="2"/>
      <c r="AF4182" s="20"/>
      <c r="AI4182" s="2"/>
      <c r="AJ4182" s="2"/>
      <c r="AK4182" s="20"/>
      <c r="AN4182" s="2"/>
      <c r="AO4182" s="2"/>
    </row>
    <row r="4183" spans="7:41" x14ac:dyDescent="0.25">
      <c r="G4183" s="2"/>
      <c r="AF4183" s="20"/>
      <c r="AI4183" s="2"/>
      <c r="AJ4183" s="2"/>
      <c r="AK4183" s="20"/>
      <c r="AN4183" s="2"/>
      <c r="AO4183" s="2"/>
    </row>
    <row r="4184" spans="7:41" x14ac:dyDescent="0.25">
      <c r="G4184" s="2"/>
      <c r="AF4184" s="20"/>
      <c r="AI4184" s="2"/>
      <c r="AJ4184" s="2"/>
      <c r="AK4184" s="20"/>
      <c r="AN4184" s="2"/>
      <c r="AO4184" s="2"/>
    </row>
    <row r="4185" spans="7:41" x14ac:dyDescent="0.25">
      <c r="G4185" s="2"/>
      <c r="AF4185" s="20"/>
      <c r="AI4185" s="2"/>
      <c r="AJ4185" s="2"/>
      <c r="AK4185" s="20"/>
      <c r="AN4185" s="2"/>
      <c r="AO4185" s="2"/>
    </row>
    <row r="4186" spans="7:41" x14ac:dyDescent="0.25">
      <c r="G4186" s="2"/>
      <c r="AF4186" s="20"/>
      <c r="AI4186" s="2"/>
      <c r="AJ4186" s="2"/>
      <c r="AK4186" s="20"/>
      <c r="AN4186" s="2"/>
      <c r="AO4186" s="2"/>
    </row>
    <row r="4187" spans="7:41" x14ac:dyDescent="0.25">
      <c r="G4187" s="2"/>
      <c r="AF4187" s="20"/>
      <c r="AI4187" s="2"/>
      <c r="AJ4187" s="2"/>
      <c r="AK4187" s="20"/>
      <c r="AN4187" s="2"/>
      <c r="AO4187" s="2"/>
    </row>
    <row r="4188" spans="7:41" x14ac:dyDescent="0.25">
      <c r="G4188" s="2"/>
      <c r="AF4188" s="20"/>
      <c r="AI4188" s="2"/>
      <c r="AJ4188" s="2"/>
      <c r="AK4188" s="20"/>
      <c r="AN4188" s="2"/>
      <c r="AO4188" s="2"/>
    </row>
    <row r="4189" spans="7:41" x14ac:dyDescent="0.25">
      <c r="G4189" s="2"/>
      <c r="AF4189" s="20"/>
      <c r="AI4189" s="2"/>
      <c r="AJ4189" s="2"/>
      <c r="AK4189" s="20"/>
      <c r="AN4189" s="2"/>
      <c r="AO4189" s="2"/>
    </row>
    <row r="4190" spans="7:41" x14ac:dyDescent="0.25">
      <c r="G4190" s="2"/>
      <c r="AF4190" s="20"/>
      <c r="AI4190" s="2"/>
      <c r="AJ4190" s="2"/>
      <c r="AK4190" s="20"/>
      <c r="AN4190" s="2"/>
      <c r="AO4190" s="2"/>
    </row>
    <row r="4191" spans="7:41" x14ac:dyDescent="0.25">
      <c r="G4191" s="2"/>
      <c r="AF4191" s="20"/>
      <c r="AI4191" s="2"/>
      <c r="AJ4191" s="2"/>
      <c r="AK4191" s="20"/>
      <c r="AN4191" s="2"/>
      <c r="AO4191" s="2"/>
    </row>
    <row r="4192" spans="7:41" x14ac:dyDescent="0.25">
      <c r="G4192" s="2"/>
      <c r="AF4192" s="20"/>
      <c r="AI4192" s="2"/>
      <c r="AJ4192" s="2"/>
      <c r="AK4192" s="20"/>
      <c r="AN4192" s="2"/>
      <c r="AO4192" s="2"/>
    </row>
    <row r="4193" spans="7:41" x14ac:dyDescent="0.25">
      <c r="G4193" s="2"/>
      <c r="AF4193" s="20"/>
      <c r="AI4193" s="2"/>
      <c r="AJ4193" s="2"/>
      <c r="AK4193" s="20"/>
      <c r="AN4193" s="2"/>
      <c r="AO4193" s="2"/>
    </row>
    <row r="4194" spans="7:41" x14ac:dyDescent="0.25">
      <c r="G4194" s="2"/>
      <c r="AF4194" s="20"/>
      <c r="AI4194" s="2"/>
      <c r="AJ4194" s="2"/>
      <c r="AK4194" s="20"/>
      <c r="AN4194" s="2"/>
      <c r="AO4194" s="2"/>
    </row>
    <row r="4195" spans="7:41" x14ac:dyDescent="0.25">
      <c r="G4195" s="2"/>
      <c r="AF4195" s="20"/>
      <c r="AI4195" s="2"/>
      <c r="AJ4195" s="2"/>
      <c r="AK4195" s="20"/>
      <c r="AN4195" s="2"/>
      <c r="AO4195" s="2"/>
    </row>
    <row r="4196" spans="7:41" x14ac:dyDescent="0.25">
      <c r="G4196" s="2"/>
      <c r="AF4196" s="20"/>
      <c r="AI4196" s="2"/>
      <c r="AJ4196" s="2"/>
      <c r="AK4196" s="20"/>
      <c r="AN4196" s="2"/>
      <c r="AO4196" s="2"/>
    </row>
    <row r="4197" spans="7:41" x14ac:dyDescent="0.25">
      <c r="G4197" s="2"/>
      <c r="AF4197" s="20"/>
      <c r="AI4197" s="2"/>
      <c r="AJ4197" s="2"/>
      <c r="AK4197" s="20"/>
      <c r="AN4197" s="2"/>
      <c r="AO4197" s="2"/>
    </row>
    <row r="4198" spans="7:41" x14ac:dyDescent="0.25">
      <c r="G4198" s="2"/>
      <c r="AF4198" s="20"/>
      <c r="AI4198" s="2"/>
      <c r="AJ4198" s="2"/>
      <c r="AK4198" s="20"/>
      <c r="AN4198" s="2"/>
      <c r="AO4198" s="2"/>
    </row>
    <row r="4199" spans="7:41" x14ac:dyDescent="0.25">
      <c r="G4199" s="2"/>
      <c r="AF4199" s="20"/>
      <c r="AI4199" s="2"/>
      <c r="AJ4199" s="2"/>
      <c r="AK4199" s="20"/>
      <c r="AN4199" s="2"/>
      <c r="AO4199" s="2"/>
    </row>
    <row r="4200" spans="7:41" x14ac:dyDescent="0.25">
      <c r="G4200" s="2"/>
      <c r="AF4200" s="20"/>
      <c r="AI4200" s="2"/>
      <c r="AJ4200" s="2"/>
      <c r="AK4200" s="20"/>
      <c r="AN4200" s="2"/>
      <c r="AO4200" s="2"/>
    </row>
    <row r="4201" spans="7:41" x14ac:dyDescent="0.25">
      <c r="G4201" s="2"/>
      <c r="AF4201" s="20"/>
      <c r="AI4201" s="2"/>
      <c r="AJ4201" s="2"/>
      <c r="AK4201" s="20"/>
      <c r="AN4201" s="2"/>
      <c r="AO4201" s="2"/>
    </row>
    <row r="4202" spans="7:41" x14ac:dyDescent="0.25">
      <c r="G4202" s="2"/>
      <c r="AF4202" s="20"/>
      <c r="AI4202" s="2"/>
      <c r="AJ4202" s="2"/>
      <c r="AK4202" s="20"/>
      <c r="AN4202" s="2"/>
      <c r="AO4202" s="2"/>
    </row>
    <row r="4203" spans="7:41" x14ac:dyDescent="0.25">
      <c r="G4203" s="2"/>
      <c r="AF4203" s="20"/>
      <c r="AI4203" s="2"/>
      <c r="AJ4203" s="2"/>
      <c r="AK4203" s="20"/>
      <c r="AN4203" s="2"/>
      <c r="AO4203" s="2"/>
    </row>
    <row r="4204" spans="7:41" x14ac:dyDescent="0.25">
      <c r="G4204" s="2"/>
      <c r="AF4204" s="20"/>
      <c r="AI4204" s="2"/>
      <c r="AJ4204" s="2"/>
      <c r="AK4204" s="20"/>
      <c r="AN4204" s="2"/>
      <c r="AO4204" s="2"/>
    </row>
    <row r="4205" spans="7:41" x14ac:dyDescent="0.25">
      <c r="G4205" s="2"/>
      <c r="AF4205" s="20"/>
      <c r="AI4205" s="2"/>
      <c r="AJ4205" s="2"/>
      <c r="AK4205" s="20"/>
      <c r="AN4205" s="2"/>
      <c r="AO4205" s="2"/>
    </row>
    <row r="4206" spans="7:41" x14ac:dyDescent="0.25">
      <c r="G4206" s="2"/>
      <c r="AF4206" s="20"/>
      <c r="AI4206" s="2"/>
      <c r="AJ4206" s="2"/>
      <c r="AK4206" s="20"/>
      <c r="AN4206" s="2"/>
      <c r="AO4206" s="2"/>
    </row>
    <row r="4207" spans="7:41" x14ac:dyDescent="0.25">
      <c r="G4207" s="2"/>
      <c r="AF4207" s="20"/>
      <c r="AI4207" s="2"/>
      <c r="AJ4207" s="2"/>
      <c r="AK4207" s="20"/>
      <c r="AN4207" s="2"/>
      <c r="AO4207" s="2"/>
    </row>
    <row r="4208" spans="7:41" x14ac:dyDescent="0.25">
      <c r="G4208" s="2"/>
      <c r="AF4208" s="20"/>
      <c r="AI4208" s="2"/>
      <c r="AJ4208" s="2"/>
      <c r="AK4208" s="20"/>
      <c r="AN4208" s="2"/>
      <c r="AO4208" s="2"/>
    </row>
    <row r="4209" spans="7:41" x14ac:dyDescent="0.25">
      <c r="G4209" s="2"/>
      <c r="AF4209" s="20"/>
      <c r="AI4209" s="2"/>
      <c r="AJ4209" s="2"/>
      <c r="AK4209" s="20"/>
      <c r="AN4209" s="2"/>
      <c r="AO4209" s="2"/>
    </row>
    <row r="4210" spans="7:41" x14ac:dyDescent="0.25">
      <c r="G4210" s="2"/>
      <c r="AF4210" s="20"/>
      <c r="AI4210" s="2"/>
      <c r="AJ4210" s="2"/>
      <c r="AK4210" s="20"/>
      <c r="AN4210" s="2"/>
      <c r="AO4210" s="2"/>
    </row>
    <row r="4211" spans="7:41" x14ac:dyDescent="0.25">
      <c r="G4211" s="2"/>
      <c r="AF4211" s="20"/>
      <c r="AI4211" s="2"/>
      <c r="AJ4211" s="2"/>
      <c r="AK4211" s="20"/>
      <c r="AN4211" s="2"/>
      <c r="AO4211" s="2"/>
    </row>
    <row r="4212" spans="7:41" x14ac:dyDescent="0.25">
      <c r="G4212" s="2"/>
      <c r="AF4212" s="20"/>
      <c r="AI4212" s="2"/>
      <c r="AJ4212" s="2"/>
      <c r="AK4212" s="20"/>
      <c r="AN4212" s="2"/>
      <c r="AO4212" s="2"/>
    </row>
    <row r="4213" spans="7:41" x14ac:dyDescent="0.25">
      <c r="G4213" s="2"/>
      <c r="AF4213" s="20"/>
      <c r="AI4213" s="2"/>
      <c r="AJ4213" s="2"/>
      <c r="AK4213" s="20"/>
      <c r="AN4213" s="2"/>
      <c r="AO4213" s="2"/>
    </row>
    <row r="4214" spans="7:41" x14ac:dyDescent="0.25">
      <c r="G4214" s="2"/>
      <c r="AF4214" s="20"/>
      <c r="AI4214" s="2"/>
      <c r="AJ4214" s="2"/>
      <c r="AK4214" s="20"/>
      <c r="AN4214" s="2"/>
      <c r="AO4214" s="2"/>
    </row>
    <row r="4215" spans="7:41" x14ac:dyDescent="0.25">
      <c r="G4215" s="2"/>
      <c r="AF4215" s="20"/>
      <c r="AI4215" s="2"/>
      <c r="AJ4215" s="2"/>
      <c r="AK4215" s="20"/>
      <c r="AN4215" s="2"/>
      <c r="AO4215" s="2"/>
    </row>
    <row r="4216" spans="7:41" x14ac:dyDescent="0.25">
      <c r="G4216" s="2"/>
      <c r="AF4216" s="20"/>
      <c r="AI4216" s="2"/>
      <c r="AJ4216" s="2"/>
      <c r="AK4216" s="20"/>
      <c r="AN4216" s="2"/>
      <c r="AO4216" s="2"/>
    </row>
    <row r="4217" spans="7:41" x14ac:dyDescent="0.25">
      <c r="G4217" s="2"/>
      <c r="AF4217" s="20"/>
      <c r="AI4217" s="2"/>
      <c r="AJ4217" s="2"/>
      <c r="AK4217" s="20"/>
      <c r="AN4217" s="2"/>
      <c r="AO4217" s="2"/>
    </row>
    <row r="4218" spans="7:41" x14ac:dyDescent="0.25">
      <c r="G4218" s="2"/>
      <c r="AF4218" s="20"/>
      <c r="AI4218" s="2"/>
      <c r="AJ4218" s="2"/>
      <c r="AK4218" s="20"/>
      <c r="AN4218" s="2"/>
      <c r="AO4218" s="2"/>
    </row>
    <row r="4219" spans="7:41" x14ac:dyDescent="0.25">
      <c r="G4219" s="2"/>
      <c r="AF4219" s="20"/>
      <c r="AI4219" s="2"/>
      <c r="AJ4219" s="2"/>
      <c r="AK4219" s="20"/>
      <c r="AN4219" s="2"/>
      <c r="AO4219" s="2"/>
    </row>
    <row r="4220" spans="7:41" x14ac:dyDescent="0.25">
      <c r="G4220" s="2"/>
      <c r="AF4220" s="20"/>
      <c r="AI4220" s="2"/>
      <c r="AJ4220" s="2"/>
      <c r="AK4220" s="20"/>
      <c r="AN4220" s="2"/>
      <c r="AO4220" s="2"/>
    </row>
    <row r="4221" spans="7:41" x14ac:dyDescent="0.25">
      <c r="G4221" s="2"/>
      <c r="AF4221" s="20"/>
      <c r="AI4221" s="2"/>
      <c r="AJ4221" s="2"/>
      <c r="AK4221" s="20"/>
      <c r="AN4221" s="2"/>
      <c r="AO4221" s="2"/>
    </row>
    <row r="4222" spans="7:41" x14ac:dyDescent="0.25">
      <c r="G4222" s="2"/>
      <c r="AF4222" s="20"/>
      <c r="AI4222" s="2"/>
      <c r="AJ4222" s="2"/>
      <c r="AK4222" s="20"/>
      <c r="AN4222" s="2"/>
      <c r="AO4222" s="2"/>
    </row>
    <row r="4223" spans="7:41" x14ac:dyDescent="0.25">
      <c r="G4223" s="2"/>
      <c r="AF4223" s="20"/>
      <c r="AI4223" s="2"/>
      <c r="AJ4223" s="2"/>
      <c r="AK4223" s="20"/>
      <c r="AN4223" s="2"/>
      <c r="AO4223" s="2"/>
    </row>
    <row r="4224" spans="7:41" x14ac:dyDescent="0.25">
      <c r="G4224" s="2"/>
      <c r="AF4224" s="20"/>
      <c r="AI4224" s="2"/>
      <c r="AJ4224" s="2"/>
      <c r="AK4224" s="20"/>
      <c r="AN4224" s="2"/>
      <c r="AO4224" s="2"/>
    </row>
    <row r="4225" spans="7:41" x14ac:dyDescent="0.25">
      <c r="G4225" s="2"/>
      <c r="AF4225" s="20"/>
      <c r="AI4225" s="2"/>
      <c r="AJ4225" s="2"/>
      <c r="AK4225" s="20"/>
      <c r="AN4225" s="2"/>
      <c r="AO4225" s="2"/>
    </row>
    <row r="4226" spans="7:41" x14ac:dyDescent="0.25">
      <c r="G4226" s="2"/>
      <c r="AF4226" s="20"/>
      <c r="AI4226" s="2"/>
      <c r="AJ4226" s="2"/>
      <c r="AK4226" s="20"/>
      <c r="AN4226" s="2"/>
      <c r="AO4226" s="2"/>
    </row>
    <row r="4227" spans="7:41" x14ac:dyDescent="0.25">
      <c r="G4227" s="2"/>
      <c r="AF4227" s="20"/>
      <c r="AI4227" s="2"/>
      <c r="AJ4227" s="2"/>
      <c r="AK4227" s="20"/>
      <c r="AN4227" s="2"/>
      <c r="AO4227" s="2"/>
    </row>
    <row r="4228" spans="7:41" x14ac:dyDescent="0.25">
      <c r="G4228" s="2"/>
      <c r="AF4228" s="20"/>
      <c r="AI4228" s="2"/>
      <c r="AJ4228" s="2"/>
      <c r="AK4228" s="20"/>
      <c r="AN4228" s="2"/>
      <c r="AO4228" s="2"/>
    </row>
    <row r="4229" spans="7:41" x14ac:dyDescent="0.25">
      <c r="G4229" s="2"/>
      <c r="AF4229" s="20"/>
      <c r="AI4229" s="2"/>
      <c r="AJ4229" s="2"/>
      <c r="AK4229" s="20"/>
      <c r="AN4229" s="2"/>
      <c r="AO4229" s="2"/>
    </row>
    <row r="4230" spans="7:41" x14ac:dyDescent="0.25">
      <c r="G4230" s="2"/>
      <c r="AF4230" s="20"/>
      <c r="AI4230" s="2"/>
      <c r="AJ4230" s="2"/>
      <c r="AK4230" s="20"/>
      <c r="AN4230" s="2"/>
      <c r="AO4230" s="2"/>
    </row>
    <row r="4231" spans="7:41" x14ac:dyDescent="0.25">
      <c r="G4231" s="2"/>
      <c r="AF4231" s="20"/>
      <c r="AI4231" s="2"/>
      <c r="AJ4231" s="2"/>
      <c r="AK4231" s="20"/>
      <c r="AN4231" s="2"/>
      <c r="AO4231" s="2"/>
    </row>
    <row r="4232" spans="7:41" x14ac:dyDescent="0.25">
      <c r="G4232" s="2"/>
      <c r="AF4232" s="20"/>
      <c r="AI4232" s="2"/>
      <c r="AJ4232" s="2"/>
      <c r="AK4232" s="20"/>
      <c r="AN4232" s="2"/>
      <c r="AO4232" s="2"/>
    </row>
    <row r="4233" spans="7:41" x14ac:dyDescent="0.25">
      <c r="G4233" s="2"/>
      <c r="AF4233" s="20"/>
      <c r="AI4233" s="2"/>
      <c r="AJ4233" s="2"/>
      <c r="AK4233" s="20"/>
      <c r="AN4233" s="2"/>
      <c r="AO4233" s="2"/>
    </row>
    <row r="4234" spans="7:41" x14ac:dyDescent="0.25">
      <c r="G4234" s="2"/>
      <c r="AF4234" s="20"/>
      <c r="AI4234" s="2"/>
      <c r="AJ4234" s="2"/>
      <c r="AK4234" s="20"/>
      <c r="AN4234" s="2"/>
      <c r="AO4234" s="2"/>
    </row>
    <row r="4235" spans="7:41" x14ac:dyDescent="0.25">
      <c r="G4235" s="2"/>
      <c r="AF4235" s="20"/>
      <c r="AI4235" s="2"/>
      <c r="AJ4235" s="2"/>
      <c r="AK4235" s="20"/>
      <c r="AN4235" s="2"/>
      <c r="AO4235" s="2"/>
    </row>
    <row r="4236" spans="7:41" x14ac:dyDescent="0.25">
      <c r="G4236" s="2"/>
      <c r="AF4236" s="20"/>
      <c r="AI4236" s="2"/>
      <c r="AJ4236" s="2"/>
      <c r="AK4236" s="20"/>
      <c r="AN4236" s="2"/>
      <c r="AO4236" s="2"/>
    </row>
    <row r="4237" spans="7:41" x14ac:dyDescent="0.25">
      <c r="G4237" s="2"/>
      <c r="AF4237" s="20"/>
      <c r="AI4237" s="2"/>
      <c r="AJ4237" s="2"/>
      <c r="AK4237" s="20"/>
      <c r="AN4237" s="2"/>
      <c r="AO4237" s="2"/>
    </row>
    <row r="4238" spans="7:41" x14ac:dyDescent="0.25">
      <c r="G4238" s="2"/>
      <c r="AF4238" s="20"/>
      <c r="AI4238" s="2"/>
      <c r="AJ4238" s="2"/>
      <c r="AK4238" s="20"/>
      <c r="AN4238" s="2"/>
      <c r="AO4238" s="2"/>
    </row>
    <row r="4239" spans="7:41" x14ac:dyDescent="0.25">
      <c r="G4239" s="2"/>
      <c r="AF4239" s="20"/>
      <c r="AI4239" s="2"/>
      <c r="AJ4239" s="2"/>
      <c r="AK4239" s="20"/>
      <c r="AN4239" s="2"/>
      <c r="AO4239" s="2"/>
    </row>
    <row r="4240" spans="7:41" x14ac:dyDescent="0.25">
      <c r="G4240" s="2"/>
      <c r="AF4240" s="20"/>
      <c r="AI4240" s="2"/>
      <c r="AJ4240" s="2"/>
      <c r="AK4240" s="20"/>
      <c r="AN4240" s="2"/>
      <c r="AO4240" s="2"/>
    </row>
    <row r="4241" spans="7:41" x14ac:dyDescent="0.25">
      <c r="G4241" s="2"/>
      <c r="AF4241" s="20"/>
      <c r="AI4241" s="2"/>
      <c r="AJ4241" s="2"/>
      <c r="AK4241" s="20"/>
      <c r="AN4241" s="2"/>
      <c r="AO4241" s="2"/>
    </row>
    <row r="4242" spans="7:41" x14ac:dyDescent="0.25">
      <c r="G4242" s="2"/>
      <c r="AF4242" s="20"/>
      <c r="AI4242" s="2"/>
      <c r="AJ4242" s="2"/>
      <c r="AK4242" s="20"/>
      <c r="AN4242" s="2"/>
      <c r="AO4242" s="2"/>
    </row>
    <row r="4243" spans="7:41" x14ac:dyDescent="0.25">
      <c r="G4243" s="2"/>
      <c r="AF4243" s="20"/>
      <c r="AI4243" s="2"/>
      <c r="AJ4243" s="2"/>
      <c r="AK4243" s="20"/>
      <c r="AN4243" s="2"/>
      <c r="AO4243" s="2"/>
    </row>
    <row r="4244" spans="7:41" x14ac:dyDescent="0.25">
      <c r="G4244" s="2"/>
      <c r="AF4244" s="20"/>
      <c r="AI4244" s="2"/>
      <c r="AJ4244" s="2"/>
      <c r="AK4244" s="20"/>
      <c r="AN4244" s="2"/>
      <c r="AO4244" s="2"/>
    </row>
    <row r="4245" spans="7:41" x14ac:dyDescent="0.25">
      <c r="G4245" s="2"/>
      <c r="AF4245" s="20"/>
      <c r="AI4245" s="2"/>
      <c r="AJ4245" s="2"/>
      <c r="AK4245" s="20"/>
      <c r="AN4245" s="2"/>
      <c r="AO4245" s="2"/>
    </row>
    <row r="4246" spans="7:41" x14ac:dyDescent="0.25">
      <c r="G4246" s="2"/>
      <c r="AF4246" s="20"/>
      <c r="AI4246" s="2"/>
      <c r="AJ4246" s="2"/>
      <c r="AK4246" s="20"/>
      <c r="AN4246" s="2"/>
      <c r="AO4246" s="2"/>
    </row>
    <row r="4247" spans="7:41" x14ac:dyDescent="0.25">
      <c r="G4247" s="2"/>
      <c r="AF4247" s="20"/>
      <c r="AI4247" s="2"/>
      <c r="AJ4247" s="2"/>
      <c r="AK4247" s="20"/>
      <c r="AN4247" s="2"/>
      <c r="AO4247" s="2"/>
    </row>
    <row r="4248" spans="7:41" x14ac:dyDescent="0.25">
      <c r="G4248" s="2"/>
      <c r="AF4248" s="20"/>
      <c r="AI4248" s="2"/>
      <c r="AJ4248" s="2"/>
      <c r="AK4248" s="20"/>
      <c r="AN4248" s="2"/>
      <c r="AO4248" s="2"/>
    </row>
    <row r="4249" spans="7:41" x14ac:dyDescent="0.25">
      <c r="G4249" s="2"/>
      <c r="AF4249" s="20"/>
      <c r="AI4249" s="2"/>
      <c r="AJ4249" s="2"/>
      <c r="AK4249" s="20"/>
      <c r="AN4249" s="2"/>
      <c r="AO4249" s="2"/>
    </row>
    <row r="4250" spans="7:41" x14ac:dyDescent="0.25">
      <c r="G4250" s="2"/>
      <c r="AF4250" s="20"/>
      <c r="AI4250" s="2"/>
      <c r="AJ4250" s="2"/>
      <c r="AK4250" s="20"/>
      <c r="AN4250" s="2"/>
      <c r="AO4250" s="2"/>
    </row>
    <row r="4251" spans="7:41" x14ac:dyDescent="0.25">
      <c r="G4251" s="2"/>
      <c r="AF4251" s="20"/>
      <c r="AI4251" s="2"/>
      <c r="AJ4251" s="2"/>
      <c r="AK4251" s="20"/>
      <c r="AN4251" s="2"/>
      <c r="AO4251" s="2"/>
    </row>
    <row r="4252" spans="7:41" x14ac:dyDescent="0.25">
      <c r="G4252" s="2"/>
      <c r="AF4252" s="20"/>
      <c r="AI4252" s="2"/>
      <c r="AJ4252" s="2"/>
      <c r="AK4252" s="20"/>
      <c r="AN4252" s="2"/>
      <c r="AO4252" s="2"/>
    </row>
    <row r="4253" spans="7:41" x14ac:dyDescent="0.25">
      <c r="G4253" s="2"/>
      <c r="AF4253" s="20"/>
      <c r="AI4253" s="2"/>
      <c r="AJ4253" s="2"/>
      <c r="AK4253" s="20"/>
      <c r="AN4253" s="2"/>
      <c r="AO4253" s="2"/>
    </row>
    <row r="4254" spans="7:41" x14ac:dyDescent="0.25">
      <c r="G4254" s="2"/>
      <c r="AF4254" s="20"/>
      <c r="AI4254" s="2"/>
      <c r="AJ4254" s="2"/>
      <c r="AK4254" s="20"/>
      <c r="AN4254" s="2"/>
      <c r="AO4254" s="2"/>
    </row>
    <row r="4255" spans="7:41" x14ac:dyDescent="0.25">
      <c r="G4255" s="2"/>
      <c r="AF4255" s="20"/>
      <c r="AI4255" s="2"/>
      <c r="AJ4255" s="2"/>
      <c r="AK4255" s="20"/>
      <c r="AN4255" s="2"/>
      <c r="AO4255" s="2"/>
    </row>
    <row r="4256" spans="7:41" x14ac:dyDescent="0.25">
      <c r="G4256" s="2"/>
      <c r="AF4256" s="20"/>
      <c r="AI4256" s="2"/>
      <c r="AJ4256" s="2"/>
      <c r="AK4256" s="20"/>
      <c r="AN4256" s="2"/>
      <c r="AO4256" s="2"/>
    </row>
    <row r="4257" spans="7:41" x14ac:dyDescent="0.25">
      <c r="G4257" s="2"/>
      <c r="AF4257" s="20"/>
      <c r="AI4257" s="2"/>
      <c r="AJ4257" s="2"/>
      <c r="AK4257" s="20"/>
      <c r="AN4257" s="2"/>
      <c r="AO4257" s="2"/>
    </row>
    <row r="4258" spans="7:41" x14ac:dyDescent="0.25">
      <c r="G4258" s="2"/>
      <c r="AF4258" s="20"/>
      <c r="AI4258" s="2"/>
      <c r="AJ4258" s="2"/>
      <c r="AK4258" s="20"/>
      <c r="AN4258" s="2"/>
      <c r="AO4258" s="2"/>
    </row>
    <row r="4259" spans="7:41" x14ac:dyDescent="0.25">
      <c r="G4259" s="2"/>
      <c r="AF4259" s="20"/>
      <c r="AI4259" s="2"/>
      <c r="AJ4259" s="2"/>
      <c r="AK4259" s="20"/>
      <c r="AN4259" s="2"/>
      <c r="AO4259" s="2"/>
    </row>
    <row r="4260" spans="7:41" x14ac:dyDescent="0.25">
      <c r="G4260" s="2"/>
      <c r="AF4260" s="20"/>
      <c r="AI4260" s="2"/>
      <c r="AJ4260" s="2"/>
      <c r="AK4260" s="20"/>
      <c r="AN4260" s="2"/>
      <c r="AO4260" s="2"/>
    </row>
    <row r="4261" spans="7:41" x14ac:dyDescent="0.25">
      <c r="G4261" s="2"/>
      <c r="AF4261" s="20"/>
      <c r="AI4261" s="2"/>
      <c r="AJ4261" s="2"/>
      <c r="AK4261" s="20"/>
      <c r="AN4261" s="2"/>
      <c r="AO4261" s="2"/>
    </row>
    <row r="4262" spans="7:41" x14ac:dyDescent="0.25">
      <c r="G4262" s="2"/>
      <c r="AF4262" s="20"/>
      <c r="AI4262" s="2"/>
      <c r="AJ4262" s="2"/>
      <c r="AK4262" s="20"/>
      <c r="AN4262" s="2"/>
      <c r="AO4262" s="2"/>
    </row>
    <row r="4263" spans="7:41" x14ac:dyDescent="0.25">
      <c r="G4263" s="2"/>
      <c r="AF4263" s="20"/>
      <c r="AI4263" s="2"/>
      <c r="AJ4263" s="2"/>
      <c r="AK4263" s="20"/>
      <c r="AN4263" s="2"/>
      <c r="AO4263" s="2"/>
    </row>
    <row r="4264" spans="7:41" x14ac:dyDescent="0.25">
      <c r="G4264" s="2"/>
      <c r="AF4264" s="20"/>
      <c r="AI4264" s="2"/>
      <c r="AJ4264" s="2"/>
      <c r="AK4264" s="20"/>
      <c r="AN4264" s="2"/>
      <c r="AO4264" s="2"/>
    </row>
    <row r="4265" spans="7:41" x14ac:dyDescent="0.25">
      <c r="G4265" s="2"/>
      <c r="AF4265" s="20"/>
      <c r="AI4265" s="2"/>
      <c r="AJ4265" s="2"/>
      <c r="AK4265" s="20"/>
      <c r="AN4265" s="2"/>
      <c r="AO4265" s="2"/>
    </row>
    <row r="4266" spans="7:41" x14ac:dyDescent="0.25">
      <c r="G4266" s="2"/>
      <c r="AF4266" s="20"/>
      <c r="AI4266" s="2"/>
      <c r="AJ4266" s="2"/>
      <c r="AK4266" s="20"/>
      <c r="AN4266" s="2"/>
      <c r="AO4266" s="2"/>
    </row>
    <row r="4267" spans="7:41" x14ac:dyDescent="0.25">
      <c r="G4267" s="2"/>
      <c r="AF4267" s="20"/>
      <c r="AI4267" s="2"/>
      <c r="AJ4267" s="2"/>
      <c r="AK4267" s="20"/>
      <c r="AN4267" s="2"/>
      <c r="AO4267" s="2"/>
    </row>
    <row r="4268" spans="7:41" x14ac:dyDescent="0.25">
      <c r="G4268" s="2"/>
      <c r="AF4268" s="20"/>
      <c r="AI4268" s="2"/>
      <c r="AJ4268" s="2"/>
      <c r="AK4268" s="20"/>
      <c r="AN4268" s="2"/>
      <c r="AO4268" s="2"/>
    </row>
    <row r="4269" spans="7:41" x14ac:dyDescent="0.25">
      <c r="G4269" s="2"/>
      <c r="AF4269" s="20"/>
      <c r="AI4269" s="2"/>
      <c r="AJ4269" s="2"/>
      <c r="AK4269" s="20"/>
      <c r="AN4269" s="2"/>
      <c r="AO4269" s="2"/>
    </row>
    <row r="4270" spans="7:41" x14ac:dyDescent="0.25">
      <c r="G4270" s="2"/>
      <c r="AF4270" s="20"/>
      <c r="AI4270" s="2"/>
      <c r="AJ4270" s="2"/>
      <c r="AK4270" s="20"/>
      <c r="AN4270" s="2"/>
      <c r="AO4270" s="2"/>
    </row>
    <row r="4271" spans="7:41" x14ac:dyDescent="0.25">
      <c r="G4271" s="2"/>
      <c r="AF4271" s="20"/>
      <c r="AI4271" s="2"/>
      <c r="AJ4271" s="2"/>
      <c r="AK4271" s="20"/>
      <c r="AN4271" s="2"/>
      <c r="AO4271" s="2"/>
    </row>
    <row r="4272" spans="7:41" x14ac:dyDescent="0.25">
      <c r="G4272" s="2"/>
      <c r="AF4272" s="20"/>
      <c r="AI4272" s="2"/>
      <c r="AJ4272" s="2"/>
      <c r="AK4272" s="20"/>
      <c r="AN4272" s="2"/>
      <c r="AO4272" s="2"/>
    </row>
    <row r="4273" spans="7:41" x14ac:dyDescent="0.25">
      <c r="G4273" s="2"/>
      <c r="AF4273" s="20"/>
      <c r="AI4273" s="2"/>
      <c r="AJ4273" s="2"/>
      <c r="AK4273" s="20"/>
      <c r="AN4273" s="2"/>
      <c r="AO4273" s="2"/>
    </row>
    <row r="4274" spans="7:41" x14ac:dyDescent="0.25">
      <c r="G4274" s="2"/>
      <c r="AF4274" s="20"/>
      <c r="AI4274" s="2"/>
      <c r="AJ4274" s="2"/>
      <c r="AK4274" s="20"/>
      <c r="AN4274" s="2"/>
      <c r="AO4274" s="2"/>
    </row>
    <row r="4275" spans="7:41" x14ac:dyDescent="0.25">
      <c r="G4275" s="2"/>
      <c r="AF4275" s="20"/>
      <c r="AI4275" s="2"/>
      <c r="AJ4275" s="2"/>
      <c r="AK4275" s="20"/>
      <c r="AN4275" s="2"/>
      <c r="AO4275" s="2"/>
    </row>
    <row r="4276" spans="7:41" x14ac:dyDescent="0.25">
      <c r="G4276" s="2"/>
      <c r="AF4276" s="20"/>
      <c r="AI4276" s="2"/>
      <c r="AJ4276" s="2"/>
      <c r="AK4276" s="20"/>
      <c r="AN4276" s="2"/>
      <c r="AO4276" s="2"/>
    </row>
    <row r="4277" spans="7:41" x14ac:dyDescent="0.25">
      <c r="G4277" s="2"/>
      <c r="AF4277" s="20"/>
      <c r="AI4277" s="2"/>
      <c r="AJ4277" s="2"/>
      <c r="AK4277" s="20"/>
      <c r="AN4277" s="2"/>
      <c r="AO4277" s="2"/>
    </row>
    <row r="4278" spans="7:41" x14ac:dyDescent="0.25">
      <c r="G4278" s="2"/>
      <c r="AF4278" s="20"/>
      <c r="AI4278" s="2"/>
      <c r="AJ4278" s="2"/>
      <c r="AK4278" s="20"/>
      <c r="AN4278" s="2"/>
      <c r="AO4278" s="2"/>
    </row>
    <row r="4279" spans="7:41" x14ac:dyDescent="0.25">
      <c r="G4279" s="2"/>
      <c r="AF4279" s="20"/>
      <c r="AI4279" s="2"/>
      <c r="AJ4279" s="2"/>
      <c r="AK4279" s="20"/>
      <c r="AN4279" s="2"/>
      <c r="AO4279" s="2"/>
    </row>
    <row r="4280" spans="7:41" x14ac:dyDescent="0.25">
      <c r="G4280" s="2"/>
      <c r="AF4280" s="20"/>
      <c r="AI4280" s="2"/>
      <c r="AJ4280" s="2"/>
      <c r="AK4280" s="20"/>
      <c r="AN4280" s="2"/>
      <c r="AO4280" s="2"/>
    </row>
    <row r="4281" spans="7:41" x14ac:dyDescent="0.25">
      <c r="G4281" s="2"/>
      <c r="AF4281" s="20"/>
      <c r="AI4281" s="2"/>
      <c r="AJ4281" s="2"/>
      <c r="AK4281" s="20"/>
      <c r="AN4281" s="2"/>
      <c r="AO4281" s="2"/>
    </row>
    <row r="4282" spans="7:41" x14ac:dyDescent="0.25">
      <c r="G4282" s="2"/>
      <c r="AF4282" s="20"/>
      <c r="AI4282" s="2"/>
      <c r="AJ4282" s="2"/>
      <c r="AK4282" s="20"/>
      <c r="AN4282" s="2"/>
      <c r="AO4282" s="2"/>
    </row>
    <row r="4283" spans="7:41" x14ac:dyDescent="0.25">
      <c r="G4283" s="2"/>
      <c r="AF4283" s="20"/>
      <c r="AI4283" s="2"/>
      <c r="AJ4283" s="2"/>
      <c r="AK4283" s="20"/>
      <c r="AN4283" s="2"/>
      <c r="AO4283" s="2"/>
    </row>
    <row r="4284" spans="7:41" x14ac:dyDescent="0.25">
      <c r="G4284" s="2"/>
      <c r="AF4284" s="20"/>
      <c r="AI4284" s="2"/>
      <c r="AJ4284" s="2"/>
      <c r="AK4284" s="20"/>
      <c r="AN4284" s="2"/>
      <c r="AO4284" s="2"/>
    </row>
    <row r="4285" spans="7:41" x14ac:dyDescent="0.25">
      <c r="G4285" s="2"/>
      <c r="AF4285" s="20"/>
      <c r="AI4285" s="2"/>
      <c r="AJ4285" s="2"/>
      <c r="AK4285" s="20"/>
      <c r="AN4285" s="2"/>
      <c r="AO4285" s="2"/>
    </row>
    <row r="4286" spans="7:41" x14ac:dyDescent="0.25">
      <c r="G4286" s="2"/>
      <c r="AF4286" s="20"/>
      <c r="AI4286" s="2"/>
      <c r="AJ4286" s="2"/>
      <c r="AK4286" s="20"/>
      <c r="AN4286" s="2"/>
      <c r="AO4286" s="2"/>
    </row>
    <row r="4287" spans="7:41" x14ac:dyDescent="0.25">
      <c r="G4287" s="2"/>
      <c r="AF4287" s="20"/>
      <c r="AI4287" s="2"/>
      <c r="AJ4287" s="2"/>
      <c r="AK4287" s="20"/>
      <c r="AN4287" s="2"/>
      <c r="AO4287" s="2"/>
    </row>
    <row r="4288" spans="7:41" x14ac:dyDescent="0.25">
      <c r="G4288" s="2"/>
      <c r="AF4288" s="20"/>
      <c r="AI4288" s="2"/>
      <c r="AJ4288" s="2"/>
      <c r="AK4288" s="20"/>
      <c r="AN4288" s="2"/>
      <c r="AO4288" s="2"/>
    </row>
    <row r="4289" spans="7:41" x14ac:dyDescent="0.25">
      <c r="G4289" s="2"/>
      <c r="AF4289" s="20"/>
      <c r="AI4289" s="2"/>
      <c r="AJ4289" s="2"/>
      <c r="AK4289" s="20"/>
      <c r="AN4289" s="2"/>
      <c r="AO4289" s="2"/>
    </row>
    <row r="4290" spans="7:41" x14ac:dyDescent="0.25">
      <c r="G4290" s="2"/>
      <c r="AF4290" s="20"/>
      <c r="AI4290" s="2"/>
      <c r="AJ4290" s="2"/>
      <c r="AK4290" s="20"/>
      <c r="AN4290" s="2"/>
      <c r="AO4290" s="2"/>
    </row>
    <row r="4291" spans="7:41" x14ac:dyDescent="0.25">
      <c r="G4291" s="2"/>
      <c r="AF4291" s="20"/>
      <c r="AI4291" s="2"/>
      <c r="AJ4291" s="2"/>
      <c r="AK4291" s="20"/>
      <c r="AN4291" s="2"/>
      <c r="AO4291" s="2"/>
    </row>
    <row r="4292" spans="7:41" x14ac:dyDescent="0.25">
      <c r="G4292" s="2"/>
      <c r="AF4292" s="20"/>
      <c r="AI4292" s="2"/>
      <c r="AJ4292" s="2"/>
      <c r="AK4292" s="20"/>
      <c r="AN4292" s="2"/>
      <c r="AO4292" s="2"/>
    </row>
    <row r="4293" spans="7:41" x14ac:dyDescent="0.25">
      <c r="G4293" s="2"/>
      <c r="AF4293" s="20"/>
      <c r="AI4293" s="2"/>
      <c r="AJ4293" s="2"/>
      <c r="AK4293" s="20"/>
      <c r="AN4293" s="2"/>
      <c r="AO4293" s="2"/>
    </row>
    <row r="4294" spans="7:41" x14ac:dyDescent="0.25">
      <c r="G4294" s="2"/>
      <c r="AF4294" s="20"/>
      <c r="AI4294" s="2"/>
      <c r="AJ4294" s="2"/>
      <c r="AK4294" s="20"/>
      <c r="AN4294" s="2"/>
      <c r="AO4294" s="2"/>
    </row>
    <row r="4295" spans="7:41" x14ac:dyDescent="0.25">
      <c r="G4295" s="2"/>
      <c r="AF4295" s="20"/>
      <c r="AI4295" s="2"/>
      <c r="AJ4295" s="2"/>
      <c r="AK4295" s="20"/>
      <c r="AN4295" s="2"/>
      <c r="AO4295" s="2"/>
    </row>
    <row r="4296" spans="7:41" x14ac:dyDescent="0.25">
      <c r="G4296" s="2"/>
      <c r="AF4296" s="20"/>
      <c r="AI4296" s="2"/>
      <c r="AJ4296" s="2"/>
      <c r="AK4296" s="20"/>
      <c r="AN4296" s="2"/>
      <c r="AO4296" s="2"/>
    </row>
    <row r="4297" spans="7:41" x14ac:dyDescent="0.25">
      <c r="G4297" s="2"/>
      <c r="AF4297" s="20"/>
      <c r="AI4297" s="2"/>
      <c r="AJ4297" s="2"/>
      <c r="AK4297" s="20"/>
      <c r="AN4297" s="2"/>
      <c r="AO4297" s="2"/>
    </row>
    <row r="4298" spans="7:41" x14ac:dyDescent="0.25">
      <c r="G4298" s="2"/>
      <c r="AF4298" s="20"/>
      <c r="AI4298" s="2"/>
      <c r="AJ4298" s="2"/>
      <c r="AK4298" s="20"/>
      <c r="AN4298" s="2"/>
      <c r="AO4298" s="2"/>
    </row>
    <row r="4299" spans="7:41" x14ac:dyDescent="0.25">
      <c r="G4299" s="2"/>
      <c r="AF4299" s="20"/>
      <c r="AI4299" s="2"/>
      <c r="AJ4299" s="2"/>
      <c r="AK4299" s="20"/>
      <c r="AN4299" s="2"/>
      <c r="AO4299" s="2"/>
    </row>
    <row r="4300" spans="7:41" x14ac:dyDescent="0.25">
      <c r="G4300" s="2"/>
      <c r="AF4300" s="20"/>
      <c r="AI4300" s="2"/>
      <c r="AJ4300" s="2"/>
      <c r="AK4300" s="20"/>
      <c r="AN4300" s="2"/>
      <c r="AO4300" s="2"/>
    </row>
    <row r="4301" spans="7:41" x14ac:dyDescent="0.25">
      <c r="G4301" s="2"/>
      <c r="AF4301" s="20"/>
      <c r="AI4301" s="2"/>
      <c r="AJ4301" s="2"/>
      <c r="AK4301" s="20"/>
      <c r="AN4301" s="2"/>
      <c r="AO4301" s="2"/>
    </row>
    <row r="4302" spans="7:41" x14ac:dyDescent="0.25">
      <c r="G4302" s="2"/>
      <c r="AF4302" s="20"/>
      <c r="AI4302" s="2"/>
      <c r="AJ4302" s="2"/>
      <c r="AK4302" s="20"/>
      <c r="AN4302" s="2"/>
      <c r="AO4302" s="2"/>
    </row>
    <row r="4303" spans="7:41" x14ac:dyDescent="0.25">
      <c r="G4303" s="2"/>
      <c r="AF4303" s="20"/>
      <c r="AI4303" s="2"/>
      <c r="AJ4303" s="2"/>
      <c r="AK4303" s="20"/>
      <c r="AN4303" s="2"/>
      <c r="AO4303" s="2"/>
    </row>
    <row r="4304" spans="7:41" x14ac:dyDescent="0.25">
      <c r="G4304" s="2"/>
      <c r="AF4304" s="20"/>
      <c r="AI4304" s="2"/>
      <c r="AJ4304" s="2"/>
      <c r="AK4304" s="20"/>
      <c r="AN4304" s="2"/>
      <c r="AO4304" s="2"/>
    </row>
    <row r="4305" spans="7:41" x14ac:dyDescent="0.25">
      <c r="G4305" s="2"/>
      <c r="AF4305" s="20"/>
      <c r="AI4305" s="2"/>
      <c r="AJ4305" s="2"/>
      <c r="AK4305" s="20"/>
      <c r="AN4305" s="2"/>
      <c r="AO4305" s="2"/>
    </row>
    <row r="4306" spans="7:41" x14ac:dyDescent="0.25">
      <c r="G4306" s="2"/>
      <c r="AF4306" s="20"/>
      <c r="AI4306" s="2"/>
      <c r="AJ4306" s="2"/>
      <c r="AK4306" s="20"/>
      <c r="AN4306" s="2"/>
      <c r="AO4306" s="2"/>
    </row>
    <row r="4307" spans="7:41" x14ac:dyDescent="0.25">
      <c r="G4307" s="2"/>
      <c r="AF4307" s="20"/>
      <c r="AI4307" s="2"/>
      <c r="AJ4307" s="2"/>
      <c r="AK4307" s="20"/>
      <c r="AN4307" s="2"/>
      <c r="AO4307" s="2"/>
    </row>
    <row r="4308" spans="7:41" x14ac:dyDescent="0.25">
      <c r="G4308" s="2"/>
      <c r="AF4308" s="20"/>
      <c r="AI4308" s="2"/>
      <c r="AJ4308" s="2"/>
      <c r="AK4308" s="20"/>
      <c r="AN4308" s="2"/>
      <c r="AO4308" s="2"/>
    </row>
    <row r="4309" spans="7:41" x14ac:dyDescent="0.25">
      <c r="G4309" s="2"/>
      <c r="AF4309" s="20"/>
      <c r="AI4309" s="2"/>
      <c r="AJ4309" s="2"/>
      <c r="AK4309" s="20"/>
      <c r="AN4309" s="2"/>
      <c r="AO4309" s="2"/>
    </row>
    <row r="4310" spans="7:41" x14ac:dyDescent="0.25">
      <c r="G4310" s="2"/>
      <c r="AF4310" s="20"/>
      <c r="AI4310" s="2"/>
      <c r="AJ4310" s="2"/>
      <c r="AK4310" s="20"/>
      <c r="AN4310" s="2"/>
      <c r="AO4310" s="2"/>
    </row>
    <row r="4311" spans="7:41" x14ac:dyDescent="0.25">
      <c r="G4311" s="2"/>
      <c r="AF4311" s="20"/>
      <c r="AI4311" s="2"/>
      <c r="AJ4311" s="2"/>
      <c r="AK4311" s="20"/>
      <c r="AN4311" s="2"/>
      <c r="AO4311" s="2"/>
    </row>
    <row r="4312" spans="7:41" x14ac:dyDescent="0.25">
      <c r="G4312" s="2"/>
      <c r="AF4312" s="20"/>
      <c r="AI4312" s="2"/>
      <c r="AJ4312" s="2"/>
      <c r="AK4312" s="20"/>
      <c r="AN4312" s="2"/>
      <c r="AO4312" s="2"/>
    </row>
    <row r="4313" spans="7:41" x14ac:dyDescent="0.25">
      <c r="G4313" s="2"/>
      <c r="AF4313" s="20"/>
      <c r="AI4313" s="2"/>
      <c r="AJ4313" s="2"/>
      <c r="AK4313" s="20"/>
      <c r="AN4313" s="2"/>
      <c r="AO4313" s="2"/>
    </row>
    <row r="4314" spans="7:41" x14ac:dyDescent="0.25">
      <c r="G4314" s="2"/>
      <c r="AF4314" s="20"/>
      <c r="AI4314" s="2"/>
      <c r="AJ4314" s="2"/>
      <c r="AK4314" s="20"/>
      <c r="AN4314" s="2"/>
      <c r="AO4314" s="2"/>
    </row>
    <row r="4315" spans="7:41" x14ac:dyDescent="0.25">
      <c r="G4315" s="2"/>
      <c r="AF4315" s="20"/>
      <c r="AI4315" s="2"/>
      <c r="AJ4315" s="2"/>
      <c r="AK4315" s="20"/>
      <c r="AN4315" s="2"/>
      <c r="AO4315" s="2"/>
    </row>
    <row r="4316" spans="7:41" x14ac:dyDescent="0.25">
      <c r="G4316" s="2"/>
      <c r="AF4316" s="20"/>
      <c r="AI4316" s="2"/>
      <c r="AJ4316" s="2"/>
      <c r="AK4316" s="20"/>
      <c r="AN4316" s="2"/>
      <c r="AO4316" s="2"/>
    </row>
    <row r="4317" spans="7:41" x14ac:dyDescent="0.25">
      <c r="G4317" s="2"/>
      <c r="AF4317" s="20"/>
      <c r="AI4317" s="2"/>
      <c r="AJ4317" s="2"/>
      <c r="AK4317" s="20"/>
      <c r="AN4317" s="2"/>
      <c r="AO4317" s="2"/>
    </row>
    <row r="4318" spans="7:41" x14ac:dyDescent="0.25">
      <c r="G4318" s="2"/>
      <c r="AF4318" s="20"/>
      <c r="AI4318" s="2"/>
      <c r="AJ4318" s="2"/>
      <c r="AK4318" s="20"/>
      <c r="AN4318" s="2"/>
      <c r="AO4318" s="2"/>
    </row>
    <row r="4319" spans="7:41" x14ac:dyDescent="0.25">
      <c r="G4319" s="2"/>
      <c r="AF4319" s="20"/>
      <c r="AI4319" s="2"/>
      <c r="AJ4319" s="2"/>
      <c r="AK4319" s="20"/>
      <c r="AN4319" s="2"/>
      <c r="AO4319" s="2"/>
    </row>
    <row r="4320" spans="7:41" x14ac:dyDescent="0.25">
      <c r="G4320" s="2"/>
      <c r="AF4320" s="20"/>
      <c r="AI4320" s="2"/>
      <c r="AJ4320" s="2"/>
      <c r="AK4320" s="20"/>
      <c r="AN4320" s="2"/>
      <c r="AO4320" s="2"/>
    </row>
    <row r="4321" spans="7:41" x14ac:dyDescent="0.25">
      <c r="G4321" s="2"/>
      <c r="AF4321" s="20"/>
      <c r="AI4321" s="2"/>
      <c r="AJ4321" s="2"/>
      <c r="AK4321" s="20"/>
      <c r="AN4321" s="2"/>
      <c r="AO4321" s="2"/>
    </row>
    <row r="4322" spans="7:41" x14ac:dyDescent="0.25">
      <c r="G4322" s="2"/>
      <c r="AF4322" s="20"/>
      <c r="AI4322" s="2"/>
      <c r="AJ4322" s="2"/>
      <c r="AK4322" s="20"/>
      <c r="AN4322" s="2"/>
      <c r="AO4322" s="2"/>
    </row>
    <row r="4323" spans="7:41" x14ac:dyDescent="0.25">
      <c r="G4323" s="2"/>
      <c r="AF4323" s="20"/>
      <c r="AI4323" s="2"/>
      <c r="AJ4323" s="2"/>
      <c r="AK4323" s="20"/>
      <c r="AN4323" s="2"/>
      <c r="AO4323" s="2"/>
    </row>
    <row r="4324" spans="7:41" x14ac:dyDescent="0.25">
      <c r="G4324" s="2"/>
      <c r="AF4324" s="20"/>
      <c r="AI4324" s="2"/>
      <c r="AJ4324" s="2"/>
      <c r="AK4324" s="20"/>
      <c r="AN4324" s="2"/>
      <c r="AO4324" s="2"/>
    </row>
    <row r="4325" spans="7:41" x14ac:dyDescent="0.25">
      <c r="G4325" s="2"/>
      <c r="AF4325" s="20"/>
      <c r="AI4325" s="2"/>
      <c r="AJ4325" s="2"/>
      <c r="AK4325" s="20"/>
      <c r="AN4325" s="2"/>
      <c r="AO4325" s="2"/>
    </row>
    <row r="4326" spans="7:41" x14ac:dyDescent="0.25">
      <c r="G4326" s="2"/>
      <c r="AF4326" s="20"/>
      <c r="AI4326" s="2"/>
      <c r="AJ4326" s="2"/>
      <c r="AK4326" s="20"/>
      <c r="AN4326" s="2"/>
      <c r="AO4326" s="2"/>
    </row>
    <row r="4327" spans="7:41" x14ac:dyDescent="0.25">
      <c r="G4327" s="2"/>
      <c r="AF4327" s="20"/>
      <c r="AI4327" s="2"/>
      <c r="AJ4327" s="2"/>
      <c r="AK4327" s="20"/>
      <c r="AN4327" s="2"/>
      <c r="AO4327" s="2"/>
    </row>
    <row r="4328" spans="7:41" x14ac:dyDescent="0.25">
      <c r="G4328" s="2"/>
      <c r="AF4328" s="20"/>
      <c r="AI4328" s="2"/>
      <c r="AJ4328" s="2"/>
      <c r="AK4328" s="20"/>
      <c r="AN4328" s="2"/>
      <c r="AO4328" s="2"/>
    </row>
    <row r="4329" spans="7:41" x14ac:dyDescent="0.25">
      <c r="G4329" s="2"/>
      <c r="AF4329" s="20"/>
      <c r="AI4329" s="2"/>
      <c r="AJ4329" s="2"/>
      <c r="AK4329" s="20"/>
      <c r="AN4329" s="2"/>
      <c r="AO4329" s="2"/>
    </row>
    <row r="4330" spans="7:41" x14ac:dyDescent="0.25">
      <c r="G4330" s="2"/>
      <c r="AF4330" s="20"/>
      <c r="AI4330" s="2"/>
      <c r="AJ4330" s="2"/>
      <c r="AK4330" s="20"/>
      <c r="AN4330" s="2"/>
      <c r="AO4330" s="2"/>
    </row>
    <row r="4331" spans="7:41" x14ac:dyDescent="0.25">
      <c r="G4331" s="2"/>
      <c r="AF4331" s="20"/>
      <c r="AI4331" s="2"/>
      <c r="AJ4331" s="2"/>
      <c r="AK4331" s="20"/>
      <c r="AN4331" s="2"/>
      <c r="AO4331" s="2"/>
    </row>
    <row r="4332" spans="7:41" x14ac:dyDescent="0.25">
      <c r="G4332" s="2"/>
      <c r="AF4332" s="20"/>
      <c r="AI4332" s="2"/>
      <c r="AJ4332" s="2"/>
      <c r="AK4332" s="20"/>
      <c r="AN4332" s="2"/>
      <c r="AO4332" s="2"/>
    </row>
    <row r="4333" spans="7:41" x14ac:dyDescent="0.25">
      <c r="G4333" s="2"/>
      <c r="AF4333" s="20"/>
      <c r="AI4333" s="2"/>
      <c r="AJ4333" s="2"/>
      <c r="AK4333" s="20"/>
      <c r="AN4333" s="2"/>
      <c r="AO4333" s="2"/>
    </row>
    <row r="4334" spans="7:41" x14ac:dyDescent="0.25">
      <c r="G4334" s="2"/>
      <c r="AF4334" s="20"/>
      <c r="AI4334" s="2"/>
      <c r="AJ4334" s="2"/>
      <c r="AK4334" s="20"/>
      <c r="AN4334" s="2"/>
      <c r="AO4334" s="2"/>
    </row>
    <row r="4335" spans="7:41" x14ac:dyDescent="0.25">
      <c r="G4335" s="2"/>
      <c r="AF4335" s="20"/>
      <c r="AI4335" s="2"/>
      <c r="AJ4335" s="2"/>
      <c r="AK4335" s="20"/>
      <c r="AN4335" s="2"/>
      <c r="AO4335" s="2"/>
    </row>
    <row r="4336" spans="7:41" x14ac:dyDescent="0.25">
      <c r="G4336" s="2"/>
      <c r="AF4336" s="20"/>
      <c r="AI4336" s="2"/>
      <c r="AJ4336" s="2"/>
      <c r="AK4336" s="20"/>
      <c r="AN4336" s="2"/>
      <c r="AO4336" s="2"/>
    </row>
    <row r="4337" spans="7:41" x14ac:dyDescent="0.25">
      <c r="G4337" s="2"/>
      <c r="AF4337" s="20"/>
      <c r="AI4337" s="2"/>
      <c r="AJ4337" s="2"/>
      <c r="AK4337" s="20"/>
      <c r="AN4337" s="2"/>
      <c r="AO4337" s="2"/>
    </row>
    <row r="4338" spans="7:41" x14ac:dyDescent="0.25">
      <c r="G4338" s="2"/>
      <c r="AF4338" s="20"/>
      <c r="AI4338" s="2"/>
      <c r="AJ4338" s="2"/>
      <c r="AK4338" s="20"/>
      <c r="AN4338" s="2"/>
      <c r="AO4338" s="2"/>
    </row>
    <row r="4339" spans="7:41" x14ac:dyDescent="0.25">
      <c r="G4339" s="2"/>
      <c r="AF4339" s="20"/>
      <c r="AI4339" s="2"/>
      <c r="AJ4339" s="2"/>
      <c r="AK4339" s="20"/>
      <c r="AN4339" s="2"/>
      <c r="AO4339" s="2"/>
    </row>
    <row r="4340" spans="7:41" x14ac:dyDescent="0.25">
      <c r="G4340" s="2"/>
      <c r="AF4340" s="20"/>
      <c r="AI4340" s="2"/>
      <c r="AJ4340" s="2"/>
      <c r="AK4340" s="20"/>
      <c r="AN4340" s="2"/>
      <c r="AO4340" s="2"/>
    </row>
    <row r="4341" spans="7:41" x14ac:dyDescent="0.25">
      <c r="G4341" s="2"/>
      <c r="AF4341" s="20"/>
      <c r="AI4341" s="2"/>
      <c r="AJ4341" s="2"/>
      <c r="AK4341" s="20"/>
      <c r="AN4341" s="2"/>
      <c r="AO4341" s="2"/>
    </row>
    <row r="4342" spans="7:41" x14ac:dyDescent="0.25">
      <c r="G4342" s="2"/>
      <c r="AF4342" s="20"/>
      <c r="AI4342" s="2"/>
      <c r="AJ4342" s="2"/>
      <c r="AK4342" s="20"/>
      <c r="AN4342" s="2"/>
      <c r="AO4342" s="2"/>
    </row>
    <row r="4343" spans="7:41" x14ac:dyDescent="0.25">
      <c r="G4343" s="2"/>
      <c r="AF4343" s="20"/>
      <c r="AI4343" s="2"/>
      <c r="AJ4343" s="2"/>
      <c r="AK4343" s="20"/>
      <c r="AN4343" s="2"/>
      <c r="AO4343" s="2"/>
    </row>
    <row r="4344" spans="7:41" x14ac:dyDescent="0.25">
      <c r="G4344" s="2"/>
      <c r="AF4344" s="20"/>
      <c r="AI4344" s="2"/>
      <c r="AJ4344" s="2"/>
      <c r="AK4344" s="20"/>
      <c r="AN4344" s="2"/>
      <c r="AO4344" s="2"/>
    </row>
    <row r="4345" spans="7:41" x14ac:dyDescent="0.25">
      <c r="G4345" s="2"/>
      <c r="AF4345" s="20"/>
      <c r="AI4345" s="2"/>
      <c r="AJ4345" s="2"/>
      <c r="AK4345" s="20"/>
      <c r="AN4345" s="2"/>
      <c r="AO4345" s="2"/>
    </row>
    <row r="4346" spans="7:41" x14ac:dyDescent="0.25">
      <c r="G4346" s="2"/>
      <c r="AF4346" s="20"/>
      <c r="AI4346" s="2"/>
      <c r="AJ4346" s="2"/>
      <c r="AK4346" s="20"/>
      <c r="AN4346" s="2"/>
      <c r="AO4346" s="2"/>
    </row>
    <row r="4347" spans="7:41" x14ac:dyDescent="0.25">
      <c r="G4347" s="2"/>
      <c r="AF4347" s="20"/>
      <c r="AI4347" s="2"/>
      <c r="AJ4347" s="2"/>
      <c r="AK4347" s="20"/>
      <c r="AN4347" s="2"/>
      <c r="AO4347" s="2"/>
    </row>
    <row r="4348" spans="7:41" x14ac:dyDescent="0.25">
      <c r="G4348" s="2"/>
      <c r="AF4348" s="20"/>
      <c r="AI4348" s="2"/>
      <c r="AJ4348" s="2"/>
      <c r="AK4348" s="20"/>
      <c r="AN4348" s="2"/>
      <c r="AO4348" s="2"/>
    </row>
    <row r="4349" spans="7:41" x14ac:dyDescent="0.25">
      <c r="G4349" s="2"/>
      <c r="AF4349" s="20"/>
      <c r="AI4349" s="2"/>
      <c r="AJ4349" s="2"/>
      <c r="AK4349" s="20"/>
      <c r="AN4349" s="2"/>
      <c r="AO4349" s="2"/>
    </row>
    <row r="4350" spans="7:41" x14ac:dyDescent="0.25">
      <c r="G4350" s="2"/>
      <c r="AF4350" s="20"/>
      <c r="AI4350" s="2"/>
      <c r="AJ4350" s="2"/>
      <c r="AK4350" s="20"/>
      <c r="AN4350" s="2"/>
      <c r="AO4350" s="2"/>
    </row>
    <row r="4351" spans="7:41" x14ac:dyDescent="0.25">
      <c r="G4351" s="2"/>
      <c r="AF4351" s="20"/>
      <c r="AI4351" s="2"/>
      <c r="AJ4351" s="2"/>
      <c r="AK4351" s="20"/>
      <c r="AN4351" s="2"/>
      <c r="AO4351" s="2"/>
    </row>
    <row r="4352" spans="7:41" x14ac:dyDescent="0.25">
      <c r="G4352" s="2"/>
      <c r="AF4352" s="20"/>
      <c r="AI4352" s="2"/>
      <c r="AJ4352" s="2"/>
      <c r="AK4352" s="20"/>
      <c r="AN4352" s="2"/>
      <c r="AO4352" s="2"/>
    </row>
    <row r="4353" spans="7:41" x14ac:dyDescent="0.25">
      <c r="G4353" s="2"/>
      <c r="AF4353" s="20"/>
      <c r="AI4353" s="2"/>
      <c r="AJ4353" s="2"/>
      <c r="AK4353" s="20"/>
      <c r="AN4353" s="2"/>
      <c r="AO4353" s="2"/>
    </row>
    <row r="4354" spans="7:41" x14ac:dyDescent="0.25">
      <c r="G4354" s="2"/>
      <c r="AF4354" s="20"/>
      <c r="AI4354" s="2"/>
      <c r="AJ4354" s="2"/>
      <c r="AK4354" s="20"/>
      <c r="AN4354" s="2"/>
      <c r="AO4354" s="2"/>
    </row>
    <row r="4355" spans="7:41" x14ac:dyDescent="0.25">
      <c r="G4355" s="2"/>
      <c r="AF4355" s="20"/>
      <c r="AI4355" s="2"/>
      <c r="AJ4355" s="2"/>
      <c r="AK4355" s="20"/>
      <c r="AN4355" s="2"/>
      <c r="AO4355" s="2"/>
    </row>
    <row r="4356" spans="7:41" x14ac:dyDescent="0.25">
      <c r="G4356" s="2"/>
      <c r="AF4356" s="20"/>
      <c r="AI4356" s="2"/>
      <c r="AJ4356" s="2"/>
      <c r="AK4356" s="20"/>
      <c r="AN4356" s="2"/>
      <c r="AO4356" s="2"/>
    </row>
    <row r="4357" spans="7:41" x14ac:dyDescent="0.25">
      <c r="G4357" s="2"/>
      <c r="AF4357" s="20"/>
      <c r="AI4357" s="2"/>
      <c r="AJ4357" s="2"/>
      <c r="AK4357" s="20"/>
      <c r="AN4357" s="2"/>
      <c r="AO4357" s="2"/>
    </row>
    <row r="4358" spans="7:41" x14ac:dyDescent="0.25">
      <c r="G4358" s="2"/>
      <c r="AF4358" s="20"/>
      <c r="AI4358" s="2"/>
      <c r="AJ4358" s="2"/>
      <c r="AK4358" s="20"/>
      <c r="AN4358" s="2"/>
      <c r="AO4358" s="2"/>
    </row>
    <row r="4359" spans="7:41" x14ac:dyDescent="0.25">
      <c r="G4359" s="2"/>
      <c r="AF4359" s="20"/>
      <c r="AI4359" s="2"/>
      <c r="AJ4359" s="2"/>
      <c r="AK4359" s="20"/>
      <c r="AN4359" s="2"/>
      <c r="AO4359" s="2"/>
    </row>
    <row r="4360" spans="7:41" x14ac:dyDescent="0.25">
      <c r="G4360" s="2"/>
      <c r="AF4360" s="20"/>
      <c r="AI4360" s="2"/>
      <c r="AJ4360" s="2"/>
      <c r="AK4360" s="20"/>
      <c r="AN4360" s="2"/>
      <c r="AO4360" s="2"/>
    </row>
    <row r="4361" spans="7:41" x14ac:dyDescent="0.25">
      <c r="G4361" s="2"/>
      <c r="AF4361" s="20"/>
      <c r="AI4361" s="2"/>
      <c r="AJ4361" s="2"/>
      <c r="AK4361" s="20"/>
      <c r="AN4361" s="2"/>
      <c r="AO4361" s="2"/>
    </row>
    <row r="4362" spans="7:41" x14ac:dyDescent="0.25">
      <c r="G4362" s="2"/>
      <c r="AF4362" s="20"/>
      <c r="AI4362" s="2"/>
      <c r="AJ4362" s="2"/>
      <c r="AK4362" s="20"/>
      <c r="AN4362" s="2"/>
      <c r="AO4362" s="2"/>
    </row>
    <row r="4363" spans="7:41" x14ac:dyDescent="0.25">
      <c r="G4363" s="2"/>
      <c r="AF4363" s="20"/>
      <c r="AI4363" s="2"/>
      <c r="AJ4363" s="2"/>
      <c r="AK4363" s="20"/>
      <c r="AN4363" s="2"/>
      <c r="AO4363" s="2"/>
    </row>
    <row r="4364" spans="7:41" x14ac:dyDescent="0.25">
      <c r="G4364" s="2"/>
      <c r="AF4364" s="20"/>
      <c r="AI4364" s="2"/>
      <c r="AJ4364" s="2"/>
      <c r="AK4364" s="20"/>
      <c r="AN4364" s="2"/>
      <c r="AO4364" s="2"/>
    </row>
    <row r="4365" spans="7:41" x14ac:dyDescent="0.25">
      <c r="G4365" s="2"/>
      <c r="AF4365" s="20"/>
      <c r="AI4365" s="2"/>
      <c r="AJ4365" s="2"/>
      <c r="AK4365" s="20"/>
      <c r="AN4365" s="2"/>
      <c r="AO4365" s="2"/>
    </row>
    <row r="4366" spans="7:41" x14ac:dyDescent="0.25">
      <c r="G4366" s="2"/>
      <c r="AF4366" s="20"/>
      <c r="AI4366" s="2"/>
      <c r="AJ4366" s="2"/>
      <c r="AK4366" s="20"/>
      <c r="AN4366" s="2"/>
      <c r="AO4366" s="2"/>
    </row>
    <row r="4367" spans="7:41" x14ac:dyDescent="0.25">
      <c r="G4367" s="2"/>
      <c r="AF4367" s="20"/>
      <c r="AI4367" s="2"/>
      <c r="AJ4367" s="2"/>
      <c r="AK4367" s="20"/>
      <c r="AN4367" s="2"/>
      <c r="AO4367" s="2"/>
    </row>
    <row r="4368" spans="7:41" x14ac:dyDescent="0.25">
      <c r="G4368" s="2"/>
      <c r="AF4368" s="20"/>
      <c r="AI4368" s="2"/>
      <c r="AJ4368" s="2"/>
      <c r="AK4368" s="20"/>
      <c r="AN4368" s="2"/>
      <c r="AO4368" s="2"/>
    </row>
    <row r="4369" spans="7:41" x14ac:dyDescent="0.25">
      <c r="G4369" s="2"/>
      <c r="AF4369" s="20"/>
      <c r="AI4369" s="2"/>
      <c r="AJ4369" s="2"/>
      <c r="AK4369" s="20"/>
      <c r="AN4369" s="2"/>
      <c r="AO4369" s="2"/>
    </row>
    <row r="4370" spans="7:41" x14ac:dyDescent="0.25">
      <c r="G4370" s="2"/>
      <c r="AF4370" s="20"/>
      <c r="AI4370" s="2"/>
      <c r="AJ4370" s="2"/>
      <c r="AK4370" s="20"/>
      <c r="AN4370" s="2"/>
      <c r="AO4370" s="2"/>
    </row>
    <row r="4371" spans="7:41" x14ac:dyDescent="0.25">
      <c r="G4371" s="2"/>
      <c r="AF4371" s="20"/>
      <c r="AI4371" s="2"/>
      <c r="AJ4371" s="2"/>
      <c r="AK4371" s="20"/>
      <c r="AN4371" s="2"/>
      <c r="AO4371" s="2"/>
    </row>
    <row r="4372" spans="7:41" x14ac:dyDescent="0.25">
      <c r="G4372" s="2"/>
      <c r="AF4372" s="20"/>
      <c r="AI4372" s="2"/>
      <c r="AJ4372" s="2"/>
      <c r="AK4372" s="20"/>
      <c r="AN4372" s="2"/>
      <c r="AO4372" s="2"/>
    </row>
    <row r="4373" spans="7:41" x14ac:dyDescent="0.25">
      <c r="G4373" s="2"/>
      <c r="AF4373" s="20"/>
      <c r="AI4373" s="2"/>
      <c r="AJ4373" s="2"/>
      <c r="AK4373" s="20"/>
      <c r="AN4373" s="2"/>
      <c r="AO4373" s="2"/>
    </row>
    <row r="4374" spans="7:41" x14ac:dyDescent="0.25">
      <c r="G4374" s="2"/>
      <c r="AF4374" s="20"/>
      <c r="AI4374" s="2"/>
      <c r="AJ4374" s="2"/>
      <c r="AK4374" s="20"/>
      <c r="AN4374" s="2"/>
      <c r="AO4374" s="2"/>
    </row>
    <row r="4375" spans="7:41" x14ac:dyDescent="0.25">
      <c r="G4375" s="2"/>
      <c r="AF4375" s="20"/>
      <c r="AI4375" s="2"/>
      <c r="AJ4375" s="2"/>
      <c r="AK4375" s="20"/>
      <c r="AN4375" s="2"/>
      <c r="AO4375" s="2"/>
    </row>
    <row r="4376" spans="7:41" x14ac:dyDescent="0.25">
      <c r="G4376" s="2"/>
      <c r="AF4376" s="20"/>
      <c r="AI4376" s="2"/>
      <c r="AJ4376" s="2"/>
      <c r="AK4376" s="20"/>
      <c r="AN4376" s="2"/>
      <c r="AO4376" s="2"/>
    </row>
    <row r="4377" spans="7:41" x14ac:dyDescent="0.25">
      <c r="G4377" s="2"/>
      <c r="AF4377" s="20"/>
      <c r="AI4377" s="2"/>
      <c r="AJ4377" s="2"/>
      <c r="AK4377" s="20"/>
      <c r="AN4377" s="2"/>
      <c r="AO4377" s="2"/>
    </row>
    <row r="4378" spans="7:41" x14ac:dyDescent="0.25">
      <c r="G4378" s="2"/>
      <c r="AF4378" s="20"/>
      <c r="AI4378" s="2"/>
      <c r="AJ4378" s="2"/>
      <c r="AK4378" s="20"/>
      <c r="AN4378" s="2"/>
      <c r="AO4378" s="2"/>
    </row>
    <row r="4379" spans="7:41" x14ac:dyDescent="0.25">
      <c r="G4379" s="2"/>
      <c r="AF4379" s="20"/>
      <c r="AI4379" s="2"/>
      <c r="AJ4379" s="2"/>
      <c r="AK4379" s="20"/>
      <c r="AN4379" s="2"/>
      <c r="AO4379" s="2"/>
    </row>
    <row r="4380" spans="7:41" x14ac:dyDescent="0.25">
      <c r="G4380" s="2"/>
      <c r="AF4380" s="20"/>
      <c r="AI4380" s="2"/>
      <c r="AJ4380" s="2"/>
      <c r="AK4380" s="20"/>
      <c r="AN4380" s="2"/>
      <c r="AO4380" s="2"/>
    </row>
    <row r="4381" spans="7:41" x14ac:dyDescent="0.25">
      <c r="G4381" s="2"/>
      <c r="AF4381" s="20"/>
      <c r="AI4381" s="2"/>
      <c r="AJ4381" s="2"/>
      <c r="AK4381" s="20"/>
      <c r="AN4381" s="2"/>
      <c r="AO4381" s="2"/>
    </row>
    <row r="4382" spans="7:41" x14ac:dyDescent="0.25">
      <c r="G4382" s="2"/>
      <c r="AF4382" s="20"/>
      <c r="AI4382" s="2"/>
      <c r="AJ4382" s="2"/>
      <c r="AK4382" s="20"/>
      <c r="AN4382" s="2"/>
      <c r="AO4382" s="2"/>
    </row>
    <row r="4383" spans="7:41" x14ac:dyDescent="0.25">
      <c r="G4383" s="2"/>
      <c r="AF4383" s="20"/>
      <c r="AI4383" s="2"/>
      <c r="AJ4383" s="2"/>
      <c r="AK4383" s="20"/>
      <c r="AN4383" s="2"/>
      <c r="AO4383" s="2"/>
    </row>
    <row r="4384" spans="7:41" x14ac:dyDescent="0.25">
      <c r="G4384" s="2"/>
      <c r="AF4384" s="20"/>
      <c r="AI4384" s="2"/>
      <c r="AJ4384" s="2"/>
      <c r="AK4384" s="20"/>
      <c r="AN4384" s="2"/>
      <c r="AO4384" s="2"/>
    </row>
    <row r="4385" spans="7:41" x14ac:dyDescent="0.25">
      <c r="G4385" s="2"/>
      <c r="AF4385" s="20"/>
      <c r="AI4385" s="2"/>
      <c r="AJ4385" s="2"/>
      <c r="AK4385" s="20"/>
      <c r="AN4385" s="2"/>
      <c r="AO4385" s="2"/>
    </row>
    <row r="4386" spans="7:41" x14ac:dyDescent="0.25">
      <c r="G4386" s="2"/>
      <c r="AF4386" s="20"/>
      <c r="AI4386" s="2"/>
      <c r="AJ4386" s="2"/>
      <c r="AK4386" s="20"/>
      <c r="AN4386" s="2"/>
      <c r="AO4386" s="2"/>
    </row>
    <row r="4387" spans="7:41" x14ac:dyDescent="0.25">
      <c r="G4387" s="2"/>
      <c r="AF4387" s="20"/>
      <c r="AI4387" s="2"/>
      <c r="AJ4387" s="2"/>
      <c r="AK4387" s="20"/>
      <c r="AN4387" s="2"/>
      <c r="AO4387" s="2"/>
    </row>
    <row r="4388" spans="7:41" x14ac:dyDescent="0.25">
      <c r="G4388" s="2"/>
      <c r="AF4388" s="20"/>
      <c r="AI4388" s="2"/>
      <c r="AJ4388" s="2"/>
      <c r="AK4388" s="20"/>
      <c r="AN4388" s="2"/>
      <c r="AO4388" s="2"/>
    </row>
    <row r="4389" spans="7:41" x14ac:dyDescent="0.25">
      <c r="G4389" s="2"/>
      <c r="AF4389" s="20"/>
      <c r="AI4389" s="2"/>
      <c r="AJ4389" s="2"/>
      <c r="AK4389" s="20"/>
      <c r="AN4389" s="2"/>
      <c r="AO4389" s="2"/>
    </row>
    <row r="4390" spans="7:41" x14ac:dyDescent="0.25">
      <c r="G4390" s="2"/>
      <c r="AF4390" s="20"/>
      <c r="AI4390" s="2"/>
      <c r="AJ4390" s="2"/>
      <c r="AK4390" s="20"/>
      <c r="AN4390" s="2"/>
      <c r="AO4390" s="2"/>
    </row>
    <row r="4391" spans="7:41" x14ac:dyDescent="0.25">
      <c r="G4391" s="2"/>
      <c r="AF4391" s="20"/>
      <c r="AI4391" s="2"/>
      <c r="AJ4391" s="2"/>
      <c r="AK4391" s="20"/>
      <c r="AN4391" s="2"/>
      <c r="AO4391" s="2"/>
    </row>
    <row r="4392" spans="7:41" x14ac:dyDescent="0.25">
      <c r="G4392" s="2"/>
      <c r="AF4392" s="20"/>
      <c r="AI4392" s="2"/>
      <c r="AJ4392" s="2"/>
      <c r="AK4392" s="20"/>
      <c r="AN4392" s="2"/>
      <c r="AO4392" s="2"/>
    </row>
    <row r="4393" spans="7:41" x14ac:dyDescent="0.25">
      <c r="G4393" s="2"/>
      <c r="AF4393" s="20"/>
      <c r="AI4393" s="2"/>
      <c r="AJ4393" s="2"/>
      <c r="AK4393" s="20"/>
      <c r="AN4393" s="2"/>
      <c r="AO4393" s="2"/>
    </row>
    <row r="4394" spans="7:41" x14ac:dyDescent="0.25">
      <c r="G4394" s="2"/>
      <c r="AF4394" s="20"/>
      <c r="AI4394" s="2"/>
      <c r="AJ4394" s="2"/>
      <c r="AK4394" s="20"/>
      <c r="AN4394" s="2"/>
      <c r="AO4394" s="2"/>
    </row>
    <row r="4395" spans="7:41" x14ac:dyDescent="0.25">
      <c r="G4395" s="2"/>
      <c r="AF4395" s="20"/>
      <c r="AI4395" s="2"/>
      <c r="AJ4395" s="2"/>
      <c r="AK4395" s="20"/>
      <c r="AN4395" s="2"/>
      <c r="AO4395" s="2"/>
    </row>
    <row r="4396" spans="7:41" x14ac:dyDescent="0.25">
      <c r="G4396" s="2"/>
      <c r="AF4396" s="20"/>
      <c r="AI4396" s="2"/>
      <c r="AJ4396" s="2"/>
      <c r="AK4396" s="20"/>
      <c r="AN4396" s="2"/>
      <c r="AO4396" s="2"/>
    </row>
    <row r="4397" spans="7:41" x14ac:dyDescent="0.25">
      <c r="G4397" s="2"/>
      <c r="AF4397" s="20"/>
      <c r="AI4397" s="2"/>
      <c r="AJ4397" s="2"/>
      <c r="AK4397" s="20"/>
      <c r="AN4397" s="2"/>
      <c r="AO4397" s="2"/>
    </row>
    <row r="4398" spans="7:41" x14ac:dyDescent="0.25">
      <c r="G4398" s="2"/>
      <c r="AF4398" s="20"/>
      <c r="AI4398" s="2"/>
      <c r="AJ4398" s="2"/>
      <c r="AK4398" s="20"/>
      <c r="AN4398" s="2"/>
      <c r="AO4398" s="2"/>
    </row>
    <row r="4399" spans="7:41" x14ac:dyDescent="0.25">
      <c r="G4399" s="2"/>
      <c r="AF4399" s="20"/>
      <c r="AI4399" s="2"/>
      <c r="AJ4399" s="2"/>
      <c r="AK4399" s="20"/>
      <c r="AN4399" s="2"/>
      <c r="AO4399" s="2"/>
    </row>
    <row r="4400" spans="7:41" x14ac:dyDescent="0.25">
      <c r="G4400" s="2"/>
      <c r="AF4400" s="20"/>
      <c r="AI4400" s="2"/>
      <c r="AJ4400" s="2"/>
      <c r="AK4400" s="20"/>
      <c r="AN4400" s="2"/>
      <c r="AO4400" s="2"/>
    </row>
    <row r="4401" spans="7:41" x14ac:dyDescent="0.25">
      <c r="G4401" s="2"/>
      <c r="AF4401" s="20"/>
      <c r="AI4401" s="2"/>
      <c r="AJ4401" s="2"/>
      <c r="AK4401" s="20"/>
      <c r="AN4401" s="2"/>
      <c r="AO4401" s="2"/>
    </row>
    <row r="4402" spans="7:41" x14ac:dyDescent="0.25">
      <c r="G4402" s="2"/>
      <c r="AF4402" s="20"/>
      <c r="AI4402" s="2"/>
      <c r="AJ4402" s="2"/>
      <c r="AK4402" s="20"/>
      <c r="AN4402" s="2"/>
      <c r="AO4402" s="2"/>
    </row>
    <row r="4403" spans="7:41" x14ac:dyDescent="0.25">
      <c r="G4403" s="2"/>
      <c r="AF4403" s="20"/>
      <c r="AI4403" s="2"/>
      <c r="AJ4403" s="2"/>
      <c r="AK4403" s="20"/>
      <c r="AN4403" s="2"/>
      <c r="AO4403" s="2"/>
    </row>
    <row r="4404" spans="7:41" x14ac:dyDescent="0.25">
      <c r="G4404" s="2"/>
      <c r="AF4404" s="20"/>
      <c r="AI4404" s="2"/>
      <c r="AJ4404" s="2"/>
      <c r="AK4404" s="20"/>
      <c r="AN4404" s="2"/>
      <c r="AO4404" s="2"/>
    </row>
    <row r="4405" spans="7:41" x14ac:dyDescent="0.25">
      <c r="G4405" s="2"/>
      <c r="AF4405" s="20"/>
      <c r="AI4405" s="2"/>
      <c r="AJ4405" s="2"/>
      <c r="AK4405" s="20"/>
      <c r="AN4405" s="2"/>
      <c r="AO4405" s="2"/>
    </row>
    <row r="4406" spans="7:41" x14ac:dyDescent="0.25">
      <c r="G4406" s="2"/>
      <c r="AF4406" s="20"/>
      <c r="AI4406" s="2"/>
      <c r="AJ4406" s="2"/>
      <c r="AK4406" s="20"/>
      <c r="AN4406" s="2"/>
      <c r="AO4406" s="2"/>
    </row>
    <row r="4407" spans="7:41" x14ac:dyDescent="0.25">
      <c r="G4407" s="2"/>
      <c r="AF4407" s="20"/>
      <c r="AI4407" s="2"/>
      <c r="AJ4407" s="2"/>
      <c r="AK4407" s="20"/>
      <c r="AN4407" s="2"/>
      <c r="AO4407" s="2"/>
    </row>
    <row r="4408" spans="7:41" x14ac:dyDescent="0.25">
      <c r="G4408" s="2"/>
      <c r="AF4408" s="20"/>
      <c r="AI4408" s="2"/>
      <c r="AJ4408" s="2"/>
      <c r="AK4408" s="20"/>
      <c r="AN4408" s="2"/>
      <c r="AO4408" s="2"/>
    </row>
    <row r="4409" spans="7:41" x14ac:dyDescent="0.25">
      <c r="G4409" s="2"/>
      <c r="AF4409" s="20"/>
      <c r="AI4409" s="2"/>
      <c r="AJ4409" s="2"/>
      <c r="AK4409" s="20"/>
      <c r="AN4409" s="2"/>
      <c r="AO4409" s="2"/>
    </row>
    <row r="4410" spans="7:41" x14ac:dyDescent="0.25">
      <c r="G4410" s="2"/>
      <c r="AF4410" s="20"/>
      <c r="AI4410" s="2"/>
      <c r="AJ4410" s="2"/>
      <c r="AK4410" s="20"/>
      <c r="AN4410" s="2"/>
      <c r="AO4410" s="2"/>
    </row>
    <row r="4411" spans="7:41" x14ac:dyDescent="0.25">
      <c r="G4411" s="2"/>
      <c r="AF4411" s="20"/>
      <c r="AI4411" s="2"/>
      <c r="AJ4411" s="2"/>
      <c r="AK4411" s="20"/>
      <c r="AN4411" s="2"/>
      <c r="AO4411" s="2"/>
    </row>
    <row r="4412" spans="7:41" x14ac:dyDescent="0.25">
      <c r="G4412" s="2"/>
      <c r="AF4412" s="20"/>
      <c r="AI4412" s="2"/>
      <c r="AJ4412" s="2"/>
      <c r="AK4412" s="20"/>
      <c r="AN4412" s="2"/>
      <c r="AO4412" s="2"/>
    </row>
    <row r="4413" spans="7:41" x14ac:dyDescent="0.25">
      <c r="G4413" s="2"/>
      <c r="AF4413" s="20"/>
      <c r="AI4413" s="2"/>
      <c r="AJ4413" s="2"/>
      <c r="AK4413" s="20"/>
      <c r="AN4413" s="2"/>
      <c r="AO4413" s="2"/>
    </row>
    <row r="4414" spans="7:41" x14ac:dyDescent="0.25">
      <c r="G4414" s="2"/>
      <c r="AF4414" s="20"/>
      <c r="AI4414" s="2"/>
      <c r="AJ4414" s="2"/>
      <c r="AK4414" s="20"/>
      <c r="AN4414" s="2"/>
      <c r="AO4414" s="2"/>
    </row>
    <row r="4415" spans="7:41" x14ac:dyDescent="0.25">
      <c r="G4415" s="2"/>
      <c r="AF4415" s="20"/>
      <c r="AI4415" s="2"/>
      <c r="AJ4415" s="2"/>
      <c r="AK4415" s="20"/>
      <c r="AN4415" s="2"/>
      <c r="AO4415" s="2"/>
    </row>
    <row r="4416" spans="7:41" x14ac:dyDescent="0.25">
      <c r="G4416" s="2"/>
      <c r="AF4416" s="20"/>
      <c r="AI4416" s="2"/>
      <c r="AJ4416" s="2"/>
      <c r="AK4416" s="20"/>
      <c r="AN4416" s="2"/>
      <c r="AO4416" s="2"/>
    </row>
    <row r="4417" spans="7:41" x14ac:dyDescent="0.25">
      <c r="G4417" s="2"/>
      <c r="AF4417" s="20"/>
      <c r="AI4417" s="2"/>
      <c r="AJ4417" s="2"/>
      <c r="AK4417" s="20"/>
      <c r="AN4417" s="2"/>
      <c r="AO4417" s="2"/>
    </row>
    <row r="4418" spans="7:41" x14ac:dyDescent="0.25">
      <c r="G4418" s="2"/>
      <c r="AF4418" s="20"/>
      <c r="AI4418" s="2"/>
      <c r="AJ4418" s="2"/>
      <c r="AK4418" s="20"/>
      <c r="AN4418" s="2"/>
      <c r="AO4418" s="2"/>
    </row>
    <row r="4419" spans="7:41" x14ac:dyDescent="0.25">
      <c r="G4419" s="2"/>
      <c r="AF4419" s="20"/>
      <c r="AI4419" s="2"/>
      <c r="AJ4419" s="2"/>
      <c r="AK4419" s="20"/>
      <c r="AN4419" s="2"/>
      <c r="AO4419" s="2"/>
    </row>
    <row r="4420" spans="7:41" x14ac:dyDescent="0.25">
      <c r="G4420" s="2"/>
      <c r="AF4420" s="20"/>
      <c r="AI4420" s="2"/>
      <c r="AJ4420" s="2"/>
      <c r="AK4420" s="20"/>
      <c r="AN4420" s="2"/>
      <c r="AO4420" s="2"/>
    </row>
    <row r="4421" spans="7:41" x14ac:dyDescent="0.25">
      <c r="G4421" s="2"/>
      <c r="AF4421" s="20"/>
      <c r="AI4421" s="2"/>
      <c r="AJ4421" s="2"/>
      <c r="AK4421" s="20"/>
      <c r="AN4421" s="2"/>
      <c r="AO4421" s="2"/>
    </row>
    <row r="4422" spans="7:41" x14ac:dyDescent="0.25">
      <c r="G4422" s="2"/>
      <c r="AF4422" s="20"/>
      <c r="AI4422" s="2"/>
      <c r="AJ4422" s="2"/>
      <c r="AK4422" s="20"/>
      <c r="AN4422" s="2"/>
      <c r="AO4422" s="2"/>
    </row>
    <row r="4423" spans="7:41" x14ac:dyDescent="0.25">
      <c r="G4423" s="2"/>
      <c r="AF4423" s="20"/>
      <c r="AI4423" s="2"/>
      <c r="AJ4423" s="2"/>
      <c r="AK4423" s="20"/>
      <c r="AN4423" s="2"/>
      <c r="AO4423" s="2"/>
    </row>
    <row r="4424" spans="7:41" x14ac:dyDescent="0.25">
      <c r="G4424" s="2"/>
      <c r="AF4424" s="20"/>
      <c r="AI4424" s="2"/>
      <c r="AJ4424" s="2"/>
      <c r="AK4424" s="20"/>
      <c r="AN4424" s="2"/>
      <c r="AO4424" s="2"/>
    </row>
    <row r="4425" spans="7:41" x14ac:dyDescent="0.25">
      <c r="G4425" s="2"/>
      <c r="AF4425" s="20"/>
      <c r="AI4425" s="2"/>
      <c r="AJ4425" s="2"/>
      <c r="AK4425" s="20"/>
      <c r="AN4425" s="2"/>
      <c r="AO4425" s="2"/>
    </row>
    <row r="4426" spans="7:41" x14ac:dyDescent="0.25">
      <c r="G4426" s="2"/>
      <c r="AF4426" s="20"/>
      <c r="AI4426" s="2"/>
      <c r="AJ4426" s="2"/>
      <c r="AK4426" s="20"/>
      <c r="AN4426" s="2"/>
      <c r="AO4426" s="2"/>
    </row>
    <row r="4427" spans="7:41" x14ac:dyDescent="0.25">
      <c r="G4427" s="2"/>
      <c r="AF4427" s="20"/>
      <c r="AI4427" s="2"/>
      <c r="AJ4427" s="2"/>
      <c r="AK4427" s="20"/>
      <c r="AN4427" s="2"/>
      <c r="AO4427" s="2"/>
    </row>
    <row r="4428" spans="7:41" x14ac:dyDescent="0.25">
      <c r="G4428" s="2"/>
      <c r="AF4428" s="20"/>
      <c r="AI4428" s="2"/>
      <c r="AJ4428" s="2"/>
      <c r="AK4428" s="20"/>
      <c r="AN4428" s="2"/>
      <c r="AO4428" s="2"/>
    </row>
    <row r="4429" spans="7:41" x14ac:dyDescent="0.25">
      <c r="G4429" s="2"/>
      <c r="AF4429" s="20"/>
      <c r="AI4429" s="2"/>
      <c r="AJ4429" s="2"/>
      <c r="AK4429" s="20"/>
      <c r="AN4429" s="2"/>
      <c r="AO4429" s="2"/>
    </row>
    <row r="4430" spans="7:41" x14ac:dyDescent="0.25">
      <c r="G4430" s="2"/>
      <c r="AF4430" s="20"/>
      <c r="AI4430" s="2"/>
      <c r="AJ4430" s="2"/>
      <c r="AK4430" s="20"/>
      <c r="AN4430" s="2"/>
      <c r="AO4430" s="2"/>
    </row>
    <row r="4431" spans="7:41" x14ac:dyDescent="0.25">
      <c r="G4431" s="2"/>
      <c r="AF4431" s="20"/>
      <c r="AI4431" s="2"/>
      <c r="AJ4431" s="2"/>
      <c r="AK4431" s="20"/>
      <c r="AN4431" s="2"/>
      <c r="AO4431" s="2"/>
    </row>
    <row r="4432" spans="7:41" x14ac:dyDescent="0.25">
      <c r="G4432" s="2"/>
      <c r="AF4432" s="20"/>
      <c r="AI4432" s="2"/>
      <c r="AJ4432" s="2"/>
      <c r="AK4432" s="20"/>
      <c r="AN4432" s="2"/>
      <c r="AO4432" s="2"/>
    </row>
    <row r="4433" spans="7:41" x14ac:dyDescent="0.25">
      <c r="G4433" s="2"/>
      <c r="AF4433" s="20"/>
      <c r="AI4433" s="2"/>
      <c r="AJ4433" s="2"/>
      <c r="AK4433" s="20"/>
      <c r="AN4433" s="2"/>
      <c r="AO4433" s="2"/>
    </row>
    <row r="4434" spans="7:41" x14ac:dyDescent="0.25">
      <c r="G4434" s="2"/>
      <c r="AF4434" s="20"/>
      <c r="AI4434" s="2"/>
      <c r="AJ4434" s="2"/>
      <c r="AK4434" s="20"/>
      <c r="AN4434" s="2"/>
      <c r="AO4434" s="2"/>
    </row>
    <row r="4435" spans="7:41" x14ac:dyDescent="0.25">
      <c r="G4435" s="2"/>
      <c r="AF4435" s="20"/>
      <c r="AI4435" s="2"/>
      <c r="AJ4435" s="2"/>
      <c r="AK4435" s="20"/>
      <c r="AN4435" s="2"/>
      <c r="AO4435" s="2"/>
    </row>
    <row r="4436" spans="7:41" x14ac:dyDescent="0.25">
      <c r="G4436" s="2"/>
      <c r="AF4436" s="20"/>
      <c r="AI4436" s="2"/>
      <c r="AJ4436" s="2"/>
      <c r="AK4436" s="20"/>
      <c r="AN4436" s="2"/>
      <c r="AO4436" s="2"/>
    </row>
    <row r="4437" spans="7:41" x14ac:dyDescent="0.25">
      <c r="G4437" s="2"/>
      <c r="AF4437" s="20"/>
      <c r="AI4437" s="2"/>
      <c r="AJ4437" s="2"/>
      <c r="AK4437" s="20"/>
      <c r="AN4437" s="2"/>
      <c r="AO4437" s="2"/>
    </row>
    <row r="4438" spans="7:41" x14ac:dyDescent="0.25">
      <c r="G4438" s="2"/>
      <c r="AF4438" s="20"/>
      <c r="AI4438" s="2"/>
      <c r="AJ4438" s="2"/>
      <c r="AK4438" s="20"/>
      <c r="AN4438" s="2"/>
      <c r="AO4438" s="2"/>
    </row>
    <row r="4439" spans="7:41" x14ac:dyDescent="0.25">
      <c r="G4439" s="2"/>
      <c r="AF4439" s="20"/>
      <c r="AI4439" s="2"/>
      <c r="AJ4439" s="2"/>
      <c r="AK4439" s="20"/>
      <c r="AN4439" s="2"/>
      <c r="AO4439" s="2"/>
    </row>
    <row r="4440" spans="7:41" x14ac:dyDescent="0.25">
      <c r="G4440" s="2"/>
      <c r="AF4440" s="20"/>
      <c r="AI4440" s="2"/>
      <c r="AJ4440" s="2"/>
      <c r="AK4440" s="20"/>
      <c r="AN4440" s="2"/>
      <c r="AO4440" s="2"/>
    </row>
    <row r="4441" spans="7:41" x14ac:dyDescent="0.25">
      <c r="G4441" s="2"/>
      <c r="AF4441" s="20"/>
      <c r="AI4441" s="2"/>
      <c r="AJ4441" s="2"/>
      <c r="AK4441" s="20"/>
      <c r="AN4441" s="2"/>
      <c r="AO4441" s="2"/>
    </row>
    <row r="4442" spans="7:41" x14ac:dyDescent="0.25">
      <c r="G4442" s="2"/>
      <c r="AF4442" s="20"/>
      <c r="AI4442" s="2"/>
      <c r="AJ4442" s="2"/>
      <c r="AK4442" s="20"/>
      <c r="AN4442" s="2"/>
      <c r="AO4442" s="2"/>
    </row>
    <row r="4443" spans="7:41" x14ac:dyDescent="0.25">
      <c r="G4443" s="2"/>
      <c r="AF4443" s="20"/>
      <c r="AI4443" s="2"/>
      <c r="AJ4443" s="2"/>
      <c r="AK4443" s="20"/>
      <c r="AN4443" s="2"/>
      <c r="AO4443" s="2"/>
    </row>
    <row r="4444" spans="7:41" x14ac:dyDescent="0.25">
      <c r="G4444" s="2"/>
      <c r="AF4444" s="20"/>
      <c r="AI4444" s="2"/>
      <c r="AJ4444" s="2"/>
      <c r="AK4444" s="20"/>
      <c r="AN4444" s="2"/>
      <c r="AO4444" s="2"/>
    </row>
    <row r="4445" spans="7:41" x14ac:dyDescent="0.25">
      <c r="G4445" s="2"/>
      <c r="AF4445" s="20"/>
      <c r="AI4445" s="2"/>
      <c r="AJ4445" s="2"/>
      <c r="AK4445" s="20"/>
      <c r="AN4445" s="2"/>
      <c r="AO4445" s="2"/>
    </row>
    <row r="4446" spans="7:41" x14ac:dyDescent="0.25">
      <c r="G4446" s="2"/>
      <c r="AF4446" s="20"/>
      <c r="AI4446" s="2"/>
      <c r="AJ4446" s="2"/>
      <c r="AK4446" s="20"/>
      <c r="AN4446" s="2"/>
      <c r="AO4446" s="2"/>
    </row>
    <row r="4447" spans="7:41" x14ac:dyDescent="0.25">
      <c r="G4447" s="2"/>
      <c r="AF4447" s="20"/>
      <c r="AI4447" s="2"/>
      <c r="AJ4447" s="2"/>
      <c r="AK4447" s="20"/>
      <c r="AN4447" s="2"/>
      <c r="AO4447" s="2"/>
    </row>
    <row r="4448" spans="7:41" x14ac:dyDescent="0.25">
      <c r="G4448" s="2"/>
      <c r="AF4448" s="20"/>
      <c r="AI4448" s="2"/>
      <c r="AJ4448" s="2"/>
      <c r="AK4448" s="20"/>
      <c r="AN4448" s="2"/>
      <c r="AO4448" s="2"/>
    </row>
    <row r="4449" spans="7:41" x14ac:dyDescent="0.25">
      <c r="G4449" s="2"/>
      <c r="AF4449" s="20"/>
      <c r="AI4449" s="2"/>
      <c r="AJ4449" s="2"/>
      <c r="AK4449" s="20"/>
      <c r="AN4449" s="2"/>
      <c r="AO4449" s="2"/>
    </row>
    <row r="4450" spans="7:41" x14ac:dyDescent="0.25">
      <c r="G4450" s="2"/>
      <c r="AF4450" s="20"/>
      <c r="AI4450" s="2"/>
      <c r="AJ4450" s="2"/>
      <c r="AK4450" s="20"/>
      <c r="AN4450" s="2"/>
      <c r="AO4450" s="2"/>
    </row>
    <row r="4451" spans="7:41" x14ac:dyDescent="0.25">
      <c r="G4451" s="2"/>
      <c r="AF4451" s="20"/>
      <c r="AI4451" s="2"/>
      <c r="AJ4451" s="2"/>
      <c r="AK4451" s="20"/>
      <c r="AN4451" s="2"/>
      <c r="AO4451" s="2"/>
    </row>
    <row r="4452" spans="7:41" x14ac:dyDescent="0.25">
      <c r="G4452" s="2"/>
      <c r="AF4452" s="20"/>
      <c r="AI4452" s="2"/>
      <c r="AJ4452" s="2"/>
      <c r="AK4452" s="20"/>
      <c r="AN4452" s="2"/>
      <c r="AO4452" s="2"/>
    </row>
    <row r="4453" spans="7:41" x14ac:dyDescent="0.25">
      <c r="G4453" s="2"/>
      <c r="AF4453" s="20"/>
      <c r="AI4453" s="2"/>
      <c r="AJ4453" s="2"/>
      <c r="AK4453" s="20"/>
      <c r="AN4453" s="2"/>
      <c r="AO4453" s="2"/>
    </row>
    <row r="4454" spans="7:41" x14ac:dyDescent="0.25">
      <c r="G4454" s="2"/>
      <c r="AF4454" s="20"/>
      <c r="AI4454" s="2"/>
      <c r="AJ4454" s="2"/>
      <c r="AK4454" s="20"/>
      <c r="AN4454" s="2"/>
      <c r="AO4454" s="2"/>
    </row>
    <row r="4455" spans="7:41" x14ac:dyDescent="0.25">
      <c r="G4455" s="2"/>
      <c r="AF4455" s="20"/>
      <c r="AI4455" s="2"/>
      <c r="AJ4455" s="2"/>
      <c r="AK4455" s="20"/>
      <c r="AN4455" s="2"/>
      <c r="AO4455" s="2"/>
    </row>
    <row r="4456" spans="7:41" x14ac:dyDescent="0.25">
      <c r="G4456" s="2"/>
      <c r="AF4456" s="20"/>
      <c r="AI4456" s="2"/>
      <c r="AJ4456" s="2"/>
      <c r="AK4456" s="20"/>
      <c r="AN4456" s="2"/>
      <c r="AO4456" s="2"/>
    </row>
    <row r="4457" spans="7:41" x14ac:dyDescent="0.25">
      <c r="G4457" s="2"/>
      <c r="AF4457" s="20"/>
      <c r="AI4457" s="2"/>
      <c r="AJ4457" s="2"/>
      <c r="AK4457" s="20"/>
      <c r="AN4457" s="2"/>
      <c r="AO4457" s="2"/>
    </row>
    <row r="4458" spans="7:41" x14ac:dyDescent="0.25">
      <c r="G4458" s="2"/>
      <c r="AF4458" s="20"/>
      <c r="AI4458" s="2"/>
      <c r="AJ4458" s="2"/>
      <c r="AK4458" s="20"/>
      <c r="AN4458" s="2"/>
      <c r="AO4458" s="2"/>
    </row>
    <row r="4459" spans="7:41" x14ac:dyDescent="0.25">
      <c r="G4459" s="2"/>
      <c r="AF4459" s="20"/>
      <c r="AI4459" s="2"/>
      <c r="AJ4459" s="2"/>
      <c r="AK4459" s="20"/>
      <c r="AN4459" s="2"/>
      <c r="AO4459" s="2"/>
    </row>
    <row r="4460" spans="7:41" x14ac:dyDescent="0.25">
      <c r="G4460" s="2"/>
      <c r="AF4460" s="20"/>
      <c r="AI4460" s="2"/>
      <c r="AJ4460" s="2"/>
      <c r="AK4460" s="20"/>
      <c r="AN4460" s="2"/>
      <c r="AO4460" s="2"/>
    </row>
    <row r="4461" spans="7:41" x14ac:dyDescent="0.25">
      <c r="G4461" s="2"/>
      <c r="AF4461" s="20"/>
      <c r="AI4461" s="2"/>
      <c r="AJ4461" s="2"/>
      <c r="AK4461" s="20"/>
      <c r="AN4461" s="2"/>
      <c r="AO4461" s="2"/>
    </row>
    <row r="4462" spans="7:41" x14ac:dyDescent="0.25">
      <c r="G4462" s="2"/>
      <c r="AF4462" s="20"/>
      <c r="AI4462" s="2"/>
      <c r="AJ4462" s="2"/>
      <c r="AK4462" s="20"/>
      <c r="AN4462" s="2"/>
      <c r="AO4462" s="2"/>
    </row>
    <row r="4463" spans="7:41" x14ac:dyDescent="0.25">
      <c r="G4463" s="2"/>
      <c r="AF4463" s="20"/>
      <c r="AI4463" s="2"/>
      <c r="AJ4463" s="2"/>
      <c r="AK4463" s="20"/>
      <c r="AN4463" s="2"/>
      <c r="AO4463" s="2"/>
    </row>
    <row r="4464" spans="7:41" x14ac:dyDescent="0.25">
      <c r="G4464" s="2"/>
      <c r="AF4464" s="20"/>
      <c r="AI4464" s="2"/>
      <c r="AJ4464" s="2"/>
      <c r="AK4464" s="20"/>
      <c r="AN4464" s="2"/>
      <c r="AO4464" s="2"/>
    </row>
    <row r="4465" spans="7:41" x14ac:dyDescent="0.25">
      <c r="G4465" s="2"/>
      <c r="AF4465" s="20"/>
      <c r="AI4465" s="2"/>
      <c r="AJ4465" s="2"/>
      <c r="AK4465" s="20"/>
      <c r="AN4465" s="2"/>
      <c r="AO4465" s="2"/>
    </row>
    <row r="4466" spans="7:41" x14ac:dyDescent="0.25">
      <c r="G4466" s="2"/>
      <c r="AF4466" s="20"/>
      <c r="AI4466" s="2"/>
      <c r="AJ4466" s="2"/>
      <c r="AK4466" s="20"/>
      <c r="AN4466" s="2"/>
      <c r="AO4466" s="2"/>
    </row>
    <row r="4467" spans="7:41" x14ac:dyDescent="0.25">
      <c r="G4467" s="2"/>
      <c r="AF4467" s="20"/>
      <c r="AI4467" s="2"/>
      <c r="AJ4467" s="2"/>
      <c r="AK4467" s="20"/>
      <c r="AN4467" s="2"/>
      <c r="AO4467" s="2"/>
    </row>
    <row r="4468" spans="7:41" x14ac:dyDescent="0.25">
      <c r="G4468" s="2"/>
      <c r="AF4468" s="20"/>
      <c r="AI4468" s="2"/>
      <c r="AJ4468" s="2"/>
      <c r="AK4468" s="20"/>
      <c r="AN4468" s="2"/>
      <c r="AO4468" s="2"/>
    </row>
    <row r="4469" spans="7:41" x14ac:dyDescent="0.25">
      <c r="G4469" s="2"/>
      <c r="AF4469" s="20"/>
      <c r="AI4469" s="2"/>
      <c r="AJ4469" s="2"/>
      <c r="AK4469" s="20"/>
      <c r="AN4469" s="2"/>
      <c r="AO4469" s="2"/>
    </row>
    <row r="4470" spans="7:41" x14ac:dyDescent="0.25">
      <c r="G4470" s="2"/>
      <c r="AF4470" s="20"/>
      <c r="AI4470" s="2"/>
      <c r="AJ4470" s="2"/>
      <c r="AK4470" s="20"/>
      <c r="AN4470" s="2"/>
      <c r="AO4470" s="2"/>
    </row>
    <row r="4471" spans="7:41" x14ac:dyDescent="0.25">
      <c r="G4471" s="2"/>
      <c r="AF4471" s="20"/>
      <c r="AI4471" s="2"/>
      <c r="AJ4471" s="2"/>
      <c r="AK4471" s="20"/>
      <c r="AN4471" s="2"/>
      <c r="AO4471" s="2"/>
    </row>
    <row r="4472" spans="7:41" x14ac:dyDescent="0.25">
      <c r="G4472" s="2"/>
      <c r="AF4472" s="20"/>
      <c r="AI4472" s="2"/>
      <c r="AJ4472" s="2"/>
      <c r="AK4472" s="20"/>
      <c r="AN4472" s="2"/>
      <c r="AO4472" s="2"/>
    </row>
    <row r="4473" spans="7:41" x14ac:dyDescent="0.25">
      <c r="G4473" s="2"/>
      <c r="AF4473" s="20"/>
      <c r="AI4473" s="2"/>
      <c r="AJ4473" s="2"/>
      <c r="AK4473" s="20"/>
      <c r="AN4473" s="2"/>
      <c r="AO4473" s="2"/>
    </row>
    <row r="4474" spans="7:41" x14ac:dyDescent="0.25">
      <c r="G4474" s="2"/>
      <c r="AF4474" s="20"/>
      <c r="AI4474" s="2"/>
      <c r="AJ4474" s="2"/>
      <c r="AK4474" s="20"/>
      <c r="AN4474" s="2"/>
      <c r="AO4474" s="2"/>
    </row>
    <row r="4475" spans="7:41" x14ac:dyDescent="0.25">
      <c r="G4475" s="2"/>
      <c r="AF4475" s="20"/>
      <c r="AI4475" s="2"/>
      <c r="AJ4475" s="2"/>
      <c r="AK4475" s="20"/>
      <c r="AN4475" s="2"/>
      <c r="AO4475" s="2"/>
    </row>
    <row r="4476" spans="7:41" x14ac:dyDescent="0.25">
      <c r="G4476" s="2"/>
      <c r="AF4476" s="20"/>
      <c r="AI4476" s="2"/>
      <c r="AJ4476" s="2"/>
      <c r="AK4476" s="20"/>
      <c r="AN4476" s="2"/>
      <c r="AO4476" s="2"/>
    </row>
    <row r="4477" spans="7:41" x14ac:dyDescent="0.25">
      <c r="G4477" s="2"/>
      <c r="AF4477" s="20"/>
      <c r="AI4477" s="2"/>
      <c r="AJ4477" s="2"/>
      <c r="AK4477" s="20"/>
      <c r="AN4477" s="2"/>
      <c r="AO4477" s="2"/>
    </row>
    <row r="4478" spans="7:41" x14ac:dyDescent="0.25">
      <c r="G4478" s="2"/>
      <c r="AF4478" s="20"/>
      <c r="AI4478" s="2"/>
      <c r="AJ4478" s="2"/>
      <c r="AK4478" s="20"/>
      <c r="AN4478" s="2"/>
      <c r="AO4478" s="2"/>
    </row>
    <row r="4479" spans="7:41" x14ac:dyDescent="0.25">
      <c r="G4479" s="2"/>
      <c r="AF4479" s="20"/>
      <c r="AI4479" s="2"/>
      <c r="AJ4479" s="2"/>
      <c r="AK4479" s="20"/>
      <c r="AN4479" s="2"/>
      <c r="AO4479" s="2"/>
    </row>
    <row r="4480" spans="7:41" x14ac:dyDescent="0.25">
      <c r="G4480" s="2"/>
      <c r="AF4480" s="20"/>
      <c r="AI4480" s="2"/>
      <c r="AJ4480" s="2"/>
      <c r="AK4480" s="20"/>
      <c r="AN4480" s="2"/>
      <c r="AO4480" s="2"/>
    </row>
    <row r="4481" spans="7:41" x14ac:dyDescent="0.25">
      <c r="G4481" s="2"/>
      <c r="AF4481" s="20"/>
      <c r="AI4481" s="2"/>
      <c r="AJ4481" s="2"/>
      <c r="AK4481" s="20"/>
      <c r="AN4481" s="2"/>
      <c r="AO4481" s="2"/>
    </row>
    <row r="4482" spans="7:41" x14ac:dyDescent="0.25">
      <c r="G4482" s="2"/>
      <c r="AF4482" s="20"/>
      <c r="AI4482" s="2"/>
      <c r="AJ4482" s="2"/>
      <c r="AK4482" s="20"/>
      <c r="AN4482" s="2"/>
      <c r="AO4482" s="2"/>
    </row>
    <row r="4483" spans="7:41" x14ac:dyDescent="0.25">
      <c r="G4483" s="2"/>
      <c r="AF4483" s="20"/>
      <c r="AI4483" s="2"/>
      <c r="AJ4483" s="2"/>
      <c r="AK4483" s="20"/>
      <c r="AN4483" s="2"/>
      <c r="AO4483" s="2"/>
    </row>
    <row r="4484" spans="7:41" x14ac:dyDescent="0.25">
      <c r="G4484" s="2"/>
      <c r="AF4484" s="20"/>
      <c r="AI4484" s="2"/>
      <c r="AJ4484" s="2"/>
      <c r="AK4484" s="20"/>
      <c r="AN4484" s="2"/>
      <c r="AO4484" s="2"/>
    </row>
    <row r="4485" spans="7:41" x14ac:dyDescent="0.25">
      <c r="G4485" s="2"/>
      <c r="AF4485" s="20"/>
      <c r="AI4485" s="2"/>
      <c r="AJ4485" s="2"/>
      <c r="AK4485" s="20"/>
      <c r="AN4485" s="2"/>
      <c r="AO4485" s="2"/>
    </row>
    <row r="4486" spans="7:41" x14ac:dyDescent="0.25">
      <c r="G4486" s="2"/>
      <c r="AF4486" s="20"/>
      <c r="AI4486" s="2"/>
      <c r="AJ4486" s="2"/>
      <c r="AK4486" s="20"/>
      <c r="AN4486" s="2"/>
      <c r="AO4486" s="2"/>
    </row>
    <row r="4487" spans="7:41" x14ac:dyDescent="0.25">
      <c r="G4487" s="2"/>
      <c r="AF4487" s="20"/>
      <c r="AI4487" s="2"/>
      <c r="AJ4487" s="2"/>
      <c r="AK4487" s="20"/>
      <c r="AN4487" s="2"/>
      <c r="AO4487" s="2"/>
    </row>
    <row r="4488" spans="7:41" x14ac:dyDescent="0.25">
      <c r="G4488" s="2"/>
      <c r="AF4488" s="20"/>
      <c r="AI4488" s="2"/>
      <c r="AJ4488" s="2"/>
      <c r="AK4488" s="20"/>
      <c r="AN4488" s="2"/>
      <c r="AO4488" s="2"/>
    </row>
    <row r="4489" spans="7:41" x14ac:dyDescent="0.25">
      <c r="G4489" s="2"/>
      <c r="AF4489" s="20"/>
      <c r="AI4489" s="2"/>
      <c r="AJ4489" s="2"/>
      <c r="AK4489" s="20"/>
      <c r="AN4489" s="2"/>
      <c r="AO4489" s="2"/>
    </row>
    <row r="4490" spans="7:41" x14ac:dyDescent="0.25">
      <c r="G4490" s="2"/>
      <c r="AF4490" s="20"/>
      <c r="AI4490" s="2"/>
      <c r="AJ4490" s="2"/>
      <c r="AK4490" s="20"/>
      <c r="AN4490" s="2"/>
      <c r="AO4490" s="2"/>
    </row>
    <row r="4491" spans="7:41" x14ac:dyDescent="0.25">
      <c r="G4491" s="2"/>
      <c r="AF4491" s="20"/>
      <c r="AI4491" s="2"/>
      <c r="AJ4491" s="2"/>
      <c r="AK4491" s="20"/>
      <c r="AN4491" s="2"/>
      <c r="AO4491" s="2"/>
    </row>
    <row r="4492" spans="7:41" x14ac:dyDescent="0.25">
      <c r="G4492" s="2"/>
      <c r="AF4492" s="20"/>
      <c r="AI4492" s="2"/>
      <c r="AJ4492" s="2"/>
      <c r="AK4492" s="20"/>
      <c r="AN4492" s="2"/>
      <c r="AO4492" s="2"/>
    </row>
    <row r="4493" spans="7:41" x14ac:dyDescent="0.25">
      <c r="G4493" s="2"/>
      <c r="AF4493" s="20"/>
      <c r="AI4493" s="2"/>
      <c r="AJ4493" s="2"/>
      <c r="AK4493" s="20"/>
      <c r="AN4493" s="2"/>
      <c r="AO4493" s="2"/>
    </row>
    <row r="4494" spans="7:41" x14ac:dyDescent="0.25">
      <c r="G4494" s="2"/>
      <c r="AF4494" s="20"/>
      <c r="AI4494" s="2"/>
      <c r="AJ4494" s="2"/>
      <c r="AK4494" s="20"/>
      <c r="AN4494" s="2"/>
      <c r="AO4494" s="2"/>
    </row>
    <row r="4495" spans="7:41" x14ac:dyDescent="0.25">
      <c r="G4495" s="2"/>
      <c r="AF4495" s="20"/>
      <c r="AI4495" s="2"/>
      <c r="AJ4495" s="2"/>
      <c r="AK4495" s="20"/>
      <c r="AN4495" s="2"/>
      <c r="AO4495" s="2"/>
    </row>
    <row r="4496" spans="7:41" x14ac:dyDescent="0.25">
      <c r="G4496" s="2"/>
      <c r="AF4496" s="20"/>
      <c r="AI4496" s="2"/>
      <c r="AJ4496" s="2"/>
      <c r="AK4496" s="20"/>
      <c r="AN4496" s="2"/>
      <c r="AO4496" s="2"/>
    </row>
    <row r="4497" spans="7:41" x14ac:dyDescent="0.25">
      <c r="G4497" s="2"/>
      <c r="AF4497" s="20"/>
      <c r="AI4497" s="2"/>
      <c r="AJ4497" s="2"/>
      <c r="AK4497" s="20"/>
      <c r="AN4497" s="2"/>
      <c r="AO4497" s="2"/>
    </row>
    <row r="4498" spans="7:41" x14ac:dyDescent="0.25">
      <c r="G4498" s="2"/>
      <c r="AF4498" s="20"/>
      <c r="AI4498" s="2"/>
      <c r="AJ4498" s="2"/>
      <c r="AK4498" s="20"/>
      <c r="AN4498" s="2"/>
      <c r="AO4498" s="2"/>
    </row>
    <row r="4499" spans="7:41" x14ac:dyDescent="0.25">
      <c r="G4499" s="2"/>
      <c r="AF4499" s="20"/>
      <c r="AI4499" s="2"/>
      <c r="AJ4499" s="2"/>
      <c r="AK4499" s="20"/>
      <c r="AN4499" s="2"/>
      <c r="AO4499" s="2"/>
    </row>
    <row r="4500" spans="7:41" x14ac:dyDescent="0.25">
      <c r="G4500" s="2"/>
      <c r="AF4500" s="20"/>
      <c r="AI4500" s="2"/>
      <c r="AJ4500" s="2"/>
      <c r="AK4500" s="20"/>
      <c r="AN4500" s="2"/>
      <c r="AO4500" s="2"/>
    </row>
    <row r="4501" spans="7:41" x14ac:dyDescent="0.25">
      <c r="G4501" s="2"/>
      <c r="AF4501" s="20"/>
      <c r="AI4501" s="2"/>
      <c r="AJ4501" s="2"/>
      <c r="AK4501" s="20"/>
      <c r="AN4501" s="2"/>
      <c r="AO4501" s="2"/>
    </row>
    <row r="4502" spans="7:41" x14ac:dyDescent="0.25">
      <c r="G4502" s="2"/>
      <c r="AF4502" s="20"/>
      <c r="AI4502" s="2"/>
      <c r="AJ4502" s="2"/>
      <c r="AK4502" s="20"/>
      <c r="AN4502" s="2"/>
      <c r="AO4502" s="2"/>
    </row>
    <row r="4503" spans="7:41" x14ac:dyDescent="0.25">
      <c r="G4503" s="2"/>
      <c r="AF4503" s="20"/>
      <c r="AI4503" s="2"/>
      <c r="AJ4503" s="2"/>
      <c r="AK4503" s="20"/>
      <c r="AN4503" s="2"/>
      <c r="AO4503" s="2"/>
    </row>
    <row r="4504" spans="7:41" x14ac:dyDescent="0.25">
      <c r="G4504" s="2"/>
      <c r="AF4504" s="20"/>
      <c r="AI4504" s="2"/>
      <c r="AJ4504" s="2"/>
      <c r="AK4504" s="20"/>
      <c r="AN4504" s="2"/>
      <c r="AO4504" s="2"/>
    </row>
    <row r="4505" spans="7:41" x14ac:dyDescent="0.25">
      <c r="G4505" s="2"/>
      <c r="AF4505" s="20"/>
      <c r="AI4505" s="2"/>
      <c r="AJ4505" s="2"/>
      <c r="AK4505" s="20"/>
      <c r="AN4505" s="2"/>
      <c r="AO4505" s="2"/>
    </row>
    <row r="4506" spans="7:41" x14ac:dyDescent="0.25">
      <c r="G4506" s="2"/>
      <c r="AF4506" s="20"/>
      <c r="AI4506" s="2"/>
      <c r="AJ4506" s="2"/>
      <c r="AK4506" s="20"/>
      <c r="AN4506" s="2"/>
      <c r="AO4506" s="2"/>
    </row>
    <row r="4507" spans="7:41" x14ac:dyDescent="0.25">
      <c r="G4507" s="2"/>
      <c r="AF4507" s="20"/>
      <c r="AI4507" s="2"/>
      <c r="AJ4507" s="2"/>
      <c r="AK4507" s="20"/>
      <c r="AN4507" s="2"/>
      <c r="AO4507" s="2"/>
    </row>
    <row r="4508" spans="7:41" x14ac:dyDescent="0.25">
      <c r="G4508" s="2"/>
      <c r="AF4508" s="20"/>
      <c r="AI4508" s="2"/>
      <c r="AJ4508" s="2"/>
      <c r="AK4508" s="20"/>
      <c r="AN4508" s="2"/>
      <c r="AO4508" s="2"/>
    </row>
    <row r="4509" spans="7:41" x14ac:dyDescent="0.25">
      <c r="G4509" s="2"/>
      <c r="AF4509" s="20"/>
      <c r="AI4509" s="2"/>
      <c r="AJ4509" s="2"/>
      <c r="AK4509" s="20"/>
      <c r="AN4509" s="2"/>
      <c r="AO4509" s="2"/>
    </row>
    <row r="4510" spans="7:41" x14ac:dyDescent="0.25">
      <c r="G4510" s="2"/>
      <c r="AF4510" s="20"/>
      <c r="AI4510" s="2"/>
      <c r="AJ4510" s="2"/>
      <c r="AK4510" s="20"/>
      <c r="AN4510" s="2"/>
      <c r="AO4510" s="2"/>
    </row>
    <row r="4511" spans="7:41" x14ac:dyDescent="0.25">
      <c r="G4511" s="2"/>
      <c r="AF4511" s="20"/>
      <c r="AI4511" s="2"/>
      <c r="AJ4511" s="2"/>
      <c r="AK4511" s="20"/>
      <c r="AN4511" s="2"/>
      <c r="AO4511" s="2"/>
    </row>
    <row r="4512" spans="7:41" x14ac:dyDescent="0.25">
      <c r="G4512" s="2"/>
      <c r="AF4512" s="20"/>
      <c r="AI4512" s="2"/>
      <c r="AJ4512" s="2"/>
      <c r="AK4512" s="20"/>
      <c r="AN4512" s="2"/>
      <c r="AO4512" s="2"/>
    </row>
    <row r="4513" spans="7:41" x14ac:dyDescent="0.25">
      <c r="G4513" s="2"/>
      <c r="AF4513" s="20"/>
      <c r="AI4513" s="2"/>
      <c r="AJ4513" s="2"/>
      <c r="AK4513" s="20"/>
      <c r="AN4513" s="2"/>
      <c r="AO4513" s="2"/>
    </row>
    <row r="4514" spans="7:41" x14ac:dyDescent="0.25">
      <c r="G4514" s="2"/>
      <c r="AF4514" s="20"/>
      <c r="AI4514" s="2"/>
      <c r="AJ4514" s="2"/>
      <c r="AK4514" s="20"/>
      <c r="AN4514" s="2"/>
      <c r="AO4514" s="2"/>
    </row>
    <row r="4515" spans="7:41" x14ac:dyDescent="0.25">
      <c r="G4515" s="2"/>
      <c r="AF4515" s="20"/>
      <c r="AI4515" s="2"/>
      <c r="AJ4515" s="2"/>
      <c r="AK4515" s="20"/>
      <c r="AN4515" s="2"/>
      <c r="AO4515" s="2"/>
    </row>
    <row r="4516" spans="7:41" x14ac:dyDescent="0.25">
      <c r="G4516" s="2"/>
      <c r="AF4516" s="20"/>
      <c r="AI4516" s="2"/>
      <c r="AJ4516" s="2"/>
      <c r="AK4516" s="20"/>
      <c r="AN4516" s="2"/>
      <c r="AO4516" s="2"/>
    </row>
    <row r="4517" spans="7:41" x14ac:dyDescent="0.25">
      <c r="G4517" s="2"/>
      <c r="AF4517" s="20"/>
      <c r="AI4517" s="2"/>
      <c r="AJ4517" s="2"/>
      <c r="AK4517" s="20"/>
      <c r="AN4517" s="2"/>
      <c r="AO4517" s="2"/>
    </row>
    <row r="4518" spans="7:41" x14ac:dyDescent="0.25">
      <c r="G4518" s="2"/>
      <c r="AF4518" s="20"/>
      <c r="AI4518" s="2"/>
      <c r="AJ4518" s="2"/>
      <c r="AK4518" s="20"/>
      <c r="AN4518" s="2"/>
      <c r="AO4518" s="2"/>
    </row>
    <row r="4519" spans="7:41" x14ac:dyDescent="0.25">
      <c r="G4519" s="2"/>
      <c r="AF4519" s="20"/>
      <c r="AI4519" s="2"/>
      <c r="AJ4519" s="2"/>
      <c r="AK4519" s="20"/>
      <c r="AN4519" s="2"/>
      <c r="AO4519" s="2"/>
    </row>
    <row r="4520" spans="7:41" x14ac:dyDescent="0.25">
      <c r="G4520" s="2"/>
      <c r="AF4520" s="20"/>
      <c r="AI4520" s="2"/>
      <c r="AJ4520" s="2"/>
      <c r="AK4520" s="20"/>
      <c r="AN4520" s="2"/>
      <c r="AO4520" s="2"/>
    </row>
    <row r="4521" spans="7:41" x14ac:dyDescent="0.25">
      <c r="G4521" s="2"/>
      <c r="AF4521" s="20"/>
      <c r="AI4521" s="2"/>
      <c r="AJ4521" s="2"/>
      <c r="AK4521" s="20"/>
      <c r="AN4521" s="2"/>
      <c r="AO4521" s="2"/>
    </row>
    <row r="4522" spans="7:41" x14ac:dyDescent="0.25">
      <c r="G4522" s="2"/>
      <c r="AF4522" s="20"/>
      <c r="AI4522" s="2"/>
      <c r="AJ4522" s="2"/>
      <c r="AK4522" s="20"/>
      <c r="AN4522" s="2"/>
      <c r="AO4522" s="2"/>
    </row>
    <row r="4523" spans="7:41" x14ac:dyDescent="0.25">
      <c r="G4523" s="2"/>
      <c r="AF4523" s="20"/>
      <c r="AI4523" s="2"/>
      <c r="AJ4523" s="2"/>
      <c r="AK4523" s="20"/>
      <c r="AN4523" s="2"/>
      <c r="AO4523" s="2"/>
    </row>
    <row r="4524" spans="7:41" x14ac:dyDescent="0.25">
      <c r="G4524" s="2"/>
      <c r="AF4524" s="20"/>
      <c r="AI4524" s="2"/>
      <c r="AJ4524" s="2"/>
      <c r="AK4524" s="20"/>
      <c r="AN4524" s="2"/>
      <c r="AO4524" s="2"/>
    </row>
    <row r="4525" spans="7:41" x14ac:dyDescent="0.25">
      <c r="G4525" s="2"/>
      <c r="AF4525" s="20"/>
      <c r="AI4525" s="2"/>
      <c r="AJ4525" s="2"/>
      <c r="AK4525" s="20"/>
      <c r="AN4525" s="2"/>
      <c r="AO4525" s="2"/>
    </row>
    <row r="4526" spans="7:41" x14ac:dyDescent="0.25">
      <c r="G4526" s="2"/>
      <c r="AF4526" s="20"/>
      <c r="AI4526" s="2"/>
      <c r="AJ4526" s="2"/>
      <c r="AK4526" s="20"/>
      <c r="AN4526" s="2"/>
      <c r="AO4526" s="2"/>
    </row>
    <row r="4527" spans="7:41" x14ac:dyDescent="0.25">
      <c r="G4527" s="2"/>
      <c r="AF4527" s="20"/>
      <c r="AI4527" s="2"/>
      <c r="AJ4527" s="2"/>
      <c r="AK4527" s="20"/>
      <c r="AN4527" s="2"/>
      <c r="AO4527" s="2"/>
    </row>
    <row r="4528" spans="7:41" x14ac:dyDescent="0.25">
      <c r="G4528" s="2"/>
      <c r="AF4528" s="20"/>
      <c r="AI4528" s="2"/>
      <c r="AJ4528" s="2"/>
      <c r="AK4528" s="20"/>
      <c r="AN4528" s="2"/>
      <c r="AO4528" s="2"/>
    </row>
    <row r="4529" spans="7:41" x14ac:dyDescent="0.25">
      <c r="G4529" s="2"/>
      <c r="AF4529" s="20"/>
      <c r="AI4529" s="2"/>
      <c r="AJ4529" s="2"/>
      <c r="AK4529" s="20"/>
      <c r="AN4529" s="2"/>
      <c r="AO4529" s="2"/>
    </row>
    <row r="4530" spans="7:41" x14ac:dyDescent="0.25">
      <c r="G4530" s="2"/>
      <c r="AF4530" s="20"/>
      <c r="AI4530" s="2"/>
      <c r="AJ4530" s="2"/>
      <c r="AK4530" s="20"/>
      <c r="AN4530" s="2"/>
      <c r="AO4530" s="2"/>
    </row>
    <row r="4531" spans="7:41" x14ac:dyDescent="0.25">
      <c r="G4531" s="2"/>
      <c r="AF4531" s="20"/>
      <c r="AI4531" s="2"/>
      <c r="AJ4531" s="2"/>
      <c r="AK4531" s="20"/>
      <c r="AN4531" s="2"/>
      <c r="AO4531" s="2"/>
    </row>
    <row r="4532" spans="7:41" x14ac:dyDescent="0.25">
      <c r="G4532" s="2"/>
      <c r="AF4532" s="20"/>
      <c r="AI4532" s="2"/>
      <c r="AJ4532" s="2"/>
      <c r="AK4532" s="20"/>
      <c r="AN4532" s="2"/>
      <c r="AO4532" s="2"/>
    </row>
    <row r="4533" spans="7:41" x14ac:dyDescent="0.25">
      <c r="G4533" s="2"/>
      <c r="AF4533" s="20"/>
      <c r="AI4533" s="2"/>
      <c r="AJ4533" s="2"/>
      <c r="AK4533" s="20"/>
      <c r="AN4533" s="2"/>
      <c r="AO4533" s="2"/>
    </row>
    <row r="4534" spans="7:41" x14ac:dyDescent="0.25">
      <c r="G4534" s="2"/>
      <c r="AF4534" s="20"/>
      <c r="AI4534" s="2"/>
      <c r="AJ4534" s="2"/>
      <c r="AK4534" s="20"/>
      <c r="AN4534" s="2"/>
      <c r="AO4534" s="2"/>
    </row>
    <row r="4535" spans="7:41" x14ac:dyDescent="0.25">
      <c r="G4535" s="2"/>
      <c r="AF4535" s="20"/>
      <c r="AI4535" s="2"/>
      <c r="AJ4535" s="2"/>
      <c r="AK4535" s="20"/>
      <c r="AN4535" s="2"/>
      <c r="AO4535" s="2"/>
    </row>
    <row r="4536" spans="7:41" x14ac:dyDescent="0.25">
      <c r="G4536" s="2"/>
      <c r="AF4536" s="20"/>
      <c r="AI4536" s="2"/>
      <c r="AJ4536" s="2"/>
      <c r="AK4536" s="20"/>
      <c r="AN4536" s="2"/>
      <c r="AO4536" s="2"/>
    </row>
    <row r="4537" spans="7:41" x14ac:dyDescent="0.25">
      <c r="G4537" s="2"/>
      <c r="AF4537" s="20"/>
      <c r="AI4537" s="2"/>
      <c r="AJ4537" s="2"/>
      <c r="AK4537" s="20"/>
      <c r="AN4537" s="2"/>
      <c r="AO4537" s="2"/>
    </row>
    <row r="4538" spans="7:41" x14ac:dyDescent="0.25">
      <c r="G4538" s="2"/>
      <c r="AF4538" s="20"/>
      <c r="AI4538" s="2"/>
      <c r="AJ4538" s="2"/>
      <c r="AK4538" s="20"/>
      <c r="AN4538" s="2"/>
      <c r="AO4538" s="2"/>
    </row>
    <row r="4539" spans="7:41" x14ac:dyDescent="0.25">
      <c r="G4539" s="2"/>
      <c r="AF4539" s="20"/>
      <c r="AI4539" s="2"/>
      <c r="AJ4539" s="2"/>
      <c r="AK4539" s="20"/>
      <c r="AN4539" s="2"/>
      <c r="AO4539" s="2"/>
    </row>
    <row r="4540" spans="7:41" x14ac:dyDescent="0.25">
      <c r="G4540" s="2"/>
      <c r="AF4540" s="20"/>
      <c r="AI4540" s="2"/>
      <c r="AJ4540" s="2"/>
      <c r="AK4540" s="20"/>
      <c r="AN4540" s="2"/>
      <c r="AO4540" s="2"/>
    </row>
    <row r="4541" spans="7:41" x14ac:dyDescent="0.25">
      <c r="G4541" s="2"/>
      <c r="AF4541" s="20"/>
      <c r="AI4541" s="2"/>
      <c r="AJ4541" s="2"/>
      <c r="AK4541" s="20"/>
      <c r="AN4541" s="2"/>
      <c r="AO4541" s="2"/>
    </row>
    <row r="4542" spans="7:41" x14ac:dyDescent="0.25">
      <c r="G4542" s="2"/>
      <c r="AF4542" s="20"/>
      <c r="AI4542" s="2"/>
      <c r="AJ4542" s="2"/>
      <c r="AK4542" s="20"/>
      <c r="AN4542" s="2"/>
      <c r="AO4542" s="2"/>
    </row>
    <row r="4543" spans="7:41" x14ac:dyDescent="0.25">
      <c r="G4543" s="2"/>
      <c r="AF4543" s="20"/>
      <c r="AI4543" s="2"/>
      <c r="AJ4543" s="2"/>
      <c r="AK4543" s="20"/>
      <c r="AN4543" s="2"/>
      <c r="AO4543" s="2"/>
    </row>
    <row r="4544" spans="7:41" x14ac:dyDescent="0.25">
      <c r="G4544" s="2"/>
      <c r="AF4544" s="20"/>
      <c r="AI4544" s="2"/>
      <c r="AJ4544" s="2"/>
      <c r="AK4544" s="20"/>
      <c r="AN4544" s="2"/>
      <c r="AO4544" s="2"/>
    </row>
    <row r="4545" spans="7:41" x14ac:dyDescent="0.25">
      <c r="G4545" s="2"/>
      <c r="AF4545" s="20"/>
      <c r="AI4545" s="2"/>
      <c r="AJ4545" s="2"/>
      <c r="AK4545" s="20"/>
      <c r="AN4545" s="2"/>
      <c r="AO4545" s="2"/>
    </row>
    <row r="4546" spans="7:41" x14ac:dyDescent="0.25">
      <c r="G4546" s="2"/>
      <c r="AF4546" s="20"/>
      <c r="AI4546" s="2"/>
      <c r="AJ4546" s="2"/>
      <c r="AK4546" s="20"/>
      <c r="AN4546" s="2"/>
      <c r="AO4546" s="2"/>
    </row>
    <row r="4547" spans="7:41" x14ac:dyDescent="0.25">
      <c r="G4547" s="2"/>
      <c r="AF4547" s="20"/>
      <c r="AI4547" s="2"/>
      <c r="AJ4547" s="2"/>
      <c r="AK4547" s="20"/>
      <c r="AN4547" s="2"/>
      <c r="AO4547" s="2"/>
    </row>
    <row r="4548" spans="7:41" x14ac:dyDescent="0.25">
      <c r="G4548" s="2"/>
      <c r="AF4548" s="20"/>
      <c r="AI4548" s="2"/>
      <c r="AJ4548" s="2"/>
      <c r="AK4548" s="20"/>
      <c r="AN4548" s="2"/>
      <c r="AO4548" s="2"/>
    </row>
    <row r="4549" spans="7:41" x14ac:dyDescent="0.25">
      <c r="G4549" s="2"/>
      <c r="AF4549" s="20"/>
      <c r="AI4549" s="2"/>
      <c r="AJ4549" s="2"/>
      <c r="AK4549" s="20"/>
      <c r="AN4549" s="2"/>
      <c r="AO4549" s="2"/>
    </row>
    <row r="4550" spans="7:41" x14ac:dyDescent="0.25">
      <c r="G4550" s="2"/>
      <c r="AF4550" s="20"/>
      <c r="AI4550" s="2"/>
      <c r="AJ4550" s="2"/>
      <c r="AK4550" s="20"/>
      <c r="AN4550" s="2"/>
      <c r="AO4550" s="2"/>
    </row>
    <row r="4551" spans="7:41" x14ac:dyDescent="0.25">
      <c r="G4551" s="2"/>
      <c r="AF4551" s="20"/>
      <c r="AI4551" s="2"/>
      <c r="AJ4551" s="2"/>
      <c r="AK4551" s="20"/>
      <c r="AN4551" s="2"/>
      <c r="AO4551" s="2"/>
    </row>
    <row r="4552" spans="7:41" x14ac:dyDescent="0.25">
      <c r="G4552" s="2"/>
      <c r="AF4552" s="20"/>
      <c r="AI4552" s="2"/>
      <c r="AJ4552" s="2"/>
      <c r="AK4552" s="20"/>
      <c r="AN4552" s="2"/>
      <c r="AO4552" s="2"/>
    </row>
    <row r="4553" spans="7:41" x14ac:dyDescent="0.25">
      <c r="G4553" s="2"/>
      <c r="AF4553" s="20"/>
      <c r="AI4553" s="2"/>
      <c r="AJ4553" s="2"/>
      <c r="AK4553" s="20"/>
      <c r="AN4553" s="2"/>
      <c r="AO4553" s="2"/>
    </row>
    <row r="4554" spans="7:41" x14ac:dyDescent="0.25">
      <c r="G4554" s="2"/>
      <c r="AF4554" s="20"/>
      <c r="AI4554" s="2"/>
      <c r="AJ4554" s="2"/>
      <c r="AK4554" s="20"/>
      <c r="AN4554" s="2"/>
      <c r="AO4554" s="2"/>
    </row>
    <row r="4555" spans="7:41" x14ac:dyDescent="0.25">
      <c r="G4555" s="2"/>
      <c r="AF4555" s="20"/>
      <c r="AI4555" s="2"/>
      <c r="AJ4555" s="2"/>
      <c r="AK4555" s="20"/>
      <c r="AN4555" s="2"/>
      <c r="AO4555" s="2"/>
    </row>
    <row r="4556" spans="7:41" x14ac:dyDescent="0.25">
      <c r="G4556" s="2"/>
      <c r="AF4556" s="20"/>
      <c r="AI4556" s="2"/>
      <c r="AJ4556" s="2"/>
      <c r="AK4556" s="20"/>
      <c r="AN4556" s="2"/>
      <c r="AO4556" s="2"/>
    </row>
    <row r="4557" spans="7:41" x14ac:dyDescent="0.25">
      <c r="G4557" s="2"/>
      <c r="AF4557" s="20"/>
      <c r="AI4557" s="2"/>
      <c r="AJ4557" s="2"/>
      <c r="AK4557" s="20"/>
      <c r="AN4557" s="2"/>
      <c r="AO4557" s="2"/>
    </row>
    <row r="4558" spans="7:41" x14ac:dyDescent="0.25">
      <c r="G4558" s="2"/>
      <c r="AF4558" s="20"/>
      <c r="AI4558" s="2"/>
      <c r="AJ4558" s="2"/>
      <c r="AK4558" s="20"/>
      <c r="AN4558" s="2"/>
      <c r="AO4558" s="2"/>
    </row>
    <row r="4559" spans="7:41" x14ac:dyDescent="0.25">
      <c r="G4559" s="2"/>
      <c r="AF4559" s="20"/>
      <c r="AI4559" s="2"/>
      <c r="AJ4559" s="2"/>
      <c r="AK4559" s="20"/>
      <c r="AN4559" s="2"/>
      <c r="AO4559" s="2"/>
    </row>
    <row r="4560" spans="7:41" x14ac:dyDescent="0.25">
      <c r="G4560" s="2"/>
      <c r="AF4560" s="20"/>
      <c r="AI4560" s="2"/>
      <c r="AJ4560" s="2"/>
      <c r="AK4560" s="20"/>
      <c r="AN4560" s="2"/>
      <c r="AO4560" s="2"/>
    </row>
    <row r="4561" spans="7:41" x14ac:dyDescent="0.25">
      <c r="G4561" s="2"/>
      <c r="AF4561" s="20"/>
      <c r="AI4561" s="2"/>
      <c r="AJ4561" s="2"/>
      <c r="AK4561" s="20"/>
      <c r="AN4561" s="2"/>
      <c r="AO4561" s="2"/>
    </row>
    <row r="4562" spans="7:41" x14ac:dyDescent="0.25">
      <c r="G4562" s="2"/>
      <c r="AF4562" s="20"/>
      <c r="AI4562" s="2"/>
      <c r="AJ4562" s="2"/>
      <c r="AK4562" s="20"/>
      <c r="AN4562" s="2"/>
      <c r="AO4562" s="2"/>
    </row>
    <row r="4563" spans="7:41" x14ac:dyDescent="0.25">
      <c r="G4563" s="2"/>
      <c r="AF4563" s="20"/>
      <c r="AI4563" s="2"/>
      <c r="AJ4563" s="2"/>
      <c r="AK4563" s="20"/>
      <c r="AN4563" s="2"/>
      <c r="AO4563" s="2"/>
    </row>
    <row r="4564" spans="7:41" x14ac:dyDescent="0.25">
      <c r="G4564" s="2"/>
      <c r="AF4564" s="20"/>
      <c r="AI4564" s="2"/>
      <c r="AJ4564" s="2"/>
      <c r="AK4564" s="20"/>
      <c r="AN4564" s="2"/>
      <c r="AO4564" s="2"/>
    </row>
    <row r="4565" spans="7:41" x14ac:dyDescent="0.25">
      <c r="G4565" s="2"/>
      <c r="AF4565" s="20"/>
      <c r="AI4565" s="2"/>
      <c r="AJ4565" s="2"/>
      <c r="AK4565" s="20"/>
      <c r="AN4565" s="2"/>
      <c r="AO4565" s="2"/>
    </row>
    <row r="4566" spans="7:41" x14ac:dyDescent="0.25">
      <c r="G4566" s="2"/>
      <c r="AF4566" s="20"/>
      <c r="AI4566" s="2"/>
      <c r="AJ4566" s="2"/>
      <c r="AK4566" s="20"/>
      <c r="AN4566" s="2"/>
      <c r="AO4566" s="2"/>
    </row>
    <row r="4567" spans="7:41" x14ac:dyDescent="0.25">
      <c r="G4567" s="2"/>
      <c r="AF4567" s="20"/>
      <c r="AI4567" s="2"/>
      <c r="AJ4567" s="2"/>
      <c r="AK4567" s="20"/>
      <c r="AN4567" s="2"/>
      <c r="AO4567" s="2"/>
    </row>
    <row r="4568" spans="7:41" x14ac:dyDescent="0.25">
      <c r="G4568" s="2"/>
      <c r="AF4568" s="20"/>
      <c r="AI4568" s="2"/>
      <c r="AJ4568" s="2"/>
      <c r="AK4568" s="20"/>
      <c r="AN4568" s="2"/>
      <c r="AO4568" s="2"/>
    </row>
    <row r="4569" spans="7:41" x14ac:dyDescent="0.25">
      <c r="G4569" s="2"/>
      <c r="AF4569" s="20"/>
      <c r="AI4569" s="2"/>
      <c r="AJ4569" s="2"/>
      <c r="AK4569" s="20"/>
      <c r="AN4569" s="2"/>
      <c r="AO4569" s="2"/>
    </row>
    <row r="4570" spans="7:41" x14ac:dyDescent="0.25">
      <c r="G4570" s="2"/>
      <c r="AF4570" s="20"/>
      <c r="AI4570" s="2"/>
      <c r="AJ4570" s="2"/>
      <c r="AK4570" s="20"/>
      <c r="AN4570" s="2"/>
      <c r="AO4570" s="2"/>
    </row>
    <row r="4571" spans="7:41" x14ac:dyDescent="0.25">
      <c r="G4571" s="2"/>
      <c r="AF4571" s="20"/>
      <c r="AI4571" s="2"/>
      <c r="AJ4571" s="2"/>
      <c r="AK4571" s="20"/>
      <c r="AN4571" s="2"/>
      <c r="AO4571" s="2"/>
    </row>
    <row r="4572" spans="7:41" x14ac:dyDescent="0.25">
      <c r="G4572" s="2"/>
      <c r="AF4572" s="20"/>
      <c r="AI4572" s="2"/>
      <c r="AJ4572" s="2"/>
      <c r="AK4572" s="20"/>
      <c r="AN4572" s="2"/>
      <c r="AO4572" s="2"/>
    </row>
    <row r="4573" spans="7:41" x14ac:dyDescent="0.25">
      <c r="G4573" s="2"/>
      <c r="AF4573" s="20"/>
      <c r="AI4573" s="2"/>
      <c r="AJ4573" s="2"/>
      <c r="AK4573" s="20"/>
      <c r="AN4573" s="2"/>
      <c r="AO4573" s="2"/>
    </row>
    <row r="4574" spans="7:41" x14ac:dyDescent="0.25">
      <c r="G4574" s="2"/>
      <c r="AF4574" s="20"/>
      <c r="AI4574" s="2"/>
      <c r="AJ4574" s="2"/>
      <c r="AK4574" s="20"/>
      <c r="AN4574" s="2"/>
      <c r="AO4574" s="2"/>
    </row>
    <row r="4575" spans="7:41" x14ac:dyDescent="0.25">
      <c r="G4575" s="2"/>
      <c r="AF4575" s="20"/>
      <c r="AI4575" s="2"/>
      <c r="AJ4575" s="2"/>
      <c r="AK4575" s="20"/>
      <c r="AN4575" s="2"/>
      <c r="AO4575" s="2"/>
    </row>
    <row r="4576" spans="7:41" x14ac:dyDescent="0.25">
      <c r="G4576" s="2"/>
      <c r="AF4576" s="20"/>
      <c r="AI4576" s="2"/>
      <c r="AJ4576" s="2"/>
      <c r="AK4576" s="20"/>
      <c r="AN4576" s="2"/>
      <c r="AO4576" s="2"/>
    </row>
    <row r="4577" spans="7:41" x14ac:dyDescent="0.25">
      <c r="G4577" s="2"/>
      <c r="AF4577" s="20"/>
      <c r="AI4577" s="2"/>
      <c r="AJ4577" s="2"/>
      <c r="AK4577" s="20"/>
      <c r="AN4577" s="2"/>
      <c r="AO4577" s="2"/>
    </row>
    <row r="4578" spans="7:41" x14ac:dyDescent="0.25">
      <c r="G4578" s="2"/>
      <c r="AF4578" s="20"/>
      <c r="AI4578" s="2"/>
      <c r="AJ4578" s="2"/>
      <c r="AK4578" s="20"/>
      <c r="AN4578" s="2"/>
      <c r="AO4578" s="2"/>
    </row>
    <row r="4579" spans="7:41" x14ac:dyDescent="0.25">
      <c r="G4579" s="2"/>
      <c r="AF4579" s="20"/>
      <c r="AI4579" s="2"/>
      <c r="AJ4579" s="2"/>
      <c r="AK4579" s="20"/>
      <c r="AN4579" s="2"/>
      <c r="AO4579" s="2"/>
    </row>
    <row r="4580" spans="7:41" x14ac:dyDescent="0.25">
      <c r="G4580" s="2"/>
      <c r="AF4580" s="20"/>
      <c r="AI4580" s="2"/>
      <c r="AJ4580" s="2"/>
      <c r="AK4580" s="20"/>
      <c r="AN4580" s="2"/>
      <c r="AO4580" s="2"/>
    </row>
    <row r="4581" spans="7:41" x14ac:dyDescent="0.25">
      <c r="G4581" s="2"/>
      <c r="AF4581" s="20"/>
      <c r="AI4581" s="2"/>
      <c r="AJ4581" s="2"/>
      <c r="AK4581" s="20"/>
      <c r="AN4581" s="2"/>
      <c r="AO4581" s="2"/>
    </row>
    <row r="4582" spans="7:41" x14ac:dyDescent="0.25">
      <c r="G4582" s="2"/>
      <c r="AF4582" s="20"/>
      <c r="AI4582" s="2"/>
      <c r="AJ4582" s="2"/>
      <c r="AK4582" s="20"/>
      <c r="AN4582" s="2"/>
      <c r="AO4582" s="2"/>
    </row>
    <row r="4583" spans="7:41" x14ac:dyDescent="0.25">
      <c r="G4583" s="2"/>
      <c r="AF4583" s="20"/>
      <c r="AI4583" s="2"/>
      <c r="AJ4583" s="2"/>
      <c r="AK4583" s="20"/>
      <c r="AN4583" s="2"/>
      <c r="AO4583" s="2"/>
    </row>
    <row r="4584" spans="7:41" x14ac:dyDescent="0.25">
      <c r="G4584" s="2"/>
      <c r="AF4584" s="20"/>
      <c r="AI4584" s="2"/>
      <c r="AJ4584" s="2"/>
      <c r="AK4584" s="20"/>
      <c r="AN4584" s="2"/>
      <c r="AO4584" s="2"/>
    </row>
    <row r="4585" spans="7:41" x14ac:dyDescent="0.25">
      <c r="G4585" s="2"/>
      <c r="AF4585" s="20"/>
      <c r="AI4585" s="2"/>
      <c r="AJ4585" s="2"/>
      <c r="AK4585" s="20"/>
      <c r="AN4585" s="2"/>
      <c r="AO4585" s="2"/>
    </row>
    <row r="4586" spans="7:41" x14ac:dyDescent="0.25">
      <c r="G4586" s="2"/>
      <c r="AF4586" s="20"/>
      <c r="AI4586" s="2"/>
      <c r="AJ4586" s="2"/>
      <c r="AK4586" s="20"/>
      <c r="AN4586" s="2"/>
      <c r="AO4586" s="2"/>
    </row>
    <row r="4587" spans="7:41" x14ac:dyDescent="0.25">
      <c r="G4587" s="2"/>
      <c r="AF4587" s="20"/>
      <c r="AI4587" s="2"/>
      <c r="AJ4587" s="2"/>
      <c r="AK4587" s="20"/>
      <c r="AN4587" s="2"/>
      <c r="AO4587" s="2"/>
    </row>
    <row r="4588" spans="7:41" x14ac:dyDescent="0.25">
      <c r="G4588" s="2"/>
      <c r="AF4588" s="20"/>
      <c r="AI4588" s="2"/>
      <c r="AJ4588" s="2"/>
      <c r="AK4588" s="20"/>
      <c r="AN4588" s="2"/>
      <c r="AO4588" s="2"/>
    </row>
    <row r="4589" spans="7:41" x14ac:dyDescent="0.25">
      <c r="G4589" s="2"/>
      <c r="AF4589" s="20"/>
      <c r="AI4589" s="2"/>
      <c r="AJ4589" s="2"/>
      <c r="AK4589" s="20"/>
      <c r="AN4589" s="2"/>
      <c r="AO4589" s="2"/>
    </row>
    <row r="4590" spans="7:41" x14ac:dyDescent="0.25">
      <c r="G4590" s="2"/>
      <c r="AF4590" s="20"/>
      <c r="AI4590" s="2"/>
      <c r="AJ4590" s="2"/>
      <c r="AK4590" s="20"/>
      <c r="AN4590" s="2"/>
      <c r="AO4590" s="2"/>
    </row>
    <row r="4591" spans="7:41" x14ac:dyDescent="0.25">
      <c r="G4591" s="2"/>
      <c r="AF4591" s="20"/>
      <c r="AI4591" s="2"/>
      <c r="AJ4591" s="2"/>
      <c r="AK4591" s="20"/>
      <c r="AN4591" s="2"/>
      <c r="AO4591" s="2"/>
    </row>
    <row r="4592" spans="7:41" x14ac:dyDescent="0.25">
      <c r="G4592" s="2"/>
      <c r="AF4592" s="20"/>
      <c r="AI4592" s="2"/>
      <c r="AJ4592" s="2"/>
      <c r="AK4592" s="20"/>
      <c r="AN4592" s="2"/>
      <c r="AO4592" s="2"/>
    </row>
    <row r="4593" spans="7:41" x14ac:dyDescent="0.25">
      <c r="G4593" s="2"/>
      <c r="AF4593" s="20"/>
      <c r="AI4593" s="2"/>
      <c r="AJ4593" s="2"/>
      <c r="AK4593" s="20"/>
      <c r="AN4593" s="2"/>
      <c r="AO4593" s="2"/>
    </row>
    <row r="4594" spans="7:41" x14ac:dyDescent="0.25">
      <c r="G4594" s="2"/>
      <c r="AF4594" s="20"/>
      <c r="AI4594" s="2"/>
      <c r="AJ4594" s="2"/>
      <c r="AK4594" s="20"/>
      <c r="AN4594" s="2"/>
      <c r="AO4594" s="2"/>
    </row>
    <row r="4595" spans="7:41" x14ac:dyDescent="0.25">
      <c r="G4595" s="2"/>
      <c r="AF4595" s="20"/>
      <c r="AI4595" s="2"/>
      <c r="AJ4595" s="2"/>
      <c r="AK4595" s="20"/>
      <c r="AN4595" s="2"/>
      <c r="AO4595" s="2"/>
    </row>
    <row r="4596" spans="7:41" x14ac:dyDescent="0.25">
      <c r="G4596" s="2"/>
      <c r="AF4596" s="20"/>
      <c r="AI4596" s="2"/>
      <c r="AJ4596" s="2"/>
      <c r="AK4596" s="20"/>
      <c r="AN4596" s="2"/>
      <c r="AO4596" s="2"/>
    </row>
    <row r="4597" spans="7:41" x14ac:dyDescent="0.25">
      <c r="G4597" s="2"/>
      <c r="AF4597" s="20"/>
      <c r="AI4597" s="2"/>
      <c r="AJ4597" s="2"/>
      <c r="AK4597" s="20"/>
      <c r="AN4597" s="2"/>
      <c r="AO4597" s="2"/>
    </row>
    <row r="4598" spans="7:41" x14ac:dyDescent="0.25">
      <c r="G4598" s="2"/>
      <c r="AF4598" s="20"/>
      <c r="AI4598" s="2"/>
      <c r="AJ4598" s="2"/>
      <c r="AK4598" s="20"/>
      <c r="AN4598" s="2"/>
      <c r="AO4598" s="2"/>
    </row>
    <row r="4599" spans="7:41" x14ac:dyDescent="0.25">
      <c r="G4599" s="2"/>
      <c r="AF4599" s="20"/>
      <c r="AI4599" s="2"/>
      <c r="AJ4599" s="2"/>
      <c r="AK4599" s="20"/>
      <c r="AN4599" s="2"/>
      <c r="AO4599" s="2"/>
    </row>
    <row r="4600" spans="7:41" x14ac:dyDescent="0.25">
      <c r="G4600" s="2"/>
      <c r="AF4600" s="20"/>
      <c r="AI4600" s="2"/>
      <c r="AJ4600" s="2"/>
      <c r="AK4600" s="20"/>
      <c r="AN4600" s="2"/>
      <c r="AO4600" s="2"/>
    </row>
    <row r="4601" spans="7:41" x14ac:dyDescent="0.25">
      <c r="G4601" s="2"/>
      <c r="AF4601" s="20"/>
      <c r="AI4601" s="2"/>
      <c r="AJ4601" s="2"/>
      <c r="AK4601" s="20"/>
      <c r="AN4601" s="2"/>
      <c r="AO4601" s="2"/>
    </row>
    <row r="4602" spans="7:41" x14ac:dyDescent="0.25">
      <c r="G4602" s="2"/>
      <c r="AF4602" s="20"/>
      <c r="AI4602" s="2"/>
      <c r="AJ4602" s="2"/>
      <c r="AK4602" s="20"/>
      <c r="AN4602" s="2"/>
      <c r="AO4602" s="2"/>
    </row>
    <row r="4603" spans="7:41" x14ac:dyDescent="0.25">
      <c r="G4603" s="2"/>
      <c r="AF4603" s="20"/>
      <c r="AI4603" s="2"/>
      <c r="AJ4603" s="2"/>
      <c r="AK4603" s="20"/>
      <c r="AN4603" s="2"/>
      <c r="AO4603" s="2"/>
    </row>
    <row r="4604" spans="7:41" x14ac:dyDescent="0.25">
      <c r="G4604" s="2"/>
      <c r="AF4604" s="20"/>
      <c r="AI4604" s="2"/>
      <c r="AJ4604" s="2"/>
      <c r="AK4604" s="20"/>
      <c r="AN4604" s="2"/>
      <c r="AO4604" s="2"/>
    </row>
    <row r="4605" spans="7:41" x14ac:dyDescent="0.25">
      <c r="G4605" s="2"/>
      <c r="AF4605" s="20"/>
      <c r="AI4605" s="2"/>
      <c r="AJ4605" s="2"/>
      <c r="AK4605" s="20"/>
      <c r="AN4605" s="2"/>
      <c r="AO4605" s="2"/>
    </row>
    <row r="4606" spans="7:41" x14ac:dyDescent="0.25">
      <c r="G4606" s="2"/>
      <c r="AF4606" s="20"/>
      <c r="AI4606" s="2"/>
      <c r="AJ4606" s="2"/>
      <c r="AK4606" s="20"/>
      <c r="AN4606" s="2"/>
      <c r="AO4606" s="2"/>
    </row>
    <row r="4607" spans="7:41" x14ac:dyDescent="0.25">
      <c r="G4607" s="2"/>
      <c r="AF4607" s="20"/>
      <c r="AI4607" s="2"/>
      <c r="AJ4607" s="2"/>
      <c r="AK4607" s="20"/>
      <c r="AN4607" s="2"/>
      <c r="AO4607" s="2"/>
    </row>
    <row r="4608" spans="7:41" x14ac:dyDescent="0.25">
      <c r="G4608" s="2"/>
      <c r="AF4608" s="20"/>
      <c r="AI4608" s="2"/>
      <c r="AJ4608" s="2"/>
      <c r="AK4608" s="20"/>
      <c r="AN4608" s="2"/>
      <c r="AO4608" s="2"/>
    </row>
    <row r="4609" spans="7:41" x14ac:dyDescent="0.25">
      <c r="G4609" s="2"/>
      <c r="AF4609" s="20"/>
      <c r="AI4609" s="2"/>
      <c r="AJ4609" s="2"/>
      <c r="AK4609" s="20"/>
      <c r="AN4609" s="2"/>
      <c r="AO4609" s="2"/>
    </row>
    <row r="4610" spans="7:41" x14ac:dyDescent="0.25">
      <c r="G4610" s="2"/>
      <c r="AF4610" s="20"/>
      <c r="AI4610" s="2"/>
      <c r="AJ4610" s="2"/>
      <c r="AK4610" s="20"/>
      <c r="AN4610" s="2"/>
      <c r="AO4610" s="2"/>
    </row>
    <row r="4611" spans="7:41" x14ac:dyDescent="0.25">
      <c r="G4611" s="2"/>
      <c r="AF4611" s="20"/>
      <c r="AI4611" s="2"/>
      <c r="AJ4611" s="2"/>
      <c r="AK4611" s="20"/>
      <c r="AN4611" s="2"/>
      <c r="AO4611" s="2"/>
    </row>
    <row r="4612" spans="7:41" x14ac:dyDescent="0.25">
      <c r="G4612" s="2"/>
      <c r="AF4612" s="20"/>
      <c r="AI4612" s="2"/>
      <c r="AJ4612" s="2"/>
      <c r="AK4612" s="20"/>
      <c r="AN4612" s="2"/>
      <c r="AO4612" s="2"/>
    </row>
    <row r="4613" spans="7:41" x14ac:dyDescent="0.25">
      <c r="G4613" s="2"/>
      <c r="AF4613" s="20"/>
      <c r="AI4613" s="2"/>
      <c r="AJ4613" s="2"/>
      <c r="AK4613" s="20"/>
      <c r="AN4613" s="2"/>
      <c r="AO4613" s="2"/>
    </row>
    <row r="4614" spans="7:41" x14ac:dyDescent="0.25">
      <c r="G4614" s="2"/>
      <c r="AF4614" s="20"/>
      <c r="AI4614" s="2"/>
      <c r="AJ4614" s="2"/>
      <c r="AK4614" s="20"/>
      <c r="AN4614" s="2"/>
      <c r="AO4614" s="2"/>
    </row>
    <row r="4615" spans="7:41" x14ac:dyDescent="0.25">
      <c r="G4615" s="2"/>
      <c r="AF4615" s="20"/>
      <c r="AI4615" s="2"/>
      <c r="AJ4615" s="2"/>
      <c r="AK4615" s="20"/>
      <c r="AN4615" s="2"/>
      <c r="AO4615" s="2"/>
    </row>
    <row r="4616" spans="7:41" x14ac:dyDescent="0.25">
      <c r="G4616" s="2"/>
      <c r="AF4616" s="20"/>
      <c r="AI4616" s="2"/>
      <c r="AJ4616" s="2"/>
      <c r="AK4616" s="20"/>
      <c r="AN4616" s="2"/>
      <c r="AO4616" s="2"/>
    </row>
    <row r="4617" spans="7:41" x14ac:dyDescent="0.25">
      <c r="G4617" s="2"/>
      <c r="AF4617" s="20"/>
      <c r="AI4617" s="2"/>
      <c r="AJ4617" s="2"/>
      <c r="AK4617" s="20"/>
      <c r="AN4617" s="2"/>
      <c r="AO4617" s="2"/>
    </row>
    <row r="4618" spans="7:41" x14ac:dyDescent="0.25">
      <c r="G4618" s="2"/>
      <c r="AF4618" s="20"/>
      <c r="AI4618" s="2"/>
      <c r="AJ4618" s="2"/>
      <c r="AK4618" s="20"/>
      <c r="AN4618" s="2"/>
      <c r="AO4618" s="2"/>
    </row>
    <row r="4619" spans="7:41" x14ac:dyDescent="0.25">
      <c r="G4619" s="2"/>
      <c r="AF4619" s="20"/>
      <c r="AI4619" s="2"/>
      <c r="AJ4619" s="2"/>
      <c r="AK4619" s="20"/>
      <c r="AN4619" s="2"/>
      <c r="AO4619" s="2"/>
    </row>
    <row r="4620" spans="7:41" x14ac:dyDescent="0.25">
      <c r="G4620" s="2"/>
      <c r="AF4620" s="20"/>
      <c r="AI4620" s="2"/>
      <c r="AJ4620" s="2"/>
      <c r="AK4620" s="20"/>
      <c r="AN4620" s="2"/>
      <c r="AO4620" s="2"/>
    </row>
    <row r="4621" spans="7:41" x14ac:dyDescent="0.25">
      <c r="G4621" s="2"/>
      <c r="AF4621" s="20"/>
      <c r="AI4621" s="2"/>
      <c r="AJ4621" s="2"/>
      <c r="AK4621" s="20"/>
      <c r="AN4621" s="2"/>
      <c r="AO4621" s="2"/>
    </row>
    <row r="4622" spans="7:41" x14ac:dyDescent="0.25">
      <c r="G4622" s="2"/>
      <c r="AF4622" s="20"/>
      <c r="AI4622" s="2"/>
      <c r="AJ4622" s="2"/>
      <c r="AK4622" s="20"/>
      <c r="AN4622" s="2"/>
      <c r="AO4622" s="2"/>
    </row>
    <row r="4623" spans="7:41" x14ac:dyDescent="0.25">
      <c r="G4623" s="2"/>
      <c r="AF4623" s="20"/>
      <c r="AI4623" s="2"/>
      <c r="AJ4623" s="2"/>
      <c r="AK4623" s="20"/>
      <c r="AN4623" s="2"/>
      <c r="AO4623" s="2"/>
    </row>
    <row r="4624" spans="7:41" x14ac:dyDescent="0.25">
      <c r="G4624" s="2"/>
      <c r="AF4624" s="20"/>
      <c r="AI4624" s="2"/>
      <c r="AJ4624" s="2"/>
      <c r="AK4624" s="20"/>
      <c r="AN4624" s="2"/>
      <c r="AO4624" s="2"/>
    </row>
    <row r="4625" spans="7:41" x14ac:dyDescent="0.25">
      <c r="G4625" s="2"/>
      <c r="AF4625" s="20"/>
      <c r="AI4625" s="2"/>
      <c r="AJ4625" s="2"/>
      <c r="AK4625" s="20"/>
      <c r="AN4625" s="2"/>
      <c r="AO4625" s="2"/>
    </row>
    <row r="4626" spans="7:41" x14ac:dyDescent="0.25">
      <c r="G4626" s="2"/>
      <c r="AF4626" s="20"/>
      <c r="AI4626" s="2"/>
      <c r="AJ4626" s="2"/>
      <c r="AK4626" s="20"/>
      <c r="AN4626" s="2"/>
      <c r="AO4626" s="2"/>
    </row>
    <row r="4627" spans="7:41" x14ac:dyDescent="0.25">
      <c r="G4627" s="2"/>
      <c r="AF4627" s="20"/>
      <c r="AI4627" s="2"/>
      <c r="AJ4627" s="2"/>
      <c r="AK4627" s="20"/>
      <c r="AN4627" s="2"/>
      <c r="AO4627" s="2"/>
    </row>
    <row r="4628" spans="7:41" x14ac:dyDescent="0.25">
      <c r="G4628" s="2"/>
      <c r="AF4628" s="20"/>
      <c r="AI4628" s="2"/>
      <c r="AJ4628" s="2"/>
      <c r="AK4628" s="20"/>
      <c r="AN4628" s="2"/>
      <c r="AO4628" s="2"/>
    </row>
    <row r="4629" spans="7:41" x14ac:dyDescent="0.25">
      <c r="G4629" s="2"/>
      <c r="AF4629" s="20"/>
      <c r="AI4629" s="2"/>
      <c r="AJ4629" s="2"/>
      <c r="AK4629" s="20"/>
      <c r="AN4629" s="2"/>
      <c r="AO4629" s="2"/>
    </row>
    <row r="4630" spans="7:41" x14ac:dyDescent="0.25">
      <c r="G4630" s="2"/>
      <c r="AF4630" s="20"/>
      <c r="AI4630" s="2"/>
      <c r="AJ4630" s="2"/>
      <c r="AK4630" s="20"/>
      <c r="AN4630" s="2"/>
      <c r="AO4630" s="2"/>
    </row>
    <row r="4631" spans="7:41" x14ac:dyDescent="0.25">
      <c r="G4631" s="2"/>
      <c r="AF4631" s="20"/>
      <c r="AI4631" s="2"/>
      <c r="AJ4631" s="2"/>
      <c r="AK4631" s="20"/>
      <c r="AN4631" s="2"/>
      <c r="AO4631" s="2"/>
    </row>
    <row r="4632" spans="7:41" x14ac:dyDescent="0.25">
      <c r="G4632" s="2"/>
      <c r="AF4632" s="20"/>
      <c r="AI4632" s="2"/>
      <c r="AJ4632" s="2"/>
      <c r="AK4632" s="20"/>
      <c r="AN4632" s="2"/>
      <c r="AO4632" s="2"/>
    </row>
    <row r="4633" spans="7:41" x14ac:dyDescent="0.25">
      <c r="G4633" s="2"/>
      <c r="AF4633" s="20"/>
      <c r="AI4633" s="2"/>
      <c r="AJ4633" s="2"/>
      <c r="AK4633" s="20"/>
      <c r="AN4633" s="2"/>
      <c r="AO4633" s="2"/>
    </row>
    <row r="4634" spans="7:41" x14ac:dyDescent="0.25">
      <c r="G4634" s="2"/>
      <c r="AF4634" s="20"/>
      <c r="AI4634" s="2"/>
      <c r="AJ4634" s="2"/>
      <c r="AK4634" s="20"/>
      <c r="AN4634" s="2"/>
      <c r="AO4634" s="2"/>
    </row>
    <row r="4635" spans="7:41" x14ac:dyDescent="0.25">
      <c r="G4635" s="2"/>
      <c r="AF4635" s="20"/>
      <c r="AI4635" s="2"/>
      <c r="AJ4635" s="2"/>
      <c r="AK4635" s="20"/>
      <c r="AN4635" s="2"/>
      <c r="AO4635" s="2"/>
    </row>
    <row r="4636" spans="7:41" x14ac:dyDescent="0.25">
      <c r="G4636" s="2"/>
      <c r="AF4636" s="20"/>
      <c r="AI4636" s="2"/>
      <c r="AJ4636" s="2"/>
      <c r="AK4636" s="20"/>
      <c r="AN4636" s="2"/>
      <c r="AO4636" s="2"/>
    </row>
    <row r="4637" spans="7:41" x14ac:dyDescent="0.25">
      <c r="G4637" s="2"/>
      <c r="AF4637" s="20"/>
      <c r="AI4637" s="2"/>
      <c r="AJ4637" s="2"/>
      <c r="AK4637" s="20"/>
      <c r="AN4637" s="2"/>
      <c r="AO4637" s="2"/>
    </row>
    <row r="4638" spans="7:41" x14ac:dyDescent="0.25">
      <c r="G4638" s="2"/>
      <c r="AF4638" s="20"/>
      <c r="AI4638" s="2"/>
      <c r="AJ4638" s="2"/>
      <c r="AK4638" s="20"/>
      <c r="AN4638" s="2"/>
      <c r="AO4638" s="2"/>
    </row>
    <row r="4639" spans="7:41" x14ac:dyDescent="0.25">
      <c r="G4639" s="2"/>
      <c r="AF4639" s="20"/>
      <c r="AI4639" s="2"/>
      <c r="AJ4639" s="2"/>
      <c r="AK4639" s="20"/>
      <c r="AN4639" s="2"/>
      <c r="AO4639" s="2"/>
    </row>
    <row r="4640" spans="7:41" x14ac:dyDescent="0.25">
      <c r="G4640" s="2"/>
      <c r="AF4640" s="20"/>
      <c r="AI4640" s="2"/>
      <c r="AJ4640" s="2"/>
      <c r="AK4640" s="20"/>
      <c r="AN4640" s="2"/>
      <c r="AO4640" s="2"/>
    </row>
    <row r="4641" spans="7:41" x14ac:dyDescent="0.25">
      <c r="G4641" s="2"/>
      <c r="AF4641" s="20"/>
      <c r="AI4641" s="2"/>
      <c r="AJ4641" s="2"/>
      <c r="AK4641" s="20"/>
      <c r="AN4641" s="2"/>
      <c r="AO4641" s="2"/>
    </row>
    <row r="4642" spans="7:41" x14ac:dyDescent="0.25">
      <c r="G4642" s="2"/>
      <c r="AF4642" s="20"/>
      <c r="AI4642" s="2"/>
      <c r="AJ4642" s="2"/>
      <c r="AK4642" s="20"/>
      <c r="AN4642" s="2"/>
      <c r="AO4642" s="2"/>
    </row>
    <row r="4643" spans="7:41" x14ac:dyDescent="0.25">
      <c r="G4643" s="2"/>
      <c r="AF4643" s="20"/>
      <c r="AI4643" s="2"/>
      <c r="AJ4643" s="2"/>
      <c r="AK4643" s="20"/>
      <c r="AN4643" s="2"/>
      <c r="AO4643" s="2"/>
    </row>
    <row r="4644" spans="7:41" x14ac:dyDescent="0.25">
      <c r="G4644" s="2"/>
      <c r="AF4644" s="20"/>
      <c r="AI4644" s="2"/>
      <c r="AJ4644" s="2"/>
      <c r="AK4644" s="20"/>
      <c r="AN4644" s="2"/>
      <c r="AO4644" s="2"/>
    </row>
    <row r="4645" spans="7:41" x14ac:dyDescent="0.25">
      <c r="G4645" s="2"/>
      <c r="AF4645" s="20"/>
      <c r="AI4645" s="2"/>
      <c r="AJ4645" s="2"/>
      <c r="AK4645" s="20"/>
      <c r="AN4645" s="2"/>
      <c r="AO4645" s="2"/>
    </row>
    <row r="4646" spans="7:41" x14ac:dyDescent="0.25">
      <c r="G4646" s="2"/>
      <c r="AF4646" s="20"/>
      <c r="AI4646" s="2"/>
      <c r="AJ4646" s="2"/>
      <c r="AK4646" s="20"/>
      <c r="AN4646" s="2"/>
      <c r="AO4646" s="2"/>
    </row>
    <row r="4647" spans="7:41" x14ac:dyDescent="0.25">
      <c r="G4647" s="2"/>
      <c r="AF4647" s="20"/>
      <c r="AI4647" s="2"/>
      <c r="AJ4647" s="2"/>
      <c r="AK4647" s="20"/>
      <c r="AN4647" s="2"/>
      <c r="AO4647" s="2"/>
    </row>
    <row r="4648" spans="7:41" x14ac:dyDescent="0.25">
      <c r="G4648" s="2"/>
      <c r="AF4648" s="20"/>
      <c r="AI4648" s="2"/>
      <c r="AJ4648" s="2"/>
      <c r="AK4648" s="20"/>
      <c r="AN4648" s="2"/>
      <c r="AO4648" s="2"/>
    </row>
    <row r="4649" spans="7:41" x14ac:dyDescent="0.25">
      <c r="G4649" s="2"/>
      <c r="AF4649" s="20"/>
      <c r="AI4649" s="2"/>
      <c r="AJ4649" s="2"/>
      <c r="AK4649" s="20"/>
      <c r="AN4649" s="2"/>
      <c r="AO4649" s="2"/>
    </row>
    <row r="4650" spans="7:41" x14ac:dyDescent="0.25">
      <c r="G4650" s="2"/>
      <c r="AF4650" s="20"/>
      <c r="AI4650" s="2"/>
      <c r="AJ4650" s="2"/>
      <c r="AK4650" s="20"/>
      <c r="AN4650" s="2"/>
      <c r="AO4650" s="2"/>
    </row>
    <row r="4651" spans="7:41" x14ac:dyDescent="0.25">
      <c r="G4651" s="2"/>
      <c r="AF4651" s="20"/>
      <c r="AI4651" s="2"/>
      <c r="AJ4651" s="2"/>
      <c r="AK4651" s="20"/>
      <c r="AN4651" s="2"/>
      <c r="AO4651" s="2"/>
    </row>
    <row r="4652" spans="7:41" x14ac:dyDescent="0.25">
      <c r="G4652" s="2"/>
      <c r="AF4652" s="20"/>
      <c r="AI4652" s="2"/>
      <c r="AJ4652" s="2"/>
      <c r="AK4652" s="20"/>
      <c r="AN4652" s="2"/>
      <c r="AO4652" s="2"/>
    </row>
    <row r="4653" spans="7:41" x14ac:dyDescent="0.25">
      <c r="G4653" s="2"/>
      <c r="AF4653" s="20"/>
      <c r="AI4653" s="2"/>
      <c r="AJ4653" s="2"/>
      <c r="AK4653" s="20"/>
      <c r="AN4653" s="2"/>
      <c r="AO4653" s="2"/>
    </row>
    <row r="4654" spans="7:41" x14ac:dyDescent="0.25">
      <c r="G4654" s="2"/>
      <c r="AF4654" s="20"/>
      <c r="AI4654" s="2"/>
      <c r="AJ4654" s="2"/>
      <c r="AK4654" s="20"/>
      <c r="AN4654" s="2"/>
      <c r="AO4654" s="2"/>
    </row>
    <row r="4655" spans="7:41" x14ac:dyDescent="0.25">
      <c r="G4655" s="2"/>
      <c r="AF4655" s="20"/>
      <c r="AI4655" s="2"/>
      <c r="AJ4655" s="2"/>
      <c r="AK4655" s="20"/>
      <c r="AN4655" s="2"/>
      <c r="AO4655" s="2"/>
    </row>
    <row r="4656" spans="7:41" x14ac:dyDescent="0.25">
      <c r="G4656" s="2"/>
      <c r="AF4656" s="20"/>
      <c r="AI4656" s="2"/>
      <c r="AJ4656" s="2"/>
      <c r="AK4656" s="20"/>
      <c r="AN4656" s="2"/>
      <c r="AO4656" s="2"/>
    </row>
    <row r="4657" spans="7:41" x14ac:dyDescent="0.25">
      <c r="G4657" s="2"/>
      <c r="AF4657" s="20"/>
      <c r="AI4657" s="2"/>
      <c r="AJ4657" s="2"/>
      <c r="AK4657" s="20"/>
      <c r="AN4657" s="2"/>
      <c r="AO4657" s="2"/>
    </row>
    <row r="4658" spans="7:41" x14ac:dyDescent="0.25">
      <c r="G4658" s="2"/>
      <c r="AF4658" s="20"/>
      <c r="AI4658" s="2"/>
      <c r="AJ4658" s="2"/>
      <c r="AK4658" s="20"/>
      <c r="AN4658" s="2"/>
      <c r="AO4658" s="2"/>
    </row>
    <row r="4659" spans="7:41" x14ac:dyDescent="0.25">
      <c r="G4659" s="2"/>
      <c r="AF4659" s="20"/>
      <c r="AI4659" s="2"/>
      <c r="AJ4659" s="2"/>
      <c r="AK4659" s="20"/>
      <c r="AN4659" s="2"/>
      <c r="AO4659" s="2"/>
    </row>
    <row r="4660" spans="7:41" x14ac:dyDescent="0.25">
      <c r="G4660" s="2"/>
      <c r="AF4660" s="20"/>
      <c r="AI4660" s="2"/>
      <c r="AJ4660" s="2"/>
      <c r="AK4660" s="20"/>
      <c r="AN4660" s="2"/>
      <c r="AO4660" s="2"/>
    </row>
    <row r="4661" spans="7:41" x14ac:dyDescent="0.25">
      <c r="G4661" s="2"/>
      <c r="AF4661" s="20"/>
      <c r="AI4661" s="2"/>
      <c r="AJ4661" s="2"/>
      <c r="AK4661" s="20"/>
      <c r="AN4661" s="2"/>
      <c r="AO4661" s="2"/>
    </row>
    <row r="4662" spans="7:41" x14ac:dyDescent="0.25">
      <c r="G4662" s="2"/>
      <c r="AF4662" s="20"/>
      <c r="AI4662" s="2"/>
      <c r="AJ4662" s="2"/>
      <c r="AK4662" s="20"/>
      <c r="AN4662" s="2"/>
      <c r="AO4662" s="2"/>
    </row>
    <row r="4663" spans="7:41" x14ac:dyDescent="0.25">
      <c r="G4663" s="2"/>
      <c r="AF4663" s="20"/>
      <c r="AI4663" s="2"/>
      <c r="AJ4663" s="2"/>
      <c r="AK4663" s="20"/>
      <c r="AN4663" s="2"/>
      <c r="AO4663" s="2"/>
    </row>
    <row r="4664" spans="7:41" x14ac:dyDescent="0.25">
      <c r="G4664" s="2"/>
      <c r="AF4664" s="20"/>
      <c r="AI4664" s="2"/>
      <c r="AJ4664" s="2"/>
      <c r="AK4664" s="20"/>
      <c r="AN4664" s="2"/>
      <c r="AO4664" s="2"/>
    </row>
    <row r="4665" spans="7:41" x14ac:dyDescent="0.25">
      <c r="G4665" s="2"/>
      <c r="AF4665" s="20"/>
      <c r="AI4665" s="2"/>
      <c r="AJ4665" s="2"/>
      <c r="AK4665" s="20"/>
      <c r="AN4665" s="2"/>
      <c r="AO4665" s="2"/>
    </row>
    <row r="4666" spans="7:41" x14ac:dyDescent="0.25">
      <c r="G4666" s="2"/>
      <c r="AF4666" s="20"/>
      <c r="AI4666" s="2"/>
      <c r="AJ4666" s="2"/>
      <c r="AK4666" s="20"/>
      <c r="AN4666" s="2"/>
      <c r="AO4666" s="2"/>
    </row>
    <row r="4667" spans="7:41" x14ac:dyDescent="0.25">
      <c r="G4667" s="2"/>
      <c r="AF4667" s="20"/>
      <c r="AI4667" s="2"/>
      <c r="AJ4667" s="2"/>
      <c r="AK4667" s="20"/>
      <c r="AN4667" s="2"/>
      <c r="AO4667" s="2"/>
    </row>
    <row r="4668" spans="7:41" x14ac:dyDescent="0.25">
      <c r="G4668" s="2"/>
      <c r="AF4668" s="20"/>
      <c r="AI4668" s="2"/>
      <c r="AJ4668" s="2"/>
      <c r="AK4668" s="20"/>
      <c r="AN4668" s="2"/>
      <c r="AO4668" s="2"/>
    </row>
    <row r="4669" spans="7:41" x14ac:dyDescent="0.25">
      <c r="G4669" s="2"/>
      <c r="AF4669" s="20"/>
      <c r="AI4669" s="2"/>
      <c r="AJ4669" s="2"/>
      <c r="AK4669" s="20"/>
      <c r="AN4669" s="2"/>
      <c r="AO4669" s="2"/>
    </row>
    <row r="4670" spans="7:41" x14ac:dyDescent="0.25">
      <c r="G4670" s="2"/>
      <c r="AF4670" s="20"/>
      <c r="AI4670" s="2"/>
      <c r="AJ4670" s="2"/>
      <c r="AK4670" s="20"/>
      <c r="AN4670" s="2"/>
      <c r="AO4670" s="2"/>
    </row>
    <row r="4671" spans="7:41" x14ac:dyDescent="0.25">
      <c r="G4671" s="2"/>
      <c r="AF4671" s="20"/>
      <c r="AI4671" s="2"/>
      <c r="AJ4671" s="2"/>
      <c r="AK4671" s="20"/>
      <c r="AN4671" s="2"/>
      <c r="AO4671" s="2"/>
    </row>
    <row r="4672" spans="7:41" x14ac:dyDescent="0.25">
      <c r="G4672" s="2"/>
      <c r="AF4672" s="20"/>
      <c r="AI4672" s="2"/>
      <c r="AJ4672" s="2"/>
      <c r="AK4672" s="20"/>
      <c r="AN4672" s="2"/>
      <c r="AO4672" s="2"/>
    </row>
    <row r="4673" spans="7:41" x14ac:dyDescent="0.25">
      <c r="G4673" s="2"/>
      <c r="AF4673" s="20"/>
      <c r="AI4673" s="2"/>
      <c r="AJ4673" s="2"/>
      <c r="AK4673" s="20"/>
      <c r="AN4673" s="2"/>
      <c r="AO4673" s="2"/>
    </row>
    <row r="4674" spans="7:41" x14ac:dyDescent="0.25">
      <c r="G4674" s="2"/>
      <c r="AF4674" s="20"/>
      <c r="AI4674" s="2"/>
      <c r="AJ4674" s="2"/>
      <c r="AK4674" s="20"/>
      <c r="AN4674" s="2"/>
      <c r="AO4674" s="2"/>
    </row>
    <row r="4675" spans="7:41" x14ac:dyDescent="0.25">
      <c r="G4675" s="2"/>
      <c r="AF4675" s="20"/>
      <c r="AI4675" s="2"/>
      <c r="AJ4675" s="2"/>
      <c r="AK4675" s="20"/>
      <c r="AN4675" s="2"/>
      <c r="AO4675" s="2"/>
    </row>
    <row r="4676" spans="7:41" x14ac:dyDescent="0.25">
      <c r="G4676" s="2"/>
      <c r="AF4676" s="20"/>
      <c r="AI4676" s="2"/>
      <c r="AJ4676" s="2"/>
      <c r="AK4676" s="20"/>
      <c r="AN4676" s="2"/>
      <c r="AO4676" s="2"/>
    </row>
    <row r="4677" spans="7:41" x14ac:dyDescent="0.25">
      <c r="G4677" s="2"/>
      <c r="AF4677" s="20"/>
      <c r="AI4677" s="2"/>
      <c r="AJ4677" s="2"/>
      <c r="AK4677" s="20"/>
      <c r="AN4677" s="2"/>
      <c r="AO4677" s="2"/>
    </row>
    <row r="4678" spans="7:41" x14ac:dyDescent="0.25">
      <c r="G4678" s="2"/>
      <c r="AF4678" s="20"/>
      <c r="AI4678" s="2"/>
      <c r="AJ4678" s="2"/>
      <c r="AK4678" s="20"/>
      <c r="AN4678" s="2"/>
      <c r="AO4678" s="2"/>
    </row>
    <row r="4679" spans="7:41" x14ac:dyDescent="0.25">
      <c r="G4679" s="2"/>
      <c r="AF4679" s="20"/>
      <c r="AI4679" s="2"/>
      <c r="AJ4679" s="2"/>
      <c r="AK4679" s="20"/>
      <c r="AN4679" s="2"/>
      <c r="AO4679" s="2"/>
    </row>
    <row r="4680" spans="7:41" x14ac:dyDescent="0.25">
      <c r="G4680" s="2"/>
      <c r="AF4680" s="20"/>
      <c r="AI4680" s="2"/>
      <c r="AJ4680" s="2"/>
      <c r="AK4680" s="20"/>
      <c r="AN4680" s="2"/>
      <c r="AO4680" s="2"/>
    </row>
    <row r="4681" spans="7:41" x14ac:dyDescent="0.25">
      <c r="G4681" s="2"/>
      <c r="AF4681" s="20"/>
      <c r="AI4681" s="2"/>
      <c r="AJ4681" s="2"/>
      <c r="AK4681" s="20"/>
      <c r="AN4681" s="2"/>
      <c r="AO4681" s="2"/>
    </row>
    <row r="4682" spans="7:41" x14ac:dyDescent="0.25">
      <c r="G4682" s="2"/>
      <c r="AF4682" s="20"/>
      <c r="AI4682" s="2"/>
      <c r="AJ4682" s="2"/>
      <c r="AK4682" s="20"/>
      <c r="AN4682" s="2"/>
      <c r="AO4682" s="2"/>
    </row>
    <row r="4683" spans="7:41" x14ac:dyDescent="0.25">
      <c r="G4683" s="2"/>
      <c r="AF4683" s="20"/>
      <c r="AI4683" s="2"/>
      <c r="AJ4683" s="2"/>
      <c r="AK4683" s="20"/>
      <c r="AN4683" s="2"/>
      <c r="AO4683" s="2"/>
    </row>
    <row r="4684" spans="7:41" x14ac:dyDescent="0.25">
      <c r="G4684" s="2"/>
      <c r="AF4684" s="20"/>
      <c r="AI4684" s="2"/>
      <c r="AJ4684" s="2"/>
      <c r="AK4684" s="20"/>
      <c r="AN4684" s="2"/>
      <c r="AO4684" s="2"/>
    </row>
    <row r="4685" spans="7:41" x14ac:dyDescent="0.25">
      <c r="G4685" s="2"/>
      <c r="AF4685" s="20"/>
      <c r="AI4685" s="2"/>
      <c r="AJ4685" s="2"/>
      <c r="AK4685" s="20"/>
      <c r="AN4685" s="2"/>
      <c r="AO4685" s="2"/>
    </row>
    <row r="4686" spans="7:41" x14ac:dyDescent="0.25">
      <c r="G4686" s="2"/>
      <c r="AF4686" s="20"/>
      <c r="AI4686" s="2"/>
      <c r="AJ4686" s="2"/>
      <c r="AK4686" s="20"/>
      <c r="AN4686" s="2"/>
      <c r="AO4686" s="2"/>
    </row>
    <row r="4687" spans="7:41" x14ac:dyDescent="0.25">
      <c r="G4687" s="2"/>
      <c r="AF4687" s="20"/>
      <c r="AI4687" s="2"/>
      <c r="AJ4687" s="2"/>
      <c r="AK4687" s="20"/>
      <c r="AN4687" s="2"/>
      <c r="AO4687" s="2"/>
    </row>
    <row r="4688" spans="7:41" x14ac:dyDescent="0.25">
      <c r="G4688" s="2"/>
      <c r="AF4688" s="20"/>
      <c r="AI4688" s="2"/>
      <c r="AJ4688" s="2"/>
      <c r="AK4688" s="20"/>
      <c r="AN4688" s="2"/>
      <c r="AO4688" s="2"/>
    </row>
    <row r="4689" spans="7:41" x14ac:dyDescent="0.25">
      <c r="G4689" s="2"/>
      <c r="AF4689" s="20"/>
      <c r="AI4689" s="2"/>
      <c r="AJ4689" s="2"/>
      <c r="AK4689" s="20"/>
      <c r="AN4689" s="2"/>
      <c r="AO4689" s="2"/>
    </row>
    <row r="4690" spans="7:41" x14ac:dyDescent="0.25">
      <c r="G4690" s="2"/>
      <c r="AF4690" s="20"/>
      <c r="AI4690" s="2"/>
      <c r="AJ4690" s="2"/>
      <c r="AK4690" s="20"/>
      <c r="AN4690" s="2"/>
      <c r="AO4690" s="2"/>
    </row>
    <row r="4691" spans="7:41" x14ac:dyDescent="0.25">
      <c r="G4691" s="2"/>
      <c r="AF4691" s="20"/>
      <c r="AI4691" s="2"/>
      <c r="AJ4691" s="2"/>
      <c r="AK4691" s="20"/>
      <c r="AN4691" s="2"/>
      <c r="AO4691" s="2"/>
    </row>
    <row r="4692" spans="7:41" x14ac:dyDescent="0.25">
      <c r="G4692" s="2"/>
      <c r="AF4692" s="20"/>
      <c r="AI4692" s="2"/>
      <c r="AJ4692" s="2"/>
      <c r="AK4692" s="20"/>
      <c r="AN4692" s="2"/>
      <c r="AO4692" s="2"/>
    </row>
    <row r="4693" spans="7:41" x14ac:dyDescent="0.25">
      <c r="G4693" s="2"/>
      <c r="AF4693" s="20"/>
      <c r="AI4693" s="2"/>
      <c r="AJ4693" s="2"/>
      <c r="AK4693" s="20"/>
      <c r="AN4693" s="2"/>
      <c r="AO4693" s="2"/>
    </row>
    <row r="4694" spans="7:41" x14ac:dyDescent="0.25">
      <c r="G4694" s="2"/>
      <c r="AF4694" s="20"/>
      <c r="AI4694" s="2"/>
      <c r="AJ4694" s="2"/>
      <c r="AK4694" s="20"/>
      <c r="AN4694" s="2"/>
      <c r="AO4694" s="2"/>
    </row>
    <row r="4695" spans="7:41" x14ac:dyDescent="0.25">
      <c r="G4695" s="2"/>
      <c r="AF4695" s="20"/>
      <c r="AI4695" s="2"/>
      <c r="AJ4695" s="2"/>
      <c r="AK4695" s="20"/>
      <c r="AN4695" s="2"/>
      <c r="AO4695" s="2"/>
    </row>
    <row r="4696" spans="7:41" x14ac:dyDescent="0.25">
      <c r="G4696" s="2"/>
      <c r="AF4696" s="20"/>
      <c r="AI4696" s="2"/>
      <c r="AJ4696" s="2"/>
      <c r="AK4696" s="20"/>
      <c r="AN4696" s="2"/>
      <c r="AO4696" s="2"/>
    </row>
    <row r="4697" spans="7:41" x14ac:dyDescent="0.25">
      <c r="G4697" s="2"/>
      <c r="AF4697" s="20"/>
      <c r="AI4697" s="2"/>
      <c r="AJ4697" s="2"/>
      <c r="AK4697" s="20"/>
      <c r="AN4697" s="2"/>
      <c r="AO4697" s="2"/>
    </row>
    <row r="4698" spans="7:41" x14ac:dyDescent="0.25">
      <c r="G4698" s="2"/>
      <c r="AF4698" s="20"/>
      <c r="AI4698" s="2"/>
      <c r="AJ4698" s="2"/>
      <c r="AK4698" s="20"/>
      <c r="AN4698" s="2"/>
      <c r="AO4698" s="2"/>
    </row>
    <row r="4699" spans="7:41" x14ac:dyDescent="0.25">
      <c r="G4699" s="2"/>
      <c r="AF4699" s="20"/>
      <c r="AI4699" s="2"/>
      <c r="AJ4699" s="2"/>
      <c r="AK4699" s="20"/>
      <c r="AN4699" s="2"/>
      <c r="AO4699" s="2"/>
    </row>
    <row r="4700" spans="7:41" x14ac:dyDescent="0.25">
      <c r="G4700" s="2"/>
      <c r="AF4700" s="20"/>
      <c r="AI4700" s="2"/>
      <c r="AJ4700" s="2"/>
      <c r="AK4700" s="20"/>
      <c r="AN4700" s="2"/>
      <c r="AO4700" s="2"/>
    </row>
    <row r="4701" spans="7:41" x14ac:dyDescent="0.25">
      <c r="G4701" s="2"/>
      <c r="AF4701" s="20"/>
      <c r="AI4701" s="2"/>
      <c r="AJ4701" s="2"/>
      <c r="AK4701" s="20"/>
      <c r="AN4701" s="2"/>
      <c r="AO4701" s="2"/>
    </row>
    <row r="4702" spans="7:41" x14ac:dyDescent="0.25">
      <c r="G4702" s="2"/>
      <c r="AF4702" s="20"/>
      <c r="AI4702" s="2"/>
      <c r="AJ4702" s="2"/>
      <c r="AK4702" s="20"/>
      <c r="AN4702" s="2"/>
      <c r="AO4702" s="2"/>
    </row>
    <row r="4703" spans="7:41" x14ac:dyDescent="0.25">
      <c r="G4703" s="2"/>
      <c r="AF4703" s="20"/>
      <c r="AI4703" s="2"/>
      <c r="AJ4703" s="2"/>
      <c r="AK4703" s="20"/>
      <c r="AN4703" s="2"/>
      <c r="AO4703" s="2"/>
    </row>
    <row r="4704" spans="7:41" x14ac:dyDescent="0.25">
      <c r="G4704" s="2"/>
      <c r="AF4704" s="20"/>
      <c r="AI4704" s="2"/>
      <c r="AJ4704" s="2"/>
      <c r="AK4704" s="20"/>
      <c r="AN4704" s="2"/>
      <c r="AO4704" s="2"/>
    </row>
    <row r="4705" spans="7:41" x14ac:dyDescent="0.25">
      <c r="G4705" s="2"/>
      <c r="AF4705" s="20"/>
      <c r="AI4705" s="2"/>
      <c r="AJ4705" s="2"/>
      <c r="AK4705" s="20"/>
      <c r="AN4705" s="2"/>
      <c r="AO4705" s="2"/>
    </row>
    <row r="4706" spans="7:41" x14ac:dyDescent="0.25">
      <c r="G4706" s="2"/>
      <c r="AF4706" s="20"/>
      <c r="AI4706" s="2"/>
      <c r="AJ4706" s="2"/>
      <c r="AK4706" s="20"/>
      <c r="AN4706" s="2"/>
      <c r="AO4706" s="2"/>
    </row>
    <row r="4707" spans="7:41" x14ac:dyDescent="0.25">
      <c r="G4707" s="2"/>
      <c r="AF4707" s="20"/>
      <c r="AI4707" s="2"/>
      <c r="AJ4707" s="2"/>
      <c r="AK4707" s="20"/>
      <c r="AN4707" s="2"/>
      <c r="AO4707" s="2"/>
    </row>
    <row r="4708" spans="7:41" x14ac:dyDescent="0.25">
      <c r="G4708" s="2"/>
      <c r="AF4708" s="20"/>
      <c r="AI4708" s="2"/>
      <c r="AJ4708" s="2"/>
      <c r="AK4708" s="20"/>
      <c r="AN4708" s="2"/>
      <c r="AO4708" s="2"/>
    </row>
    <row r="4709" spans="7:41" x14ac:dyDescent="0.25">
      <c r="G4709" s="2"/>
      <c r="AF4709" s="20"/>
      <c r="AI4709" s="2"/>
      <c r="AJ4709" s="2"/>
      <c r="AK4709" s="20"/>
      <c r="AN4709" s="2"/>
      <c r="AO4709" s="2"/>
    </row>
    <row r="4710" spans="7:41" x14ac:dyDescent="0.25">
      <c r="G4710" s="2"/>
      <c r="AF4710" s="20"/>
      <c r="AI4710" s="2"/>
      <c r="AJ4710" s="2"/>
      <c r="AK4710" s="20"/>
      <c r="AN4710" s="2"/>
      <c r="AO4710" s="2"/>
    </row>
    <row r="4711" spans="7:41" x14ac:dyDescent="0.25">
      <c r="G4711" s="2"/>
      <c r="AF4711" s="20"/>
      <c r="AI4711" s="2"/>
      <c r="AJ4711" s="2"/>
      <c r="AK4711" s="20"/>
      <c r="AN4711" s="2"/>
      <c r="AO4711" s="2"/>
    </row>
    <row r="4712" spans="7:41" x14ac:dyDescent="0.25">
      <c r="G4712" s="2"/>
      <c r="AF4712" s="20"/>
      <c r="AI4712" s="2"/>
      <c r="AJ4712" s="2"/>
      <c r="AK4712" s="20"/>
      <c r="AN4712" s="2"/>
      <c r="AO4712" s="2"/>
    </row>
    <row r="4713" spans="7:41" x14ac:dyDescent="0.25">
      <c r="G4713" s="2"/>
      <c r="AF4713" s="20"/>
      <c r="AI4713" s="2"/>
      <c r="AJ4713" s="2"/>
      <c r="AK4713" s="20"/>
      <c r="AN4713" s="2"/>
      <c r="AO4713" s="2"/>
    </row>
    <row r="4714" spans="7:41" x14ac:dyDescent="0.25">
      <c r="G4714" s="2"/>
      <c r="AF4714" s="20"/>
      <c r="AI4714" s="2"/>
      <c r="AJ4714" s="2"/>
      <c r="AK4714" s="20"/>
      <c r="AN4714" s="2"/>
      <c r="AO4714" s="2"/>
    </row>
    <row r="4715" spans="7:41" x14ac:dyDescent="0.25">
      <c r="G4715" s="2"/>
      <c r="AF4715" s="20"/>
      <c r="AI4715" s="2"/>
      <c r="AJ4715" s="2"/>
      <c r="AK4715" s="20"/>
      <c r="AN4715" s="2"/>
      <c r="AO4715" s="2"/>
    </row>
    <row r="4716" spans="7:41" x14ac:dyDescent="0.25">
      <c r="G4716" s="2"/>
      <c r="AF4716" s="20"/>
      <c r="AI4716" s="2"/>
      <c r="AJ4716" s="2"/>
      <c r="AK4716" s="20"/>
      <c r="AN4716" s="2"/>
      <c r="AO4716" s="2"/>
    </row>
    <row r="4717" spans="7:41" x14ac:dyDescent="0.25">
      <c r="G4717" s="2"/>
      <c r="AF4717" s="20"/>
      <c r="AI4717" s="2"/>
      <c r="AJ4717" s="2"/>
      <c r="AK4717" s="20"/>
      <c r="AN4717" s="2"/>
      <c r="AO4717" s="2"/>
    </row>
    <row r="4718" spans="7:41" x14ac:dyDescent="0.25">
      <c r="G4718" s="2"/>
      <c r="AF4718" s="20"/>
      <c r="AI4718" s="2"/>
      <c r="AJ4718" s="2"/>
      <c r="AK4718" s="20"/>
      <c r="AN4718" s="2"/>
      <c r="AO4718" s="2"/>
    </row>
    <row r="4719" spans="7:41" x14ac:dyDescent="0.25">
      <c r="G4719" s="2"/>
      <c r="AF4719" s="20"/>
      <c r="AI4719" s="2"/>
      <c r="AJ4719" s="2"/>
      <c r="AK4719" s="20"/>
      <c r="AN4719" s="2"/>
      <c r="AO4719" s="2"/>
    </row>
    <row r="4720" spans="7:41" x14ac:dyDescent="0.25">
      <c r="G4720" s="2"/>
      <c r="AF4720" s="20"/>
      <c r="AI4720" s="2"/>
      <c r="AJ4720" s="2"/>
      <c r="AK4720" s="20"/>
      <c r="AN4720" s="2"/>
      <c r="AO4720" s="2"/>
    </row>
    <row r="4721" spans="7:41" x14ac:dyDescent="0.25">
      <c r="G4721" s="2"/>
      <c r="AF4721" s="20"/>
      <c r="AI4721" s="2"/>
      <c r="AJ4721" s="2"/>
      <c r="AK4721" s="20"/>
      <c r="AN4721" s="2"/>
      <c r="AO4721" s="2"/>
    </row>
    <row r="4722" spans="7:41" x14ac:dyDescent="0.25">
      <c r="G4722" s="2"/>
      <c r="AF4722" s="20"/>
      <c r="AI4722" s="2"/>
      <c r="AJ4722" s="2"/>
      <c r="AK4722" s="20"/>
      <c r="AN4722" s="2"/>
      <c r="AO4722" s="2"/>
    </row>
    <row r="4723" spans="7:41" x14ac:dyDescent="0.25">
      <c r="G4723" s="2"/>
      <c r="AF4723" s="20"/>
      <c r="AI4723" s="2"/>
      <c r="AJ4723" s="2"/>
      <c r="AK4723" s="20"/>
      <c r="AN4723" s="2"/>
      <c r="AO4723" s="2"/>
    </row>
    <row r="4724" spans="7:41" x14ac:dyDescent="0.25">
      <c r="G4724" s="2"/>
      <c r="AF4724" s="20"/>
      <c r="AI4724" s="2"/>
      <c r="AJ4724" s="2"/>
      <c r="AK4724" s="20"/>
      <c r="AN4724" s="2"/>
      <c r="AO4724" s="2"/>
    </row>
    <row r="4725" spans="7:41" x14ac:dyDescent="0.25">
      <c r="G4725" s="2"/>
      <c r="AF4725" s="20"/>
      <c r="AI4725" s="2"/>
      <c r="AJ4725" s="2"/>
      <c r="AK4725" s="20"/>
      <c r="AN4725" s="2"/>
      <c r="AO4725" s="2"/>
    </row>
    <row r="4726" spans="7:41" x14ac:dyDescent="0.25">
      <c r="G4726" s="2"/>
      <c r="AF4726" s="20"/>
      <c r="AI4726" s="2"/>
      <c r="AJ4726" s="2"/>
      <c r="AK4726" s="20"/>
      <c r="AN4726" s="2"/>
      <c r="AO4726" s="2"/>
    </row>
    <row r="4727" spans="7:41" x14ac:dyDescent="0.25">
      <c r="G4727" s="2"/>
      <c r="AF4727" s="20"/>
      <c r="AI4727" s="2"/>
      <c r="AJ4727" s="2"/>
      <c r="AK4727" s="20"/>
      <c r="AN4727" s="2"/>
      <c r="AO4727" s="2"/>
    </row>
    <row r="4728" spans="7:41" x14ac:dyDescent="0.25">
      <c r="G4728" s="2"/>
      <c r="AF4728" s="20"/>
      <c r="AI4728" s="2"/>
      <c r="AJ4728" s="2"/>
      <c r="AK4728" s="20"/>
      <c r="AN4728" s="2"/>
      <c r="AO4728" s="2"/>
    </row>
    <row r="4729" spans="7:41" x14ac:dyDescent="0.25">
      <c r="G4729" s="2"/>
      <c r="AF4729" s="20"/>
      <c r="AI4729" s="2"/>
      <c r="AJ4729" s="2"/>
      <c r="AK4729" s="20"/>
      <c r="AN4729" s="2"/>
      <c r="AO4729" s="2"/>
    </row>
    <row r="4730" spans="7:41" x14ac:dyDescent="0.25">
      <c r="G4730" s="2"/>
      <c r="AF4730" s="20"/>
      <c r="AI4730" s="2"/>
      <c r="AJ4730" s="2"/>
      <c r="AK4730" s="20"/>
      <c r="AN4730" s="2"/>
      <c r="AO4730" s="2"/>
    </row>
    <row r="4731" spans="7:41" x14ac:dyDescent="0.25">
      <c r="G4731" s="2"/>
      <c r="AF4731" s="20"/>
      <c r="AI4731" s="2"/>
      <c r="AJ4731" s="2"/>
      <c r="AK4731" s="20"/>
      <c r="AN4731" s="2"/>
      <c r="AO4731" s="2"/>
    </row>
    <row r="4732" spans="7:41" x14ac:dyDescent="0.25">
      <c r="G4732" s="2"/>
      <c r="AF4732" s="20"/>
      <c r="AI4732" s="2"/>
      <c r="AJ4732" s="2"/>
      <c r="AK4732" s="20"/>
      <c r="AN4732" s="2"/>
      <c r="AO4732" s="2"/>
    </row>
    <row r="4733" spans="7:41" x14ac:dyDescent="0.25">
      <c r="G4733" s="2"/>
      <c r="AF4733" s="20"/>
      <c r="AI4733" s="2"/>
      <c r="AJ4733" s="2"/>
      <c r="AK4733" s="20"/>
      <c r="AN4733" s="2"/>
      <c r="AO4733" s="2"/>
    </row>
    <row r="4734" spans="7:41" x14ac:dyDescent="0.25">
      <c r="G4734" s="2"/>
      <c r="AF4734" s="20"/>
      <c r="AI4734" s="2"/>
      <c r="AJ4734" s="2"/>
      <c r="AK4734" s="20"/>
      <c r="AN4734" s="2"/>
      <c r="AO4734" s="2"/>
    </row>
    <row r="4735" spans="7:41" x14ac:dyDescent="0.25">
      <c r="G4735" s="2"/>
      <c r="AF4735" s="20"/>
      <c r="AI4735" s="2"/>
      <c r="AJ4735" s="2"/>
      <c r="AK4735" s="20"/>
      <c r="AN4735" s="2"/>
      <c r="AO4735" s="2"/>
    </row>
    <row r="4736" spans="7:41" x14ac:dyDescent="0.25">
      <c r="G4736" s="2"/>
      <c r="AF4736" s="20"/>
      <c r="AI4736" s="2"/>
      <c r="AJ4736" s="2"/>
      <c r="AK4736" s="20"/>
      <c r="AN4736" s="2"/>
      <c r="AO4736" s="2"/>
    </row>
    <row r="4737" spans="7:41" x14ac:dyDescent="0.25">
      <c r="G4737" s="2"/>
      <c r="AF4737" s="20"/>
      <c r="AI4737" s="2"/>
      <c r="AJ4737" s="2"/>
      <c r="AK4737" s="20"/>
      <c r="AN4737" s="2"/>
      <c r="AO4737" s="2"/>
    </row>
    <row r="4738" spans="7:41" x14ac:dyDescent="0.25">
      <c r="G4738" s="2"/>
      <c r="AF4738" s="20"/>
      <c r="AI4738" s="2"/>
      <c r="AJ4738" s="2"/>
      <c r="AK4738" s="20"/>
      <c r="AN4738" s="2"/>
      <c r="AO4738" s="2"/>
    </row>
    <row r="4739" spans="7:41" x14ac:dyDescent="0.25">
      <c r="G4739" s="2"/>
      <c r="AF4739" s="20"/>
      <c r="AI4739" s="2"/>
      <c r="AJ4739" s="2"/>
      <c r="AK4739" s="20"/>
      <c r="AN4739" s="2"/>
      <c r="AO4739" s="2"/>
    </row>
    <row r="4740" spans="7:41" x14ac:dyDescent="0.25">
      <c r="G4740" s="2"/>
      <c r="AF4740" s="20"/>
      <c r="AI4740" s="2"/>
      <c r="AJ4740" s="2"/>
      <c r="AK4740" s="20"/>
      <c r="AN4740" s="2"/>
      <c r="AO4740" s="2"/>
    </row>
    <row r="4741" spans="7:41" x14ac:dyDescent="0.25">
      <c r="G4741" s="2"/>
      <c r="AF4741" s="20"/>
      <c r="AI4741" s="2"/>
      <c r="AJ4741" s="2"/>
      <c r="AK4741" s="20"/>
      <c r="AN4741" s="2"/>
      <c r="AO4741" s="2"/>
    </row>
    <row r="4742" spans="7:41" x14ac:dyDescent="0.25">
      <c r="G4742" s="2"/>
      <c r="AF4742" s="20"/>
      <c r="AI4742" s="2"/>
      <c r="AJ4742" s="2"/>
      <c r="AK4742" s="20"/>
      <c r="AN4742" s="2"/>
      <c r="AO4742" s="2"/>
    </row>
    <row r="4743" spans="7:41" x14ac:dyDescent="0.25">
      <c r="G4743" s="2"/>
      <c r="AF4743" s="20"/>
      <c r="AI4743" s="2"/>
      <c r="AJ4743" s="2"/>
      <c r="AK4743" s="20"/>
      <c r="AN4743" s="2"/>
      <c r="AO4743" s="2"/>
    </row>
    <row r="4744" spans="7:41" x14ac:dyDescent="0.25">
      <c r="G4744" s="2"/>
      <c r="AF4744" s="20"/>
      <c r="AI4744" s="2"/>
      <c r="AJ4744" s="2"/>
      <c r="AK4744" s="20"/>
      <c r="AN4744" s="2"/>
      <c r="AO4744" s="2"/>
    </row>
    <row r="4745" spans="7:41" x14ac:dyDescent="0.25">
      <c r="G4745" s="2"/>
      <c r="AF4745" s="20"/>
      <c r="AI4745" s="2"/>
      <c r="AJ4745" s="2"/>
      <c r="AK4745" s="20"/>
      <c r="AN4745" s="2"/>
      <c r="AO4745" s="2"/>
    </row>
    <row r="4746" spans="7:41" x14ac:dyDescent="0.25">
      <c r="G4746" s="2"/>
      <c r="AF4746" s="20"/>
      <c r="AI4746" s="2"/>
      <c r="AJ4746" s="2"/>
      <c r="AK4746" s="20"/>
      <c r="AN4746" s="2"/>
      <c r="AO4746" s="2"/>
    </row>
    <row r="4747" spans="7:41" x14ac:dyDescent="0.25">
      <c r="G4747" s="2"/>
      <c r="AF4747" s="20"/>
      <c r="AI4747" s="2"/>
      <c r="AJ4747" s="2"/>
      <c r="AK4747" s="20"/>
      <c r="AN4747" s="2"/>
      <c r="AO4747" s="2"/>
    </row>
    <row r="4748" spans="7:41" x14ac:dyDescent="0.25">
      <c r="G4748" s="2"/>
      <c r="AF4748" s="20"/>
      <c r="AI4748" s="2"/>
      <c r="AJ4748" s="2"/>
      <c r="AK4748" s="20"/>
      <c r="AN4748" s="2"/>
      <c r="AO4748" s="2"/>
    </row>
    <row r="4749" spans="7:41" x14ac:dyDescent="0.25">
      <c r="G4749" s="2"/>
      <c r="AF4749" s="20"/>
      <c r="AI4749" s="2"/>
      <c r="AJ4749" s="2"/>
      <c r="AK4749" s="20"/>
      <c r="AN4749" s="2"/>
      <c r="AO4749" s="2"/>
    </row>
    <row r="4750" spans="7:41" x14ac:dyDescent="0.25">
      <c r="G4750" s="2"/>
      <c r="AF4750" s="20"/>
      <c r="AI4750" s="2"/>
      <c r="AJ4750" s="2"/>
      <c r="AK4750" s="20"/>
      <c r="AN4750" s="2"/>
      <c r="AO4750" s="2"/>
    </row>
    <row r="4751" spans="7:41" x14ac:dyDescent="0.25">
      <c r="G4751" s="2"/>
      <c r="AF4751" s="20"/>
      <c r="AI4751" s="2"/>
      <c r="AJ4751" s="2"/>
      <c r="AK4751" s="20"/>
      <c r="AN4751" s="2"/>
      <c r="AO4751" s="2"/>
    </row>
    <row r="4752" spans="7:41" x14ac:dyDescent="0.25">
      <c r="G4752" s="2"/>
      <c r="AF4752" s="20"/>
      <c r="AI4752" s="2"/>
      <c r="AJ4752" s="2"/>
      <c r="AK4752" s="20"/>
      <c r="AN4752" s="2"/>
      <c r="AO4752" s="2"/>
    </row>
    <row r="4753" spans="7:41" x14ac:dyDescent="0.25">
      <c r="G4753" s="2"/>
      <c r="AF4753" s="20"/>
      <c r="AI4753" s="2"/>
      <c r="AJ4753" s="2"/>
      <c r="AK4753" s="20"/>
      <c r="AN4753" s="2"/>
      <c r="AO4753" s="2"/>
    </row>
    <row r="4754" spans="7:41" x14ac:dyDescent="0.25">
      <c r="G4754" s="2"/>
      <c r="AF4754" s="20"/>
      <c r="AI4754" s="2"/>
      <c r="AJ4754" s="2"/>
      <c r="AK4754" s="20"/>
      <c r="AN4754" s="2"/>
      <c r="AO4754" s="2"/>
    </row>
    <row r="4755" spans="7:41" x14ac:dyDescent="0.25">
      <c r="G4755" s="2"/>
      <c r="AF4755" s="20"/>
      <c r="AI4755" s="2"/>
      <c r="AJ4755" s="2"/>
      <c r="AK4755" s="20"/>
      <c r="AN4755" s="2"/>
      <c r="AO4755" s="2"/>
    </row>
    <row r="4756" spans="7:41" x14ac:dyDescent="0.25">
      <c r="G4756" s="2"/>
      <c r="AF4756" s="20"/>
      <c r="AI4756" s="2"/>
      <c r="AJ4756" s="2"/>
      <c r="AK4756" s="20"/>
      <c r="AN4756" s="2"/>
      <c r="AO4756" s="2"/>
    </row>
    <row r="4757" spans="7:41" x14ac:dyDescent="0.25">
      <c r="G4757" s="2"/>
      <c r="AF4757" s="20"/>
      <c r="AI4757" s="2"/>
      <c r="AJ4757" s="2"/>
      <c r="AK4757" s="20"/>
      <c r="AN4757" s="2"/>
      <c r="AO4757" s="2"/>
    </row>
    <row r="4758" spans="7:41" x14ac:dyDescent="0.25">
      <c r="G4758" s="2"/>
      <c r="AF4758" s="20"/>
      <c r="AI4758" s="2"/>
      <c r="AJ4758" s="2"/>
      <c r="AK4758" s="20"/>
      <c r="AN4758" s="2"/>
      <c r="AO4758" s="2"/>
    </row>
    <row r="4759" spans="7:41" x14ac:dyDescent="0.25">
      <c r="G4759" s="2"/>
      <c r="AF4759" s="20"/>
      <c r="AI4759" s="2"/>
      <c r="AJ4759" s="2"/>
      <c r="AK4759" s="20"/>
      <c r="AN4759" s="2"/>
      <c r="AO4759" s="2"/>
    </row>
    <row r="4760" spans="7:41" x14ac:dyDescent="0.25">
      <c r="G4760" s="2"/>
      <c r="AF4760" s="20"/>
      <c r="AI4760" s="2"/>
      <c r="AJ4760" s="2"/>
      <c r="AK4760" s="20"/>
      <c r="AN4760" s="2"/>
      <c r="AO4760" s="2"/>
    </row>
    <row r="4761" spans="7:41" x14ac:dyDescent="0.25">
      <c r="G4761" s="2"/>
      <c r="AF4761" s="20"/>
      <c r="AI4761" s="2"/>
      <c r="AJ4761" s="2"/>
      <c r="AK4761" s="20"/>
      <c r="AN4761" s="2"/>
      <c r="AO4761" s="2"/>
    </row>
    <row r="4762" spans="7:41" x14ac:dyDescent="0.25">
      <c r="G4762" s="2"/>
      <c r="AF4762" s="20"/>
      <c r="AI4762" s="2"/>
      <c r="AJ4762" s="2"/>
      <c r="AK4762" s="20"/>
      <c r="AN4762" s="2"/>
      <c r="AO4762" s="2"/>
    </row>
    <row r="4763" spans="7:41" x14ac:dyDescent="0.25">
      <c r="G4763" s="2"/>
      <c r="AF4763" s="20"/>
      <c r="AI4763" s="2"/>
      <c r="AJ4763" s="2"/>
      <c r="AK4763" s="20"/>
      <c r="AN4763" s="2"/>
      <c r="AO4763" s="2"/>
    </row>
    <row r="4764" spans="7:41" x14ac:dyDescent="0.25">
      <c r="G4764" s="2"/>
      <c r="AF4764" s="20"/>
      <c r="AI4764" s="2"/>
      <c r="AJ4764" s="2"/>
      <c r="AK4764" s="20"/>
      <c r="AN4764" s="2"/>
      <c r="AO4764" s="2"/>
    </row>
    <row r="4765" spans="7:41" x14ac:dyDescent="0.25">
      <c r="G4765" s="2"/>
      <c r="AF4765" s="20"/>
      <c r="AI4765" s="2"/>
      <c r="AJ4765" s="2"/>
      <c r="AK4765" s="20"/>
      <c r="AN4765" s="2"/>
      <c r="AO4765" s="2"/>
    </row>
    <row r="4766" spans="7:41" x14ac:dyDescent="0.25">
      <c r="G4766" s="2"/>
      <c r="AF4766" s="20"/>
      <c r="AI4766" s="2"/>
      <c r="AJ4766" s="2"/>
      <c r="AK4766" s="20"/>
      <c r="AN4766" s="2"/>
      <c r="AO4766" s="2"/>
    </row>
    <row r="4767" spans="7:41" x14ac:dyDescent="0.25">
      <c r="G4767" s="2"/>
      <c r="AF4767" s="20"/>
      <c r="AI4767" s="2"/>
      <c r="AJ4767" s="2"/>
      <c r="AK4767" s="20"/>
      <c r="AN4767" s="2"/>
      <c r="AO4767" s="2"/>
    </row>
    <row r="4768" spans="7:41" x14ac:dyDescent="0.25">
      <c r="G4768" s="2"/>
      <c r="AF4768" s="20"/>
      <c r="AI4768" s="2"/>
      <c r="AJ4768" s="2"/>
      <c r="AK4768" s="20"/>
      <c r="AN4768" s="2"/>
      <c r="AO4768" s="2"/>
    </row>
    <row r="4769" spans="7:41" x14ac:dyDescent="0.25">
      <c r="G4769" s="2"/>
      <c r="AF4769" s="20"/>
      <c r="AI4769" s="2"/>
      <c r="AJ4769" s="2"/>
      <c r="AK4769" s="20"/>
      <c r="AN4769" s="2"/>
      <c r="AO4769" s="2"/>
    </row>
    <row r="4770" spans="7:41" x14ac:dyDescent="0.25">
      <c r="G4770" s="2"/>
      <c r="AF4770" s="20"/>
      <c r="AI4770" s="2"/>
      <c r="AJ4770" s="2"/>
      <c r="AK4770" s="20"/>
      <c r="AN4770" s="2"/>
      <c r="AO4770" s="2"/>
    </row>
    <row r="4771" spans="7:41" x14ac:dyDescent="0.25">
      <c r="G4771" s="2"/>
      <c r="AF4771" s="20"/>
      <c r="AI4771" s="2"/>
      <c r="AJ4771" s="2"/>
      <c r="AK4771" s="20"/>
      <c r="AN4771" s="2"/>
      <c r="AO4771" s="2"/>
    </row>
    <row r="4772" spans="7:41" x14ac:dyDescent="0.25">
      <c r="G4772" s="2"/>
      <c r="AF4772" s="20"/>
      <c r="AI4772" s="2"/>
      <c r="AJ4772" s="2"/>
      <c r="AK4772" s="20"/>
      <c r="AN4772" s="2"/>
      <c r="AO4772" s="2"/>
    </row>
    <row r="4773" spans="7:41" x14ac:dyDescent="0.25">
      <c r="G4773" s="2"/>
      <c r="AF4773" s="20"/>
      <c r="AI4773" s="2"/>
      <c r="AJ4773" s="2"/>
      <c r="AK4773" s="20"/>
      <c r="AN4773" s="2"/>
      <c r="AO4773" s="2"/>
    </row>
    <row r="4774" spans="7:41" x14ac:dyDescent="0.25">
      <c r="G4774" s="2"/>
      <c r="AF4774" s="20"/>
      <c r="AI4774" s="2"/>
      <c r="AJ4774" s="2"/>
      <c r="AK4774" s="20"/>
      <c r="AN4774" s="2"/>
      <c r="AO4774" s="2"/>
    </row>
    <row r="4775" spans="7:41" x14ac:dyDescent="0.25">
      <c r="G4775" s="2"/>
      <c r="AF4775" s="20"/>
      <c r="AI4775" s="2"/>
      <c r="AJ4775" s="2"/>
      <c r="AK4775" s="20"/>
      <c r="AN4775" s="2"/>
      <c r="AO4775" s="2"/>
    </row>
    <row r="4776" spans="7:41" x14ac:dyDescent="0.25">
      <c r="G4776" s="2"/>
      <c r="AF4776" s="20"/>
      <c r="AI4776" s="2"/>
      <c r="AJ4776" s="2"/>
      <c r="AK4776" s="20"/>
      <c r="AN4776" s="2"/>
      <c r="AO4776" s="2"/>
    </row>
    <row r="4777" spans="7:41" x14ac:dyDescent="0.25">
      <c r="G4777" s="2"/>
      <c r="AF4777" s="20"/>
      <c r="AI4777" s="2"/>
      <c r="AJ4777" s="2"/>
      <c r="AK4777" s="20"/>
      <c r="AN4777" s="2"/>
      <c r="AO4777" s="2"/>
    </row>
    <row r="4778" spans="7:41" x14ac:dyDescent="0.25">
      <c r="G4778" s="2"/>
      <c r="AF4778" s="20"/>
      <c r="AI4778" s="2"/>
      <c r="AJ4778" s="2"/>
      <c r="AK4778" s="20"/>
      <c r="AN4778" s="2"/>
      <c r="AO4778" s="2"/>
    </row>
    <row r="4779" spans="7:41" x14ac:dyDescent="0.25">
      <c r="G4779" s="2"/>
      <c r="AF4779" s="20"/>
      <c r="AI4779" s="2"/>
      <c r="AJ4779" s="2"/>
      <c r="AK4779" s="20"/>
      <c r="AN4779" s="2"/>
      <c r="AO4779" s="2"/>
    </row>
    <row r="4780" spans="7:41" x14ac:dyDescent="0.25">
      <c r="G4780" s="2"/>
      <c r="AF4780" s="20"/>
      <c r="AI4780" s="2"/>
      <c r="AJ4780" s="2"/>
      <c r="AK4780" s="20"/>
      <c r="AN4780" s="2"/>
      <c r="AO4780" s="2"/>
    </row>
    <row r="4781" spans="7:41" x14ac:dyDescent="0.25">
      <c r="G4781" s="2"/>
      <c r="AF4781" s="20"/>
      <c r="AI4781" s="2"/>
      <c r="AJ4781" s="2"/>
      <c r="AK4781" s="20"/>
      <c r="AN4781" s="2"/>
      <c r="AO4781" s="2"/>
    </row>
    <row r="4782" spans="7:41" x14ac:dyDescent="0.25">
      <c r="G4782" s="2"/>
      <c r="AF4782" s="20"/>
      <c r="AI4782" s="2"/>
      <c r="AJ4782" s="2"/>
      <c r="AK4782" s="20"/>
      <c r="AN4782" s="2"/>
      <c r="AO4782" s="2"/>
    </row>
    <row r="4783" spans="7:41" x14ac:dyDescent="0.25">
      <c r="G4783" s="2"/>
      <c r="AF4783" s="20"/>
      <c r="AI4783" s="2"/>
      <c r="AJ4783" s="2"/>
      <c r="AK4783" s="20"/>
      <c r="AN4783" s="2"/>
      <c r="AO4783" s="2"/>
    </row>
    <row r="4784" spans="7:41" x14ac:dyDescent="0.25">
      <c r="G4784" s="2"/>
      <c r="AF4784" s="20"/>
      <c r="AI4784" s="2"/>
      <c r="AJ4784" s="2"/>
      <c r="AK4784" s="20"/>
      <c r="AN4784" s="2"/>
      <c r="AO4784" s="2"/>
    </row>
    <row r="4785" spans="7:41" x14ac:dyDescent="0.25">
      <c r="G4785" s="2"/>
      <c r="AF4785" s="20"/>
      <c r="AI4785" s="2"/>
      <c r="AJ4785" s="2"/>
      <c r="AK4785" s="20"/>
      <c r="AN4785" s="2"/>
      <c r="AO4785" s="2"/>
    </row>
    <row r="4786" spans="7:41" x14ac:dyDescent="0.25">
      <c r="G4786" s="2"/>
      <c r="AF4786" s="20"/>
      <c r="AI4786" s="2"/>
      <c r="AJ4786" s="2"/>
      <c r="AK4786" s="20"/>
      <c r="AN4786" s="2"/>
      <c r="AO4786" s="2"/>
    </row>
    <row r="4787" spans="7:41" x14ac:dyDescent="0.25">
      <c r="G4787" s="2"/>
      <c r="AF4787" s="20"/>
      <c r="AI4787" s="2"/>
      <c r="AJ4787" s="2"/>
      <c r="AK4787" s="20"/>
      <c r="AN4787" s="2"/>
      <c r="AO4787" s="2"/>
    </row>
    <row r="4788" spans="7:41" x14ac:dyDescent="0.25">
      <c r="G4788" s="2"/>
      <c r="AF4788" s="20"/>
      <c r="AI4788" s="2"/>
      <c r="AJ4788" s="2"/>
      <c r="AK4788" s="20"/>
      <c r="AN4788" s="2"/>
      <c r="AO4788" s="2"/>
    </row>
    <row r="4789" spans="7:41" x14ac:dyDescent="0.25">
      <c r="G4789" s="2"/>
      <c r="AF4789" s="20"/>
      <c r="AI4789" s="2"/>
      <c r="AJ4789" s="2"/>
      <c r="AK4789" s="20"/>
      <c r="AN4789" s="2"/>
      <c r="AO4789" s="2"/>
    </row>
    <row r="4790" spans="7:41" x14ac:dyDescent="0.25">
      <c r="G4790" s="2"/>
      <c r="AF4790" s="20"/>
      <c r="AI4790" s="2"/>
      <c r="AJ4790" s="2"/>
      <c r="AK4790" s="20"/>
      <c r="AN4790" s="2"/>
      <c r="AO4790" s="2"/>
    </row>
    <row r="4791" spans="7:41" x14ac:dyDescent="0.25">
      <c r="G4791" s="2"/>
      <c r="AF4791" s="20"/>
      <c r="AI4791" s="2"/>
      <c r="AJ4791" s="2"/>
      <c r="AK4791" s="20"/>
      <c r="AN4791" s="2"/>
      <c r="AO4791" s="2"/>
    </row>
    <row r="4792" spans="7:41" x14ac:dyDescent="0.25">
      <c r="G4792" s="2"/>
      <c r="AF4792" s="20"/>
      <c r="AI4792" s="2"/>
      <c r="AJ4792" s="2"/>
      <c r="AK4792" s="20"/>
      <c r="AN4792" s="2"/>
      <c r="AO4792" s="2"/>
    </row>
    <row r="4793" spans="7:41" x14ac:dyDescent="0.25">
      <c r="G4793" s="2"/>
      <c r="AF4793" s="20"/>
      <c r="AI4793" s="2"/>
      <c r="AJ4793" s="2"/>
      <c r="AK4793" s="20"/>
      <c r="AN4793" s="2"/>
      <c r="AO4793" s="2"/>
    </row>
    <row r="4794" spans="7:41" x14ac:dyDescent="0.25">
      <c r="G4794" s="2"/>
      <c r="AF4794" s="20"/>
      <c r="AI4794" s="2"/>
      <c r="AJ4794" s="2"/>
      <c r="AK4794" s="20"/>
      <c r="AN4794" s="2"/>
      <c r="AO4794" s="2"/>
    </row>
    <row r="4795" spans="7:41" x14ac:dyDescent="0.25">
      <c r="G4795" s="2"/>
      <c r="AF4795" s="20"/>
      <c r="AI4795" s="2"/>
      <c r="AJ4795" s="2"/>
      <c r="AK4795" s="20"/>
      <c r="AN4795" s="2"/>
      <c r="AO4795" s="2"/>
    </row>
    <row r="4796" spans="7:41" x14ac:dyDescent="0.25">
      <c r="G4796" s="2"/>
      <c r="AF4796" s="20"/>
      <c r="AI4796" s="2"/>
      <c r="AJ4796" s="2"/>
      <c r="AK4796" s="20"/>
      <c r="AN4796" s="2"/>
      <c r="AO4796" s="2"/>
    </row>
    <row r="4797" spans="7:41" x14ac:dyDescent="0.25">
      <c r="G4797" s="2"/>
      <c r="AF4797" s="20"/>
      <c r="AI4797" s="2"/>
      <c r="AJ4797" s="2"/>
      <c r="AK4797" s="20"/>
      <c r="AN4797" s="2"/>
      <c r="AO4797" s="2"/>
    </row>
    <row r="4798" spans="7:41" x14ac:dyDescent="0.25">
      <c r="G4798" s="2"/>
      <c r="AF4798" s="20"/>
      <c r="AI4798" s="2"/>
      <c r="AJ4798" s="2"/>
      <c r="AK4798" s="20"/>
      <c r="AN4798" s="2"/>
      <c r="AO4798" s="2"/>
    </row>
    <row r="4799" spans="7:41" x14ac:dyDescent="0.25">
      <c r="G4799" s="2"/>
      <c r="AF4799" s="20"/>
      <c r="AI4799" s="2"/>
      <c r="AJ4799" s="2"/>
      <c r="AK4799" s="20"/>
      <c r="AN4799" s="2"/>
      <c r="AO4799" s="2"/>
    </row>
    <row r="4800" spans="7:41" x14ac:dyDescent="0.25">
      <c r="G4800" s="2"/>
      <c r="AF4800" s="20"/>
      <c r="AI4800" s="2"/>
      <c r="AJ4800" s="2"/>
      <c r="AK4800" s="20"/>
      <c r="AN4800" s="2"/>
      <c r="AO4800" s="2"/>
    </row>
    <row r="4801" spans="7:41" x14ac:dyDescent="0.25">
      <c r="G4801" s="2"/>
      <c r="AF4801" s="20"/>
      <c r="AI4801" s="2"/>
      <c r="AJ4801" s="2"/>
      <c r="AK4801" s="20"/>
      <c r="AN4801" s="2"/>
      <c r="AO4801" s="2"/>
    </row>
    <row r="4802" spans="7:41" x14ac:dyDescent="0.25">
      <c r="G4802" s="2"/>
      <c r="AF4802" s="20"/>
      <c r="AI4802" s="2"/>
      <c r="AJ4802" s="2"/>
      <c r="AK4802" s="20"/>
      <c r="AN4802" s="2"/>
      <c r="AO4802" s="2"/>
    </row>
    <row r="4803" spans="7:41" x14ac:dyDescent="0.25">
      <c r="G4803" s="2"/>
      <c r="AF4803" s="20"/>
      <c r="AI4803" s="2"/>
      <c r="AJ4803" s="2"/>
      <c r="AK4803" s="20"/>
      <c r="AN4803" s="2"/>
      <c r="AO4803" s="2"/>
    </row>
    <row r="4804" spans="7:41" x14ac:dyDescent="0.25">
      <c r="G4804" s="2"/>
      <c r="AF4804" s="20"/>
      <c r="AI4804" s="2"/>
      <c r="AJ4804" s="2"/>
      <c r="AK4804" s="20"/>
      <c r="AN4804" s="2"/>
      <c r="AO4804" s="2"/>
    </row>
    <row r="4805" spans="7:41" x14ac:dyDescent="0.25">
      <c r="G4805" s="2"/>
      <c r="AF4805" s="20"/>
      <c r="AI4805" s="2"/>
      <c r="AJ4805" s="2"/>
      <c r="AK4805" s="20"/>
      <c r="AN4805" s="2"/>
      <c r="AO4805" s="2"/>
    </row>
    <row r="4806" spans="7:41" x14ac:dyDescent="0.25">
      <c r="G4806" s="2"/>
      <c r="AF4806" s="20"/>
      <c r="AI4806" s="2"/>
      <c r="AJ4806" s="2"/>
      <c r="AK4806" s="20"/>
      <c r="AN4806" s="2"/>
      <c r="AO4806" s="2"/>
    </row>
    <row r="4807" spans="7:41" x14ac:dyDescent="0.25">
      <c r="G4807" s="2"/>
      <c r="AF4807" s="20"/>
      <c r="AI4807" s="2"/>
      <c r="AJ4807" s="2"/>
      <c r="AK4807" s="20"/>
      <c r="AN4807" s="2"/>
      <c r="AO4807" s="2"/>
    </row>
    <row r="4808" spans="7:41" x14ac:dyDescent="0.25">
      <c r="G4808" s="2"/>
      <c r="AF4808" s="20"/>
      <c r="AI4808" s="2"/>
      <c r="AJ4808" s="2"/>
      <c r="AK4808" s="20"/>
      <c r="AN4808" s="2"/>
      <c r="AO4808" s="2"/>
    </row>
    <row r="4809" spans="7:41" x14ac:dyDescent="0.25">
      <c r="G4809" s="2"/>
      <c r="AF4809" s="20"/>
      <c r="AI4809" s="2"/>
      <c r="AJ4809" s="2"/>
      <c r="AK4809" s="20"/>
      <c r="AN4809" s="2"/>
      <c r="AO4809" s="2"/>
    </row>
    <row r="4810" spans="7:41" x14ac:dyDescent="0.25">
      <c r="G4810" s="2"/>
      <c r="AF4810" s="20"/>
      <c r="AI4810" s="2"/>
      <c r="AJ4810" s="2"/>
      <c r="AK4810" s="20"/>
      <c r="AN4810" s="2"/>
      <c r="AO4810" s="2"/>
    </row>
    <row r="4811" spans="7:41" x14ac:dyDescent="0.25">
      <c r="G4811" s="2"/>
      <c r="AF4811" s="20"/>
      <c r="AI4811" s="2"/>
      <c r="AJ4811" s="2"/>
      <c r="AK4811" s="20"/>
      <c r="AN4811" s="2"/>
      <c r="AO4811" s="2"/>
    </row>
    <row r="4812" spans="7:41" x14ac:dyDescent="0.25">
      <c r="G4812" s="2"/>
      <c r="AF4812" s="20"/>
      <c r="AI4812" s="2"/>
      <c r="AJ4812" s="2"/>
      <c r="AK4812" s="20"/>
      <c r="AN4812" s="2"/>
      <c r="AO4812" s="2"/>
    </row>
    <row r="4813" spans="7:41" x14ac:dyDescent="0.25">
      <c r="G4813" s="2"/>
      <c r="AF4813" s="20"/>
      <c r="AI4813" s="2"/>
      <c r="AJ4813" s="2"/>
      <c r="AK4813" s="20"/>
      <c r="AN4813" s="2"/>
      <c r="AO4813" s="2"/>
    </row>
    <row r="4814" spans="7:41" x14ac:dyDescent="0.25">
      <c r="G4814" s="2"/>
      <c r="AF4814" s="20"/>
      <c r="AI4814" s="2"/>
      <c r="AJ4814" s="2"/>
      <c r="AK4814" s="20"/>
      <c r="AN4814" s="2"/>
      <c r="AO4814" s="2"/>
    </row>
    <row r="4815" spans="7:41" x14ac:dyDescent="0.25">
      <c r="G4815" s="2"/>
      <c r="AF4815" s="20"/>
      <c r="AI4815" s="2"/>
      <c r="AJ4815" s="2"/>
      <c r="AK4815" s="20"/>
      <c r="AN4815" s="2"/>
      <c r="AO4815" s="2"/>
    </row>
    <row r="4816" spans="7:41" x14ac:dyDescent="0.25">
      <c r="G4816" s="2"/>
      <c r="AF4816" s="20"/>
      <c r="AI4816" s="2"/>
      <c r="AJ4816" s="2"/>
      <c r="AK4816" s="20"/>
      <c r="AN4816" s="2"/>
      <c r="AO4816" s="2"/>
    </row>
    <row r="4817" spans="7:41" x14ac:dyDescent="0.25">
      <c r="G4817" s="2"/>
      <c r="AF4817" s="20"/>
      <c r="AI4817" s="2"/>
      <c r="AJ4817" s="2"/>
      <c r="AK4817" s="20"/>
      <c r="AN4817" s="2"/>
      <c r="AO4817" s="2"/>
    </row>
    <row r="4818" spans="7:41" x14ac:dyDescent="0.25">
      <c r="G4818" s="2"/>
      <c r="AF4818" s="20"/>
      <c r="AI4818" s="2"/>
      <c r="AJ4818" s="2"/>
      <c r="AK4818" s="20"/>
      <c r="AN4818" s="2"/>
      <c r="AO4818" s="2"/>
    </row>
    <row r="4819" spans="7:41" x14ac:dyDescent="0.25">
      <c r="G4819" s="2"/>
      <c r="AF4819" s="20"/>
      <c r="AI4819" s="2"/>
      <c r="AJ4819" s="2"/>
      <c r="AK4819" s="20"/>
      <c r="AN4819" s="2"/>
      <c r="AO4819" s="2"/>
    </row>
    <row r="4820" spans="7:41" x14ac:dyDescent="0.25">
      <c r="G4820" s="2"/>
      <c r="AF4820" s="20"/>
      <c r="AI4820" s="2"/>
      <c r="AJ4820" s="2"/>
      <c r="AK4820" s="20"/>
      <c r="AN4820" s="2"/>
      <c r="AO4820" s="2"/>
    </row>
    <row r="4821" spans="7:41" x14ac:dyDescent="0.25">
      <c r="G4821" s="2"/>
      <c r="AF4821" s="20"/>
      <c r="AI4821" s="2"/>
      <c r="AJ4821" s="2"/>
      <c r="AK4821" s="20"/>
      <c r="AN4821" s="2"/>
      <c r="AO4821" s="2"/>
    </row>
    <row r="4822" spans="7:41" x14ac:dyDescent="0.25">
      <c r="G4822" s="2"/>
      <c r="AF4822" s="20"/>
      <c r="AI4822" s="2"/>
      <c r="AJ4822" s="2"/>
      <c r="AK4822" s="20"/>
      <c r="AN4822" s="2"/>
      <c r="AO4822" s="2"/>
    </row>
    <row r="4823" spans="7:41" x14ac:dyDescent="0.25">
      <c r="G4823" s="2"/>
      <c r="AF4823" s="20"/>
      <c r="AI4823" s="2"/>
      <c r="AJ4823" s="2"/>
      <c r="AK4823" s="20"/>
      <c r="AN4823" s="2"/>
      <c r="AO4823" s="2"/>
    </row>
    <row r="4824" spans="7:41" x14ac:dyDescent="0.25">
      <c r="G4824" s="2"/>
      <c r="AF4824" s="20"/>
      <c r="AI4824" s="2"/>
      <c r="AJ4824" s="2"/>
      <c r="AK4824" s="20"/>
      <c r="AN4824" s="2"/>
      <c r="AO4824" s="2"/>
    </row>
    <row r="4825" spans="7:41" x14ac:dyDescent="0.25">
      <c r="G4825" s="2"/>
      <c r="AF4825" s="20"/>
      <c r="AI4825" s="2"/>
      <c r="AJ4825" s="2"/>
      <c r="AK4825" s="20"/>
      <c r="AN4825" s="2"/>
      <c r="AO4825" s="2"/>
    </row>
    <row r="4826" spans="7:41" x14ac:dyDescent="0.25">
      <c r="G4826" s="2"/>
      <c r="AF4826" s="20"/>
      <c r="AI4826" s="2"/>
      <c r="AJ4826" s="2"/>
      <c r="AK4826" s="20"/>
      <c r="AN4826" s="2"/>
      <c r="AO4826" s="2"/>
    </row>
    <row r="4827" spans="7:41" x14ac:dyDescent="0.25">
      <c r="G4827" s="2"/>
      <c r="AF4827" s="20"/>
      <c r="AI4827" s="2"/>
      <c r="AJ4827" s="2"/>
      <c r="AK4827" s="20"/>
      <c r="AN4827" s="2"/>
      <c r="AO4827" s="2"/>
    </row>
    <row r="4828" spans="7:41" x14ac:dyDescent="0.25">
      <c r="G4828" s="2"/>
      <c r="AF4828" s="20"/>
      <c r="AI4828" s="2"/>
      <c r="AJ4828" s="2"/>
      <c r="AK4828" s="20"/>
      <c r="AN4828" s="2"/>
      <c r="AO4828" s="2"/>
    </row>
    <row r="4829" spans="7:41" x14ac:dyDescent="0.25">
      <c r="G4829" s="2"/>
      <c r="AF4829" s="20"/>
      <c r="AI4829" s="2"/>
      <c r="AJ4829" s="2"/>
      <c r="AK4829" s="20"/>
      <c r="AN4829" s="2"/>
      <c r="AO4829" s="2"/>
    </row>
    <row r="4830" spans="7:41" x14ac:dyDescent="0.25">
      <c r="G4830" s="2"/>
      <c r="AF4830" s="20"/>
      <c r="AI4830" s="2"/>
      <c r="AJ4830" s="2"/>
      <c r="AK4830" s="20"/>
      <c r="AN4830" s="2"/>
      <c r="AO4830" s="2"/>
    </row>
    <row r="4831" spans="7:41" x14ac:dyDescent="0.25">
      <c r="G4831" s="2"/>
      <c r="AF4831" s="20"/>
      <c r="AI4831" s="2"/>
      <c r="AJ4831" s="2"/>
      <c r="AK4831" s="20"/>
      <c r="AN4831" s="2"/>
      <c r="AO4831" s="2"/>
    </row>
    <row r="4832" spans="7:41" x14ac:dyDescent="0.25">
      <c r="G4832" s="2"/>
      <c r="AF4832" s="20"/>
      <c r="AI4832" s="2"/>
      <c r="AJ4832" s="2"/>
      <c r="AK4832" s="20"/>
      <c r="AN4832" s="2"/>
      <c r="AO4832" s="2"/>
    </row>
    <row r="4833" spans="7:41" x14ac:dyDescent="0.25">
      <c r="G4833" s="2"/>
      <c r="AF4833" s="20"/>
      <c r="AI4833" s="2"/>
      <c r="AJ4833" s="2"/>
      <c r="AK4833" s="20"/>
      <c r="AN4833" s="2"/>
      <c r="AO4833" s="2"/>
    </row>
    <row r="4834" spans="7:41" x14ac:dyDescent="0.25">
      <c r="G4834" s="2"/>
      <c r="AF4834" s="20"/>
      <c r="AI4834" s="2"/>
      <c r="AJ4834" s="2"/>
      <c r="AK4834" s="20"/>
      <c r="AN4834" s="2"/>
      <c r="AO4834" s="2"/>
    </row>
    <row r="4835" spans="7:41" x14ac:dyDescent="0.25">
      <c r="G4835" s="2"/>
      <c r="AF4835" s="20"/>
      <c r="AI4835" s="2"/>
      <c r="AJ4835" s="2"/>
      <c r="AK4835" s="20"/>
      <c r="AN4835" s="2"/>
      <c r="AO4835" s="2"/>
    </row>
    <row r="4836" spans="7:41" x14ac:dyDescent="0.25">
      <c r="G4836" s="2"/>
      <c r="AF4836" s="20"/>
      <c r="AI4836" s="2"/>
      <c r="AJ4836" s="2"/>
      <c r="AK4836" s="20"/>
      <c r="AN4836" s="2"/>
      <c r="AO4836" s="2"/>
    </row>
    <row r="4837" spans="7:41" x14ac:dyDescent="0.25">
      <c r="G4837" s="2"/>
      <c r="AF4837" s="20"/>
      <c r="AI4837" s="2"/>
      <c r="AJ4837" s="2"/>
      <c r="AK4837" s="20"/>
      <c r="AN4837" s="2"/>
      <c r="AO4837" s="2"/>
    </row>
    <row r="4838" spans="7:41" x14ac:dyDescent="0.25">
      <c r="G4838" s="2"/>
      <c r="AF4838" s="20"/>
      <c r="AI4838" s="2"/>
      <c r="AJ4838" s="2"/>
      <c r="AK4838" s="20"/>
      <c r="AN4838" s="2"/>
      <c r="AO4838" s="2"/>
    </row>
    <row r="4839" spans="7:41" x14ac:dyDescent="0.25">
      <c r="G4839" s="2"/>
      <c r="AF4839" s="20"/>
      <c r="AI4839" s="2"/>
      <c r="AJ4839" s="2"/>
      <c r="AK4839" s="20"/>
      <c r="AN4839" s="2"/>
      <c r="AO4839" s="2"/>
    </row>
    <row r="4840" spans="7:41" x14ac:dyDescent="0.25">
      <c r="G4840" s="2"/>
      <c r="AF4840" s="20"/>
      <c r="AI4840" s="2"/>
      <c r="AJ4840" s="2"/>
      <c r="AK4840" s="20"/>
      <c r="AN4840" s="2"/>
      <c r="AO4840" s="2"/>
    </row>
    <row r="4841" spans="7:41" x14ac:dyDescent="0.25">
      <c r="G4841" s="2"/>
      <c r="AF4841" s="20"/>
      <c r="AI4841" s="2"/>
      <c r="AJ4841" s="2"/>
      <c r="AK4841" s="20"/>
      <c r="AN4841" s="2"/>
      <c r="AO4841" s="2"/>
    </row>
    <row r="4842" spans="7:41" x14ac:dyDescent="0.25">
      <c r="G4842" s="2"/>
      <c r="AF4842" s="20"/>
      <c r="AI4842" s="2"/>
      <c r="AJ4842" s="2"/>
      <c r="AK4842" s="20"/>
      <c r="AN4842" s="2"/>
      <c r="AO4842" s="2"/>
    </row>
    <row r="4843" spans="7:41" x14ac:dyDescent="0.25">
      <c r="G4843" s="2"/>
      <c r="AF4843" s="20"/>
      <c r="AI4843" s="2"/>
      <c r="AJ4843" s="2"/>
      <c r="AK4843" s="20"/>
      <c r="AN4843" s="2"/>
      <c r="AO4843" s="2"/>
    </row>
    <row r="4844" spans="7:41" x14ac:dyDescent="0.25">
      <c r="G4844" s="2"/>
      <c r="AF4844" s="20"/>
      <c r="AI4844" s="2"/>
      <c r="AJ4844" s="2"/>
      <c r="AK4844" s="20"/>
      <c r="AN4844" s="2"/>
      <c r="AO4844" s="2"/>
    </row>
    <row r="4845" spans="7:41" x14ac:dyDescent="0.25">
      <c r="G4845" s="2"/>
      <c r="AF4845" s="20"/>
      <c r="AI4845" s="2"/>
      <c r="AJ4845" s="2"/>
      <c r="AK4845" s="20"/>
      <c r="AN4845" s="2"/>
      <c r="AO4845" s="2"/>
    </row>
    <row r="4846" spans="7:41" x14ac:dyDescent="0.25">
      <c r="G4846" s="2"/>
      <c r="AF4846" s="20"/>
      <c r="AI4846" s="2"/>
      <c r="AJ4846" s="2"/>
      <c r="AK4846" s="20"/>
      <c r="AN4846" s="2"/>
      <c r="AO4846" s="2"/>
    </row>
    <row r="4847" spans="7:41" x14ac:dyDescent="0.25">
      <c r="G4847" s="2"/>
      <c r="AF4847" s="20"/>
      <c r="AI4847" s="2"/>
      <c r="AJ4847" s="2"/>
      <c r="AK4847" s="20"/>
      <c r="AN4847" s="2"/>
      <c r="AO4847" s="2"/>
    </row>
    <row r="4848" spans="7:41" x14ac:dyDescent="0.25">
      <c r="G4848" s="2"/>
      <c r="AF4848" s="20"/>
      <c r="AI4848" s="2"/>
      <c r="AJ4848" s="2"/>
      <c r="AK4848" s="20"/>
      <c r="AN4848" s="2"/>
      <c r="AO4848" s="2"/>
    </row>
    <row r="4849" spans="7:41" x14ac:dyDescent="0.25">
      <c r="G4849" s="2"/>
      <c r="AF4849" s="20"/>
      <c r="AI4849" s="2"/>
      <c r="AJ4849" s="2"/>
      <c r="AK4849" s="20"/>
      <c r="AN4849" s="2"/>
      <c r="AO4849" s="2"/>
    </row>
    <row r="4850" spans="7:41" x14ac:dyDescent="0.25">
      <c r="G4850" s="2"/>
      <c r="AF4850" s="20"/>
      <c r="AI4850" s="2"/>
      <c r="AJ4850" s="2"/>
      <c r="AK4850" s="20"/>
      <c r="AN4850" s="2"/>
      <c r="AO4850" s="2"/>
    </row>
    <row r="4851" spans="7:41" x14ac:dyDescent="0.25">
      <c r="G4851" s="2"/>
      <c r="AF4851" s="20"/>
      <c r="AI4851" s="2"/>
      <c r="AJ4851" s="2"/>
      <c r="AK4851" s="20"/>
      <c r="AN4851" s="2"/>
      <c r="AO4851" s="2"/>
    </row>
    <row r="4852" spans="7:41" x14ac:dyDescent="0.25">
      <c r="G4852" s="2"/>
      <c r="AF4852" s="20"/>
      <c r="AI4852" s="2"/>
      <c r="AJ4852" s="2"/>
      <c r="AK4852" s="20"/>
      <c r="AN4852" s="2"/>
      <c r="AO4852" s="2"/>
    </row>
    <row r="4853" spans="7:41" x14ac:dyDescent="0.25">
      <c r="G4853" s="2"/>
      <c r="AF4853" s="20"/>
      <c r="AI4853" s="2"/>
      <c r="AJ4853" s="2"/>
      <c r="AK4853" s="20"/>
      <c r="AN4853" s="2"/>
      <c r="AO4853" s="2"/>
    </row>
    <row r="4854" spans="7:41" x14ac:dyDescent="0.25">
      <c r="G4854" s="2"/>
      <c r="AF4854" s="20"/>
      <c r="AI4854" s="2"/>
      <c r="AJ4854" s="2"/>
      <c r="AK4854" s="20"/>
      <c r="AN4854" s="2"/>
      <c r="AO4854" s="2"/>
    </row>
    <row r="4855" spans="7:41" x14ac:dyDescent="0.25">
      <c r="G4855" s="2"/>
      <c r="AF4855" s="20"/>
      <c r="AI4855" s="2"/>
      <c r="AJ4855" s="2"/>
      <c r="AK4855" s="20"/>
      <c r="AN4855" s="2"/>
      <c r="AO4855" s="2"/>
    </row>
    <row r="4856" spans="7:41" x14ac:dyDescent="0.25">
      <c r="G4856" s="2"/>
      <c r="AF4856" s="20"/>
      <c r="AI4856" s="2"/>
      <c r="AJ4856" s="2"/>
      <c r="AK4856" s="20"/>
      <c r="AN4856" s="2"/>
      <c r="AO4856" s="2"/>
    </row>
    <row r="4857" spans="7:41" x14ac:dyDescent="0.25">
      <c r="G4857" s="2"/>
      <c r="AF4857" s="20"/>
      <c r="AI4857" s="2"/>
      <c r="AJ4857" s="2"/>
      <c r="AK4857" s="20"/>
      <c r="AN4857" s="2"/>
      <c r="AO4857" s="2"/>
    </row>
    <row r="4858" spans="7:41" x14ac:dyDescent="0.25">
      <c r="G4858" s="2"/>
      <c r="AF4858" s="20"/>
      <c r="AI4858" s="2"/>
      <c r="AJ4858" s="2"/>
      <c r="AK4858" s="20"/>
      <c r="AN4858" s="2"/>
      <c r="AO4858" s="2"/>
    </row>
    <row r="4859" spans="7:41" x14ac:dyDescent="0.25">
      <c r="G4859" s="2"/>
      <c r="AF4859" s="20"/>
      <c r="AI4859" s="2"/>
      <c r="AJ4859" s="2"/>
      <c r="AK4859" s="20"/>
      <c r="AN4859" s="2"/>
      <c r="AO4859" s="2"/>
    </row>
    <row r="4860" spans="7:41" x14ac:dyDescent="0.25">
      <c r="G4860" s="2"/>
      <c r="AF4860" s="20"/>
      <c r="AI4860" s="2"/>
      <c r="AJ4860" s="2"/>
      <c r="AK4860" s="20"/>
      <c r="AN4860" s="2"/>
      <c r="AO4860" s="2"/>
    </row>
    <row r="4861" spans="7:41" x14ac:dyDescent="0.25">
      <c r="G4861" s="2"/>
      <c r="AF4861" s="20"/>
      <c r="AI4861" s="2"/>
      <c r="AJ4861" s="2"/>
      <c r="AK4861" s="20"/>
      <c r="AN4861" s="2"/>
      <c r="AO4861" s="2"/>
    </row>
    <row r="4862" spans="7:41" x14ac:dyDescent="0.25">
      <c r="G4862" s="2"/>
      <c r="AF4862" s="20"/>
      <c r="AI4862" s="2"/>
      <c r="AJ4862" s="2"/>
      <c r="AK4862" s="20"/>
      <c r="AN4862" s="2"/>
      <c r="AO4862" s="2"/>
    </row>
    <row r="4863" spans="7:41" x14ac:dyDescent="0.25">
      <c r="G4863" s="2"/>
      <c r="AF4863" s="20"/>
      <c r="AI4863" s="2"/>
      <c r="AJ4863" s="2"/>
      <c r="AK4863" s="20"/>
      <c r="AN4863" s="2"/>
      <c r="AO4863" s="2"/>
    </row>
    <row r="4864" spans="7:41" x14ac:dyDescent="0.25">
      <c r="G4864" s="2"/>
      <c r="AF4864" s="20"/>
      <c r="AI4864" s="2"/>
      <c r="AJ4864" s="2"/>
      <c r="AK4864" s="20"/>
      <c r="AN4864" s="2"/>
      <c r="AO4864" s="2"/>
    </row>
    <row r="4865" spans="7:41" x14ac:dyDescent="0.25">
      <c r="G4865" s="2"/>
      <c r="AF4865" s="20"/>
      <c r="AI4865" s="2"/>
      <c r="AJ4865" s="2"/>
      <c r="AK4865" s="20"/>
      <c r="AN4865" s="2"/>
      <c r="AO4865" s="2"/>
    </row>
    <row r="4866" spans="7:41" x14ac:dyDescent="0.25">
      <c r="G4866" s="2"/>
      <c r="AF4866" s="20"/>
      <c r="AI4866" s="2"/>
      <c r="AJ4866" s="2"/>
      <c r="AK4866" s="20"/>
      <c r="AN4866" s="2"/>
      <c r="AO4866" s="2"/>
    </row>
    <row r="4867" spans="7:41" x14ac:dyDescent="0.25">
      <c r="G4867" s="2"/>
      <c r="AF4867" s="20"/>
      <c r="AI4867" s="2"/>
      <c r="AJ4867" s="2"/>
      <c r="AK4867" s="20"/>
      <c r="AN4867" s="2"/>
      <c r="AO4867" s="2"/>
    </row>
    <row r="4868" spans="7:41" x14ac:dyDescent="0.25">
      <c r="G4868" s="2"/>
      <c r="AF4868" s="20"/>
      <c r="AI4868" s="2"/>
      <c r="AJ4868" s="2"/>
      <c r="AK4868" s="20"/>
      <c r="AN4868" s="2"/>
      <c r="AO4868" s="2"/>
    </row>
    <row r="4869" spans="7:41" x14ac:dyDescent="0.25">
      <c r="G4869" s="2"/>
      <c r="AF4869" s="20"/>
      <c r="AI4869" s="2"/>
      <c r="AJ4869" s="2"/>
      <c r="AK4869" s="20"/>
      <c r="AN4869" s="2"/>
      <c r="AO4869" s="2"/>
    </row>
    <row r="4870" spans="7:41" x14ac:dyDescent="0.25">
      <c r="G4870" s="2"/>
      <c r="AF4870" s="20"/>
      <c r="AI4870" s="2"/>
      <c r="AJ4870" s="2"/>
      <c r="AK4870" s="20"/>
      <c r="AN4870" s="2"/>
      <c r="AO4870" s="2"/>
    </row>
    <row r="4871" spans="7:41" x14ac:dyDescent="0.25">
      <c r="G4871" s="2"/>
      <c r="AF4871" s="20"/>
      <c r="AI4871" s="2"/>
      <c r="AJ4871" s="2"/>
      <c r="AK4871" s="20"/>
      <c r="AN4871" s="2"/>
      <c r="AO4871" s="2"/>
    </row>
    <row r="4872" spans="7:41" x14ac:dyDescent="0.25">
      <c r="G4872" s="2"/>
      <c r="AF4872" s="20"/>
      <c r="AI4872" s="2"/>
      <c r="AJ4872" s="2"/>
      <c r="AK4872" s="20"/>
      <c r="AN4872" s="2"/>
      <c r="AO4872" s="2"/>
    </row>
    <row r="4873" spans="7:41" x14ac:dyDescent="0.25">
      <c r="G4873" s="2"/>
      <c r="AF4873" s="20"/>
      <c r="AI4873" s="2"/>
      <c r="AJ4873" s="2"/>
      <c r="AK4873" s="20"/>
      <c r="AN4873" s="2"/>
      <c r="AO4873" s="2"/>
    </row>
    <row r="4874" spans="7:41" x14ac:dyDescent="0.25">
      <c r="G4874" s="2"/>
      <c r="AF4874" s="20"/>
      <c r="AI4874" s="2"/>
      <c r="AJ4874" s="2"/>
      <c r="AK4874" s="20"/>
      <c r="AN4874" s="2"/>
      <c r="AO4874" s="2"/>
    </row>
    <row r="4875" spans="7:41" x14ac:dyDescent="0.25">
      <c r="G4875" s="2"/>
      <c r="AF4875" s="20"/>
      <c r="AI4875" s="2"/>
      <c r="AJ4875" s="2"/>
      <c r="AK4875" s="20"/>
      <c r="AN4875" s="2"/>
      <c r="AO4875" s="2"/>
    </row>
    <row r="4876" spans="7:41" x14ac:dyDescent="0.25">
      <c r="G4876" s="2"/>
      <c r="AF4876" s="20"/>
      <c r="AI4876" s="2"/>
      <c r="AJ4876" s="2"/>
      <c r="AK4876" s="20"/>
      <c r="AN4876" s="2"/>
      <c r="AO4876" s="2"/>
    </row>
    <row r="4877" spans="7:41" x14ac:dyDescent="0.25">
      <c r="G4877" s="2"/>
      <c r="AF4877" s="20"/>
      <c r="AI4877" s="2"/>
      <c r="AJ4877" s="2"/>
      <c r="AK4877" s="20"/>
      <c r="AN4877" s="2"/>
      <c r="AO4877" s="2"/>
    </row>
    <row r="4878" spans="7:41" x14ac:dyDescent="0.25">
      <c r="G4878" s="2"/>
      <c r="AF4878" s="20"/>
      <c r="AI4878" s="2"/>
      <c r="AJ4878" s="2"/>
      <c r="AK4878" s="20"/>
      <c r="AN4878" s="2"/>
      <c r="AO4878" s="2"/>
    </row>
    <row r="4879" spans="7:41" x14ac:dyDescent="0.25">
      <c r="G4879" s="2"/>
      <c r="AF4879" s="20"/>
      <c r="AI4879" s="2"/>
      <c r="AJ4879" s="2"/>
      <c r="AK4879" s="20"/>
      <c r="AN4879" s="2"/>
      <c r="AO4879" s="2"/>
    </row>
    <row r="4880" spans="7:41" x14ac:dyDescent="0.25">
      <c r="G4880" s="2"/>
      <c r="AF4880" s="20"/>
      <c r="AI4880" s="2"/>
      <c r="AJ4880" s="2"/>
      <c r="AK4880" s="20"/>
      <c r="AN4880" s="2"/>
      <c r="AO4880" s="2"/>
    </row>
    <row r="4881" spans="7:41" x14ac:dyDescent="0.25">
      <c r="G4881" s="2"/>
      <c r="AF4881" s="20"/>
      <c r="AI4881" s="2"/>
      <c r="AJ4881" s="2"/>
      <c r="AK4881" s="20"/>
      <c r="AN4881" s="2"/>
      <c r="AO4881" s="2"/>
    </row>
    <row r="4882" spans="7:41" x14ac:dyDescent="0.25">
      <c r="G4882" s="2"/>
      <c r="AF4882" s="20"/>
      <c r="AI4882" s="2"/>
      <c r="AJ4882" s="2"/>
      <c r="AK4882" s="20"/>
      <c r="AN4882" s="2"/>
      <c r="AO4882" s="2"/>
    </row>
    <row r="4883" spans="7:41" x14ac:dyDescent="0.25">
      <c r="G4883" s="2"/>
      <c r="AF4883" s="20"/>
      <c r="AI4883" s="2"/>
      <c r="AJ4883" s="2"/>
      <c r="AK4883" s="20"/>
      <c r="AN4883" s="2"/>
      <c r="AO4883" s="2"/>
    </row>
    <row r="4884" spans="7:41" x14ac:dyDescent="0.25">
      <c r="G4884" s="2"/>
      <c r="AF4884" s="20"/>
      <c r="AI4884" s="2"/>
      <c r="AJ4884" s="2"/>
      <c r="AK4884" s="20"/>
      <c r="AN4884" s="2"/>
      <c r="AO4884" s="2"/>
    </row>
    <row r="4885" spans="7:41" x14ac:dyDescent="0.25">
      <c r="G4885" s="2"/>
      <c r="AF4885" s="20"/>
      <c r="AI4885" s="2"/>
      <c r="AJ4885" s="2"/>
      <c r="AK4885" s="20"/>
      <c r="AN4885" s="2"/>
      <c r="AO4885" s="2"/>
    </row>
    <row r="4886" spans="7:41" x14ac:dyDescent="0.25">
      <c r="G4886" s="2"/>
      <c r="AF4886" s="20"/>
      <c r="AI4886" s="2"/>
      <c r="AJ4886" s="2"/>
      <c r="AK4886" s="20"/>
      <c r="AN4886" s="2"/>
      <c r="AO4886" s="2"/>
    </row>
    <row r="4887" spans="7:41" x14ac:dyDescent="0.25">
      <c r="G4887" s="2"/>
      <c r="AF4887" s="20"/>
      <c r="AI4887" s="2"/>
      <c r="AJ4887" s="2"/>
      <c r="AK4887" s="20"/>
      <c r="AN4887" s="2"/>
      <c r="AO4887" s="2"/>
    </row>
    <row r="4888" spans="7:41" x14ac:dyDescent="0.25">
      <c r="G4888" s="2"/>
      <c r="AF4888" s="20"/>
      <c r="AI4888" s="2"/>
      <c r="AJ4888" s="2"/>
      <c r="AK4888" s="20"/>
      <c r="AN4888" s="2"/>
      <c r="AO4888" s="2"/>
    </row>
    <row r="4889" spans="7:41" x14ac:dyDescent="0.25">
      <c r="G4889" s="2"/>
      <c r="AF4889" s="20"/>
      <c r="AI4889" s="2"/>
      <c r="AJ4889" s="2"/>
      <c r="AK4889" s="20"/>
      <c r="AN4889" s="2"/>
      <c r="AO4889" s="2"/>
    </row>
    <row r="4890" spans="7:41" x14ac:dyDescent="0.25">
      <c r="G4890" s="2"/>
      <c r="AF4890" s="20"/>
      <c r="AI4890" s="2"/>
      <c r="AJ4890" s="2"/>
      <c r="AK4890" s="20"/>
      <c r="AN4890" s="2"/>
      <c r="AO4890" s="2"/>
    </row>
    <row r="4891" spans="7:41" x14ac:dyDescent="0.25">
      <c r="G4891" s="2"/>
      <c r="AF4891" s="20"/>
      <c r="AI4891" s="2"/>
      <c r="AJ4891" s="2"/>
      <c r="AK4891" s="20"/>
      <c r="AN4891" s="2"/>
      <c r="AO4891" s="2"/>
    </row>
    <row r="4892" spans="7:41" x14ac:dyDescent="0.25">
      <c r="G4892" s="2"/>
      <c r="AF4892" s="20"/>
      <c r="AI4892" s="2"/>
      <c r="AJ4892" s="2"/>
      <c r="AK4892" s="20"/>
      <c r="AN4892" s="2"/>
      <c r="AO4892" s="2"/>
    </row>
    <row r="4893" spans="7:41" x14ac:dyDescent="0.25">
      <c r="G4893" s="2"/>
      <c r="AF4893" s="20"/>
      <c r="AI4893" s="2"/>
      <c r="AJ4893" s="2"/>
      <c r="AK4893" s="20"/>
      <c r="AN4893" s="2"/>
      <c r="AO4893" s="2"/>
    </row>
    <row r="4894" spans="7:41" x14ac:dyDescent="0.25">
      <c r="G4894" s="2"/>
      <c r="AF4894" s="20"/>
      <c r="AI4894" s="2"/>
      <c r="AJ4894" s="2"/>
      <c r="AK4894" s="20"/>
      <c r="AN4894" s="2"/>
      <c r="AO4894" s="2"/>
    </row>
    <row r="4895" spans="7:41" x14ac:dyDescent="0.25">
      <c r="G4895" s="2"/>
      <c r="AF4895" s="20"/>
      <c r="AI4895" s="2"/>
      <c r="AJ4895" s="2"/>
      <c r="AK4895" s="20"/>
      <c r="AN4895" s="2"/>
      <c r="AO4895" s="2"/>
    </row>
    <row r="4896" spans="7:41" x14ac:dyDescent="0.25">
      <c r="G4896" s="2"/>
      <c r="AF4896" s="20"/>
      <c r="AI4896" s="2"/>
      <c r="AJ4896" s="2"/>
      <c r="AK4896" s="20"/>
      <c r="AN4896" s="2"/>
      <c r="AO4896" s="2"/>
    </row>
    <row r="4897" spans="7:41" x14ac:dyDescent="0.25">
      <c r="G4897" s="2"/>
      <c r="AF4897" s="20"/>
      <c r="AI4897" s="2"/>
      <c r="AJ4897" s="2"/>
      <c r="AK4897" s="20"/>
      <c r="AN4897" s="2"/>
      <c r="AO4897" s="2"/>
    </row>
    <row r="4898" spans="7:41" x14ac:dyDescent="0.25">
      <c r="G4898" s="2"/>
      <c r="AF4898" s="20"/>
      <c r="AI4898" s="2"/>
      <c r="AJ4898" s="2"/>
      <c r="AK4898" s="20"/>
      <c r="AN4898" s="2"/>
      <c r="AO4898" s="2"/>
    </row>
    <row r="4899" spans="7:41" x14ac:dyDescent="0.25">
      <c r="G4899" s="2"/>
      <c r="AF4899" s="20"/>
      <c r="AI4899" s="2"/>
      <c r="AJ4899" s="2"/>
      <c r="AK4899" s="20"/>
      <c r="AN4899" s="2"/>
      <c r="AO4899" s="2"/>
    </row>
    <row r="4900" spans="7:41" x14ac:dyDescent="0.25">
      <c r="G4900" s="2"/>
      <c r="AF4900" s="20"/>
      <c r="AI4900" s="2"/>
      <c r="AJ4900" s="2"/>
      <c r="AK4900" s="20"/>
      <c r="AN4900" s="2"/>
      <c r="AO4900" s="2"/>
    </row>
    <row r="4901" spans="7:41" x14ac:dyDescent="0.25">
      <c r="G4901" s="2"/>
      <c r="AF4901" s="20"/>
      <c r="AI4901" s="2"/>
      <c r="AJ4901" s="2"/>
      <c r="AK4901" s="20"/>
      <c r="AN4901" s="2"/>
      <c r="AO4901" s="2"/>
    </row>
    <row r="4902" spans="7:41" x14ac:dyDescent="0.25">
      <c r="G4902" s="2"/>
      <c r="AF4902" s="20"/>
      <c r="AI4902" s="2"/>
      <c r="AJ4902" s="2"/>
      <c r="AK4902" s="20"/>
      <c r="AN4902" s="2"/>
      <c r="AO4902" s="2"/>
    </row>
    <row r="4903" spans="7:41" x14ac:dyDescent="0.25">
      <c r="G4903" s="2"/>
      <c r="AF4903" s="20"/>
      <c r="AI4903" s="2"/>
      <c r="AJ4903" s="2"/>
      <c r="AK4903" s="20"/>
      <c r="AN4903" s="2"/>
      <c r="AO4903" s="2"/>
    </row>
    <row r="4904" spans="7:41" x14ac:dyDescent="0.25">
      <c r="G4904" s="2"/>
      <c r="AF4904" s="20"/>
      <c r="AI4904" s="2"/>
      <c r="AJ4904" s="2"/>
      <c r="AK4904" s="20"/>
      <c r="AN4904" s="2"/>
      <c r="AO4904" s="2"/>
    </row>
    <row r="4905" spans="7:41" x14ac:dyDescent="0.25">
      <c r="G4905" s="2"/>
      <c r="AF4905" s="20"/>
      <c r="AI4905" s="2"/>
      <c r="AJ4905" s="2"/>
      <c r="AK4905" s="20"/>
      <c r="AN4905" s="2"/>
      <c r="AO4905" s="2"/>
    </row>
    <row r="4906" spans="7:41" x14ac:dyDescent="0.25">
      <c r="G4906" s="2"/>
      <c r="AF4906" s="20"/>
      <c r="AI4906" s="2"/>
      <c r="AJ4906" s="2"/>
      <c r="AK4906" s="20"/>
      <c r="AN4906" s="2"/>
      <c r="AO4906" s="2"/>
    </row>
    <row r="4907" spans="7:41" x14ac:dyDescent="0.25">
      <c r="G4907" s="2"/>
      <c r="AF4907" s="20"/>
      <c r="AI4907" s="2"/>
      <c r="AJ4907" s="2"/>
      <c r="AK4907" s="20"/>
      <c r="AN4907" s="2"/>
      <c r="AO4907" s="2"/>
    </row>
    <row r="4908" spans="7:41" x14ac:dyDescent="0.25">
      <c r="G4908" s="2"/>
      <c r="AF4908" s="20"/>
      <c r="AI4908" s="2"/>
      <c r="AJ4908" s="2"/>
      <c r="AK4908" s="20"/>
      <c r="AN4908" s="2"/>
      <c r="AO4908" s="2"/>
    </row>
    <row r="4909" spans="7:41" x14ac:dyDescent="0.25">
      <c r="G4909" s="2"/>
      <c r="AF4909" s="20"/>
      <c r="AI4909" s="2"/>
      <c r="AJ4909" s="2"/>
      <c r="AK4909" s="20"/>
      <c r="AN4909" s="2"/>
      <c r="AO4909" s="2"/>
    </row>
    <row r="4910" spans="7:41" x14ac:dyDescent="0.25">
      <c r="G4910" s="2"/>
      <c r="AF4910" s="20"/>
      <c r="AI4910" s="2"/>
      <c r="AJ4910" s="2"/>
      <c r="AK4910" s="20"/>
      <c r="AN4910" s="2"/>
      <c r="AO4910" s="2"/>
    </row>
    <row r="4911" spans="7:41" x14ac:dyDescent="0.25">
      <c r="G4911" s="2"/>
      <c r="AF4911" s="20"/>
      <c r="AI4911" s="2"/>
      <c r="AJ4911" s="2"/>
      <c r="AK4911" s="20"/>
      <c r="AN4911" s="2"/>
      <c r="AO4911" s="2"/>
    </row>
    <row r="4912" spans="7:41" x14ac:dyDescent="0.25">
      <c r="G4912" s="2"/>
      <c r="AF4912" s="20"/>
      <c r="AI4912" s="2"/>
      <c r="AJ4912" s="2"/>
      <c r="AK4912" s="20"/>
      <c r="AN4912" s="2"/>
      <c r="AO4912" s="2"/>
    </row>
    <row r="4913" spans="7:41" x14ac:dyDescent="0.25">
      <c r="G4913" s="2"/>
      <c r="AF4913" s="20"/>
      <c r="AI4913" s="2"/>
      <c r="AJ4913" s="2"/>
      <c r="AK4913" s="20"/>
      <c r="AN4913" s="2"/>
      <c r="AO4913" s="2"/>
    </row>
    <row r="4914" spans="7:41" x14ac:dyDescent="0.25">
      <c r="G4914" s="2"/>
      <c r="AF4914" s="20"/>
      <c r="AI4914" s="2"/>
      <c r="AJ4914" s="2"/>
      <c r="AK4914" s="20"/>
      <c r="AN4914" s="2"/>
      <c r="AO4914" s="2"/>
    </row>
    <row r="4915" spans="7:41" x14ac:dyDescent="0.25">
      <c r="G4915" s="2"/>
      <c r="AF4915" s="20"/>
      <c r="AI4915" s="2"/>
      <c r="AJ4915" s="2"/>
      <c r="AK4915" s="20"/>
      <c r="AN4915" s="2"/>
      <c r="AO4915" s="2"/>
    </row>
    <row r="4916" spans="7:41" x14ac:dyDescent="0.25">
      <c r="G4916" s="2"/>
      <c r="AF4916" s="20"/>
      <c r="AI4916" s="2"/>
      <c r="AJ4916" s="2"/>
      <c r="AK4916" s="20"/>
      <c r="AN4916" s="2"/>
      <c r="AO4916" s="2"/>
    </row>
    <row r="4917" spans="7:41" x14ac:dyDescent="0.25">
      <c r="G4917" s="2"/>
      <c r="AF4917" s="20"/>
      <c r="AI4917" s="2"/>
      <c r="AJ4917" s="2"/>
      <c r="AK4917" s="20"/>
      <c r="AN4917" s="2"/>
      <c r="AO4917" s="2"/>
    </row>
    <row r="4918" spans="7:41" x14ac:dyDescent="0.25">
      <c r="G4918" s="2"/>
      <c r="AF4918" s="20"/>
      <c r="AI4918" s="2"/>
      <c r="AJ4918" s="2"/>
      <c r="AK4918" s="20"/>
      <c r="AN4918" s="2"/>
      <c r="AO4918" s="2"/>
    </row>
    <row r="4919" spans="7:41" x14ac:dyDescent="0.25">
      <c r="G4919" s="2"/>
      <c r="AF4919" s="20"/>
      <c r="AI4919" s="2"/>
      <c r="AJ4919" s="2"/>
      <c r="AK4919" s="20"/>
      <c r="AN4919" s="2"/>
      <c r="AO4919" s="2"/>
    </row>
    <row r="4920" spans="7:41" x14ac:dyDescent="0.25">
      <c r="G4920" s="2"/>
      <c r="AF4920" s="20"/>
      <c r="AI4920" s="2"/>
      <c r="AJ4920" s="2"/>
      <c r="AK4920" s="20"/>
      <c r="AN4920" s="2"/>
      <c r="AO4920" s="2"/>
    </row>
    <row r="4921" spans="7:41" x14ac:dyDescent="0.25">
      <c r="G4921" s="2"/>
      <c r="AF4921" s="20"/>
      <c r="AI4921" s="2"/>
      <c r="AJ4921" s="2"/>
      <c r="AK4921" s="20"/>
      <c r="AN4921" s="2"/>
      <c r="AO4921" s="2"/>
    </row>
    <row r="4922" spans="7:41" x14ac:dyDescent="0.25">
      <c r="G4922" s="2"/>
      <c r="AF4922" s="20"/>
      <c r="AI4922" s="2"/>
      <c r="AJ4922" s="2"/>
      <c r="AK4922" s="20"/>
      <c r="AN4922" s="2"/>
      <c r="AO4922" s="2"/>
    </row>
    <row r="4923" spans="7:41" x14ac:dyDescent="0.25">
      <c r="G4923" s="2"/>
      <c r="AF4923" s="20"/>
      <c r="AI4923" s="2"/>
      <c r="AJ4923" s="2"/>
      <c r="AK4923" s="20"/>
      <c r="AN4923" s="2"/>
      <c r="AO4923" s="2"/>
    </row>
    <row r="4924" spans="7:41" x14ac:dyDescent="0.25">
      <c r="G4924" s="2"/>
      <c r="AF4924" s="20"/>
      <c r="AI4924" s="2"/>
      <c r="AJ4924" s="2"/>
      <c r="AK4924" s="20"/>
      <c r="AN4924" s="2"/>
      <c r="AO4924" s="2"/>
    </row>
    <row r="4925" spans="7:41" x14ac:dyDescent="0.25">
      <c r="G4925" s="2"/>
      <c r="AF4925" s="20"/>
      <c r="AI4925" s="2"/>
      <c r="AJ4925" s="2"/>
      <c r="AK4925" s="20"/>
      <c r="AN4925" s="2"/>
      <c r="AO4925" s="2"/>
    </row>
    <row r="4926" spans="7:41" x14ac:dyDescent="0.25">
      <c r="G4926" s="2"/>
      <c r="AF4926" s="20"/>
      <c r="AI4926" s="2"/>
      <c r="AJ4926" s="2"/>
      <c r="AK4926" s="20"/>
      <c r="AN4926" s="2"/>
      <c r="AO4926" s="2"/>
    </row>
    <row r="4927" spans="7:41" x14ac:dyDescent="0.25">
      <c r="G4927" s="2"/>
      <c r="AF4927" s="20"/>
      <c r="AI4927" s="2"/>
      <c r="AJ4927" s="2"/>
      <c r="AK4927" s="20"/>
      <c r="AN4927" s="2"/>
      <c r="AO4927" s="2"/>
    </row>
    <row r="4928" spans="7:41" x14ac:dyDescent="0.25">
      <c r="G4928" s="2"/>
      <c r="AF4928" s="20"/>
      <c r="AI4928" s="2"/>
      <c r="AJ4928" s="2"/>
      <c r="AK4928" s="20"/>
      <c r="AN4928" s="2"/>
      <c r="AO4928" s="2"/>
    </row>
    <row r="4929" spans="7:41" x14ac:dyDescent="0.25">
      <c r="G4929" s="2"/>
      <c r="AF4929" s="20"/>
      <c r="AI4929" s="2"/>
      <c r="AJ4929" s="2"/>
      <c r="AK4929" s="20"/>
      <c r="AN4929" s="2"/>
      <c r="AO4929" s="2"/>
    </row>
    <row r="4930" spans="7:41" x14ac:dyDescent="0.25">
      <c r="G4930" s="2"/>
      <c r="AF4930" s="20"/>
      <c r="AI4930" s="2"/>
      <c r="AJ4930" s="2"/>
      <c r="AK4930" s="20"/>
      <c r="AN4930" s="2"/>
      <c r="AO4930" s="2"/>
    </row>
    <row r="4931" spans="7:41" x14ac:dyDescent="0.25">
      <c r="G4931" s="2"/>
      <c r="AF4931" s="20"/>
      <c r="AI4931" s="2"/>
      <c r="AJ4931" s="2"/>
      <c r="AK4931" s="20"/>
      <c r="AN4931" s="2"/>
      <c r="AO4931" s="2"/>
    </row>
    <row r="4932" spans="7:41" x14ac:dyDescent="0.25">
      <c r="G4932" s="2"/>
      <c r="AF4932" s="20"/>
      <c r="AI4932" s="2"/>
      <c r="AJ4932" s="2"/>
      <c r="AK4932" s="20"/>
      <c r="AN4932" s="2"/>
      <c r="AO4932" s="2"/>
    </row>
    <row r="4933" spans="7:41" x14ac:dyDescent="0.25">
      <c r="G4933" s="2"/>
      <c r="AF4933" s="20"/>
      <c r="AI4933" s="2"/>
      <c r="AJ4933" s="2"/>
      <c r="AK4933" s="20"/>
      <c r="AN4933" s="2"/>
      <c r="AO4933" s="2"/>
    </row>
    <row r="4934" spans="7:41" x14ac:dyDescent="0.25">
      <c r="G4934" s="2"/>
      <c r="AF4934" s="20"/>
      <c r="AI4934" s="2"/>
      <c r="AJ4934" s="2"/>
      <c r="AK4934" s="20"/>
      <c r="AN4934" s="2"/>
      <c r="AO4934" s="2"/>
    </row>
    <row r="4935" spans="7:41" x14ac:dyDescent="0.25">
      <c r="G4935" s="2"/>
      <c r="AF4935" s="20"/>
      <c r="AI4935" s="2"/>
      <c r="AJ4935" s="2"/>
      <c r="AK4935" s="20"/>
      <c r="AN4935" s="2"/>
      <c r="AO4935" s="2"/>
    </row>
    <row r="4936" spans="7:41" x14ac:dyDescent="0.25">
      <c r="G4936" s="2"/>
      <c r="AF4936" s="20"/>
      <c r="AI4936" s="2"/>
      <c r="AJ4936" s="2"/>
      <c r="AK4936" s="20"/>
      <c r="AN4936" s="2"/>
      <c r="AO4936" s="2"/>
    </row>
    <row r="4937" spans="7:41" x14ac:dyDescent="0.25">
      <c r="G4937" s="2"/>
      <c r="AF4937" s="20"/>
      <c r="AI4937" s="2"/>
      <c r="AJ4937" s="2"/>
      <c r="AK4937" s="20"/>
      <c r="AN4937" s="2"/>
      <c r="AO4937" s="2"/>
    </row>
    <row r="4938" spans="7:41" x14ac:dyDescent="0.25">
      <c r="G4938" s="2"/>
      <c r="AF4938" s="20"/>
      <c r="AI4938" s="2"/>
      <c r="AJ4938" s="2"/>
      <c r="AK4938" s="20"/>
      <c r="AN4938" s="2"/>
      <c r="AO4938" s="2"/>
    </row>
    <row r="4939" spans="7:41" x14ac:dyDescent="0.25">
      <c r="G4939" s="2"/>
      <c r="AF4939" s="20"/>
      <c r="AI4939" s="2"/>
      <c r="AJ4939" s="2"/>
      <c r="AK4939" s="20"/>
      <c r="AN4939" s="2"/>
      <c r="AO4939" s="2"/>
    </row>
    <row r="4940" spans="7:41" x14ac:dyDescent="0.25">
      <c r="G4940" s="2"/>
      <c r="AF4940" s="20"/>
      <c r="AI4940" s="2"/>
      <c r="AJ4940" s="2"/>
      <c r="AK4940" s="20"/>
      <c r="AN4940" s="2"/>
      <c r="AO4940" s="2"/>
    </row>
    <row r="4941" spans="7:41" x14ac:dyDescent="0.25">
      <c r="G4941" s="2"/>
      <c r="AF4941" s="20"/>
      <c r="AI4941" s="2"/>
      <c r="AJ4941" s="2"/>
      <c r="AK4941" s="20"/>
      <c r="AN4941" s="2"/>
      <c r="AO4941" s="2"/>
    </row>
    <row r="4942" spans="7:41" x14ac:dyDescent="0.25">
      <c r="G4942" s="2"/>
      <c r="AF4942" s="20"/>
      <c r="AI4942" s="2"/>
      <c r="AJ4942" s="2"/>
      <c r="AK4942" s="20"/>
      <c r="AN4942" s="2"/>
      <c r="AO4942" s="2"/>
    </row>
    <row r="4943" spans="7:41" x14ac:dyDescent="0.25">
      <c r="G4943" s="2"/>
      <c r="AF4943" s="20"/>
      <c r="AI4943" s="2"/>
      <c r="AJ4943" s="2"/>
      <c r="AK4943" s="20"/>
      <c r="AN4943" s="2"/>
      <c r="AO4943" s="2"/>
    </row>
    <row r="4944" spans="7:41" x14ac:dyDescent="0.25">
      <c r="G4944" s="2"/>
      <c r="AF4944" s="20"/>
      <c r="AI4944" s="2"/>
      <c r="AJ4944" s="2"/>
      <c r="AK4944" s="20"/>
      <c r="AN4944" s="2"/>
      <c r="AO4944" s="2"/>
    </row>
    <row r="4945" spans="7:41" x14ac:dyDescent="0.25">
      <c r="G4945" s="2"/>
      <c r="AF4945" s="20"/>
      <c r="AI4945" s="2"/>
      <c r="AJ4945" s="2"/>
      <c r="AK4945" s="20"/>
      <c r="AN4945" s="2"/>
      <c r="AO4945" s="2"/>
    </row>
    <row r="4946" spans="7:41" x14ac:dyDescent="0.25">
      <c r="G4946" s="2"/>
      <c r="AF4946" s="20"/>
      <c r="AI4946" s="2"/>
      <c r="AJ4946" s="2"/>
      <c r="AK4946" s="20"/>
      <c r="AN4946" s="2"/>
      <c r="AO4946" s="2"/>
    </row>
    <row r="4947" spans="7:41" x14ac:dyDescent="0.25">
      <c r="G4947" s="2"/>
      <c r="AF4947" s="20"/>
      <c r="AI4947" s="2"/>
      <c r="AJ4947" s="2"/>
      <c r="AK4947" s="20"/>
      <c r="AN4947" s="2"/>
      <c r="AO4947" s="2"/>
    </row>
    <row r="4948" spans="7:41" x14ac:dyDescent="0.25">
      <c r="G4948" s="2"/>
      <c r="AF4948" s="20"/>
      <c r="AI4948" s="2"/>
      <c r="AJ4948" s="2"/>
      <c r="AK4948" s="20"/>
      <c r="AN4948" s="2"/>
      <c r="AO4948" s="2"/>
    </row>
    <row r="4949" spans="7:41" x14ac:dyDescent="0.25">
      <c r="G4949" s="2"/>
      <c r="AF4949" s="20"/>
      <c r="AI4949" s="2"/>
      <c r="AJ4949" s="2"/>
      <c r="AK4949" s="20"/>
      <c r="AN4949" s="2"/>
      <c r="AO4949" s="2"/>
    </row>
    <row r="4950" spans="7:41" x14ac:dyDescent="0.25">
      <c r="G4950" s="2"/>
      <c r="AF4950" s="20"/>
      <c r="AI4950" s="2"/>
      <c r="AJ4950" s="2"/>
      <c r="AK4950" s="20"/>
      <c r="AN4950" s="2"/>
      <c r="AO4950" s="2"/>
    </row>
    <row r="4951" spans="7:41" x14ac:dyDescent="0.25">
      <c r="G4951" s="2"/>
      <c r="AF4951" s="20"/>
      <c r="AI4951" s="2"/>
      <c r="AJ4951" s="2"/>
      <c r="AK4951" s="20"/>
      <c r="AN4951" s="2"/>
      <c r="AO4951" s="2"/>
    </row>
    <row r="4952" spans="7:41" x14ac:dyDescent="0.25">
      <c r="G4952" s="2"/>
      <c r="AF4952" s="20"/>
      <c r="AI4952" s="2"/>
      <c r="AJ4952" s="2"/>
      <c r="AK4952" s="20"/>
      <c r="AN4952" s="2"/>
      <c r="AO4952" s="2"/>
    </row>
    <row r="4953" spans="7:41" x14ac:dyDescent="0.25">
      <c r="G4953" s="2"/>
      <c r="AF4953" s="20"/>
      <c r="AI4953" s="2"/>
      <c r="AJ4953" s="2"/>
      <c r="AK4953" s="20"/>
      <c r="AN4953" s="2"/>
      <c r="AO4953" s="2"/>
    </row>
    <row r="4954" spans="7:41" x14ac:dyDescent="0.25">
      <c r="G4954" s="2"/>
      <c r="AF4954" s="20"/>
      <c r="AI4954" s="2"/>
      <c r="AJ4954" s="2"/>
      <c r="AK4954" s="20"/>
      <c r="AN4954" s="2"/>
      <c r="AO4954" s="2"/>
    </row>
    <row r="4955" spans="7:41" x14ac:dyDescent="0.25">
      <c r="G4955" s="2"/>
      <c r="AF4955" s="20"/>
      <c r="AI4955" s="2"/>
      <c r="AJ4955" s="2"/>
      <c r="AK4955" s="20"/>
      <c r="AN4955" s="2"/>
      <c r="AO4955" s="2"/>
    </row>
    <row r="4956" spans="7:41" x14ac:dyDescent="0.25">
      <c r="G4956" s="2"/>
      <c r="AF4956" s="20"/>
      <c r="AI4956" s="2"/>
      <c r="AJ4956" s="2"/>
      <c r="AK4956" s="20"/>
      <c r="AN4956" s="2"/>
      <c r="AO4956" s="2"/>
    </row>
    <row r="4957" spans="7:41" x14ac:dyDescent="0.25">
      <c r="G4957" s="2"/>
      <c r="AF4957" s="20"/>
      <c r="AI4957" s="2"/>
      <c r="AJ4957" s="2"/>
      <c r="AK4957" s="20"/>
      <c r="AN4957" s="2"/>
      <c r="AO4957" s="2"/>
    </row>
    <row r="4958" spans="7:41" x14ac:dyDescent="0.25">
      <c r="G4958" s="2"/>
      <c r="AF4958" s="20"/>
      <c r="AI4958" s="2"/>
      <c r="AJ4958" s="2"/>
      <c r="AK4958" s="20"/>
      <c r="AN4958" s="2"/>
      <c r="AO4958" s="2"/>
    </row>
    <row r="4959" spans="7:41" x14ac:dyDescent="0.25">
      <c r="G4959" s="2"/>
      <c r="AF4959" s="20"/>
      <c r="AI4959" s="2"/>
      <c r="AJ4959" s="2"/>
      <c r="AK4959" s="20"/>
      <c r="AN4959" s="2"/>
      <c r="AO4959" s="2"/>
    </row>
    <row r="4960" spans="7:41" x14ac:dyDescent="0.25">
      <c r="G4960" s="2"/>
      <c r="AF4960" s="20"/>
      <c r="AI4960" s="2"/>
      <c r="AJ4960" s="2"/>
      <c r="AK4960" s="20"/>
      <c r="AN4960" s="2"/>
      <c r="AO4960" s="2"/>
    </row>
    <row r="4961" spans="7:41" x14ac:dyDescent="0.25">
      <c r="G4961" s="2"/>
      <c r="AF4961" s="20"/>
      <c r="AI4961" s="2"/>
      <c r="AJ4961" s="2"/>
      <c r="AK4961" s="20"/>
      <c r="AN4961" s="2"/>
      <c r="AO4961" s="2"/>
    </row>
    <row r="4962" spans="7:41" x14ac:dyDescent="0.25">
      <c r="G4962" s="2"/>
      <c r="AF4962" s="20"/>
      <c r="AI4962" s="2"/>
      <c r="AJ4962" s="2"/>
      <c r="AK4962" s="20"/>
      <c r="AN4962" s="2"/>
      <c r="AO4962" s="2"/>
    </row>
    <row r="4963" spans="7:41" x14ac:dyDescent="0.25">
      <c r="G4963" s="2"/>
      <c r="AF4963" s="20"/>
      <c r="AI4963" s="2"/>
      <c r="AJ4963" s="2"/>
      <c r="AK4963" s="20"/>
      <c r="AN4963" s="2"/>
      <c r="AO4963" s="2"/>
    </row>
    <row r="4964" spans="7:41" x14ac:dyDescent="0.25">
      <c r="G4964" s="2"/>
      <c r="AF4964" s="20"/>
      <c r="AI4964" s="2"/>
      <c r="AJ4964" s="2"/>
      <c r="AK4964" s="20"/>
      <c r="AN4964" s="2"/>
      <c r="AO4964" s="2"/>
    </row>
    <row r="4965" spans="7:41" x14ac:dyDescent="0.25">
      <c r="G4965" s="2"/>
      <c r="AF4965" s="20"/>
      <c r="AI4965" s="2"/>
      <c r="AJ4965" s="2"/>
      <c r="AK4965" s="20"/>
      <c r="AN4965" s="2"/>
      <c r="AO4965" s="2"/>
    </row>
    <row r="4966" spans="7:41" x14ac:dyDescent="0.25">
      <c r="G4966" s="2"/>
      <c r="AF4966" s="20"/>
      <c r="AI4966" s="2"/>
      <c r="AJ4966" s="2"/>
      <c r="AK4966" s="20"/>
      <c r="AN4966" s="2"/>
      <c r="AO4966" s="2"/>
    </row>
    <row r="4967" spans="7:41" x14ac:dyDescent="0.25">
      <c r="G4967" s="2"/>
      <c r="AF4967" s="20"/>
      <c r="AI4967" s="2"/>
      <c r="AJ4967" s="2"/>
      <c r="AK4967" s="20"/>
      <c r="AN4967" s="2"/>
      <c r="AO4967" s="2"/>
    </row>
    <row r="4968" spans="7:41" x14ac:dyDescent="0.25">
      <c r="G4968" s="2"/>
      <c r="AF4968" s="20"/>
      <c r="AI4968" s="2"/>
      <c r="AJ4968" s="2"/>
      <c r="AK4968" s="20"/>
      <c r="AN4968" s="2"/>
      <c r="AO4968" s="2"/>
    </row>
    <row r="4969" spans="7:41" x14ac:dyDescent="0.25">
      <c r="G4969" s="2"/>
      <c r="AF4969" s="20"/>
      <c r="AI4969" s="2"/>
      <c r="AJ4969" s="2"/>
      <c r="AK4969" s="20"/>
      <c r="AN4969" s="2"/>
      <c r="AO4969" s="2"/>
    </row>
    <row r="4970" spans="7:41" x14ac:dyDescent="0.25">
      <c r="G4970" s="2"/>
      <c r="AF4970" s="20"/>
      <c r="AI4970" s="2"/>
      <c r="AJ4970" s="2"/>
      <c r="AK4970" s="20"/>
      <c r="AN4970" s="2"/>
      <c r="AO4970" s="2"/>
    </row>
    <row r="4971" spans="7:41" x14ac:dyDescent="0.25">
      <c r="G4971" s="2"/>
      <c r="AF4971" s="20"/>
      <c r="AI4971" s="2"/>
      <c r="AJ4971" s="2"/>
      <c r="AK4971" s="20"/>
      <c r="AN4971" s="2"/>
      <c r="AO4971" s="2"/>
    </row>
    <row r="4972" spans="7:41" x14ac:dyDescent="0.25">
      <c r="G4972" s="2"/>
      <c r="AF4972" s="20"/>
      <c r="AI4972" s="2"/>
      <c r="AJ4972" s="2"/>
      <c r="AK4972" s="20"/>
      <c r="AN4972" s="2"/>
      <c r="AO4972" s="2"/>
    </row>
    <row r="4973" spans="7:41" x14ac:dyDescent="0.25">
      <c r="G4973" s="2"/>
      <c r="AF4973" s="20"/>
      <c r="AI4973" s="2"/>
      <c r="AJ4973" s="2"/>
      <c r="AK4973" s="20"/>
      <c r="AN4973" s="2"/>
      <c r="AO4973" s="2"/>
    </row>
    <row r="4974" spans="7:41" x14ac:dyDescent="0.25">
      <c r="G4974" s="2"/>
      <c r="AF4974" s="20"/>
      <c r="AI4974" s="2"/>
      <c r="AJ4974" s="2"/>
      <c r="AK4974" s="20"/>
      <c r="AN4974" s="2"/>
      <c r="AO4974" s="2"/>
    </row>
    <row r="4975" spans="7:41" x14ac:dyDescent="0.25">
      <c r="G4975" s="2"/>
      <c r="AF4975" s="20"/>
      <c r="AI4975" s="2"/>
      <c r="AJ4975" s="2"/>
      <c r="AK4975" s="20"/>
      <c r="AN4975" s="2"/>
      <c r="AO4975" s="2"/>
    </row>
    <row r="4976" spans="7:41" x14ac:dyDescent="0.25">
      <c r="G4976" s="2"/>
      <c r="AF4976" s="20"/>
      <c r="AI4976" s="2"/>
      <c r="AJ4976" s="2"/>
      <c r="AK4976" s="20"/>
      <c r="AN4976" s="2"/>
      <c r="AO4976" s="2"/>
    </row>
    <row r="4977" spans="7:41" x14ac:dyDescent="0.25">
      <c r="G4977" s="2"/>
      <c r="AF4977" s="20"/>
      <c r="AI4977" s="2"/>
      <c r="AJ4977" s="2"/>
      <c r="AK4977" s="20"/>
      <c r="AN4977" s="2"/>
      <c r="AO4977" s="2"/>
    </row>
    <row r="4978" spans="7:41" x14ac:dyDescent="0.25">
      <c r="G4978" s="2"/>
      <c r="AF4978" s="20"/>
      <c r="AI4978" s="2"/>
      <c r="AJ4978" s="2"/>
      <c r="AK4978" s="20"/>
      <c r="AN4978" s="2"/>
      <c r="AO4978" s="2"/>
    </row>
    <row r="4979" spans="7:41" x14ac:dyDescent="0.25">
      <c r="G4979" s="2"/>
      <c r="AF4979" s="20"/>
      <c r="AI4979" s="2"/>
      <c r="AJ4979" s="2"/>
      <c r="AK4979" s="20"/>
      <c r="AN4979" s="2"/>
      <c r="AO4979" s="2"/>
    </row>
    <row r="4980" spans="7:41" x14ac:dyDescent="0.25">
      <c r="G4980" s="2"/>
      <c r="AF4980" s="20"/>
      <c r="AI4980" s="2"/>
      <c r="AJ4980" s="2"/>
      <c r="AK4980" s="20"/>
      <c r="AN4980" s="2"/>
      <c r="AO4980" s="2"/>
    </row>
    <row r="4981" spans="7:41" x14ac:dyDescent="0.25">
      <c r="G4981" s="2"/>
      <c r="AF4981" s="20"/>
      <c r="AI4981" s="2"/>
      <c r="AJ4981" s="2"/>
      <c r="AK4981" s="20"/>
      <c r="AN4981" s="2"/>
      <c r="AO4981" s="2"/>
    </row>
    <row r="4982" spans="7:41" x14ac:dyDescent="0.25">
      <c r="G4982" s="2"/>
      <c r="AF4982" s="20"/>
      <c r="AI4982" s="2"/>
      <c r="AJ4982" s="2"/>
      <c r="AK4982" s="20"/>
      <c r="AN4982" s="2"/>
      <c r="AO4982" s="2"/>
    </row>
    <row r="4983" spans="7:41" x14ac:dyDescent="0.25">
      <c r="G4983" s="2"/>
      <c r="AF4983" s="20"/>
      <c r="AI4983" s="2"/>
      <c r="AJ4983" s="2"/>
      <c r="AK4983" s="20"/>
      <c r="AN4983" s="2"/>
      <c r="AO4983" s="2"/>
    </row>
    <row r="4984" spans="7:41" x14ac:dyDescent="0.25">
      <c r="G4984" s="2"/>
      <c r="AF4984" s="20"/>
      <c r="AI4984" s="2"/>
      <c r="AJ4984" s="2"/>
      <c r="AK4984" s="20"/>
      <c r="AN4984" s="2"/>
      <c r="AO4984" s="2"/>
    </row>
    <row r="4985" spans="7:41" x14ac:dyDescent="0.25">
      <c r="G4985" s="2"/>
      <c r="AF4985" s="20"/>
      <c r="AI4985" s="2"/>
      <c r="AJ4985" s="2"/>
      <c r="AK4985" s="20"/>
      <c r="AN4985" s="2"/>
      <c r="AO4985" s="2"/>
    </row>
    <row r="4986" spans="7:41" x14ac:dyDescent="0.25">
      <c r="G4986" s="2"/>
      <c r="AF4986" s="20"/>
      <c r="AI4986" s="2"/>
      <c r="AJ4986" s="2"/>
      <c r="AK4986" s="20"/>
      <c r="AN4986" s="2"/>
      <c r="AO4986" s="2"/>
    </row>
    <row r="4987" spans="7:41" x14ac:dyDescent="0.25">
      <c r="G4987" s="2"/>
      <c r="AF4987" s="20"/>
      <c r="AI4987" s="2"/>
      <c r="AJ4987" s="2"/>
      <c r="AK4987" s="20"/>
      <c r="AN4987" s="2"/>
      <c r="AO4987" s="2"/>
    </row>
    <row r="4988" spans="7:41" x14ac:dyDescent="0.25">
      <c r="G4988" s="2"/>
      <c r="AF4988" s="20"/>
      <c r="AI4988" s="2"/>
      <c r="AJ4988" s="2"/>
      <c r="AK4988" s="20"/>
      <c r="AN4988" s="2"/>
      <c r="AO4988" s="2"/>
    </row>
    <row r="4989" spans="7:41" x14ac:dyDescent="0.25">
      <c r="G4989" s="2"/>
      <c r="AF4989" s="20"/>
      <c r="AI4989" s="2"/>
      <c r="AJ4989" s="2"/>
      <c r="AK4989" s="20"/>
      <c r="AN4989" s="2"/>
      <c r="AO4989" s="2"/>
    </row>
    <row r="4990" spans="7:41" x14ac:dyDescent="0.25">
      <c r="G4990" s="2"/>
      <c r="AF4990" s="20"/>
      <c r="AI4990" s="2"/>
      <c r="AJ4990" s="2"/>
      <c r="AK4990" s="20"/>
      <c r="AN4990" s="2"/>
      <c r="AO4990" s="2"/>
    </row>
    <row r="4991" spans="7:41" x14ac:dyDescent="0.25">
      <c r="G4991" s="2"/>
      <c r="AF4991" s="20"/>
      <c r="AI4991" s="2"/>
      <c r="AJ4991" s="2"/>
      <c r="AK4991" s="20"/>
      <c r="AN4991" s="2"/>
      <c r="AO4991" s="2"/>
    </row>
    <row r="4992" spans="7:41" x14ac:dyDescent="0.25">
      <c r="G4992" s="2"/>
      <c r="AF4992" s="20"/>
      <c r="AI4992" s="2"/>
      <c r="AJ4992" s="2"/>
      <c r="AK4992" s="20"/>
      <c r="AN4992" s="2"/>
      <c r="AO4992" s="2"/>
    </row>
    <row r="4993" spans="7:41" x14ac:dyDescent="0.25">
      <c r="G4993" s="2"/>
      <c r="AF4993" s="20"/>
      <c r="AI4993" s="2"/>
      <c r="AJ4993" s="2"/>
      <c r="AK4993" s="20"/>
      <c r="AN4993" s="2"/>
      <c r="AO4993" s="2"/>
    </row>
    <row r="4994" spans="7:41" x14ac:dyDescent="0.25">
      <c r="G4994" s="2"/>
      <c r="AF4994" s="20"/>
      <c r="AI4994" s="2"/>
      <c r="AJ4994" s="2"/>
      <c r="AK4994" s="20"/>
      <c r="AN4994" s="2"/>
      <c r="AO4994" s="2"/>
    </row>
    <row r="4995" spans="7:41" x14ac:dyDescent="0.25">
      <c r="G4995" s="2"/>
      <c r="AF4995" s="20"/>
      <c r="AI4995" s="2"/>
      <c r="AJ4995" s="2"/>
      <c r="AK4995" s="20"/>
      <c r="AN4995" s="2"/>
      <c r="AO4995" s="2"/>
    </row>
    <row r="4996" spans="7:41" x14ac:dyDescent="0.25">
      <c r="G4996" s="2"/>
      <c r="AF4996" s="20"/>
      <c r="AI4996" s="2"/>
      <c r="AJ4996" s="2"/>
      <c r="AK4996" s="20"/>
      <c r="AN4996" s="2"/>
      <c r="AO4996" s="2"/>
    </row>
    <row r="4997" spans="7:41" x14ac:dyDescent="0.25">
      <c r="G4997" s="2"/>
      <c r="AF4997" s="20"/>
      <c r="AI4997" s="2"/>
      <c r="AJ4997" s="2"/>
      <c r="AK4997" s="20"/>
      <c r="AN4997" s="2"/>
      <c r="AO4997" s="2"/>
    </row>
    <row r="4998" spans="7:41" x14ac:dyDescent="0.25">
      <c r="G4998" s="2"/>
      <c r="AF4998" s="20"/>
      <c r="AI4998" s="2"/>
      <c r="AJ4998" s="2"/>
      <c r="AK4998" s="20"/>
      <c r="AN4998" s="2"/>
      <c r="AO4998" s="2"/>
    </row>
    <row r="4999" spans="7:41" x14ac:dyDescent="0.25">
      <c r="G4999" s="2"/>
      <c r="AF4999" s="20"/>
      <c r="AI4999" s="2"/>
      <c r="AJ4999" s="2"/>
      <c r="AK4999" s="20"/>
      <c r="AN4999" s="2"/>
      <c r="AO4999" s="2"/>
    </row>
    <row r="5000" spans="7:41" x14ac:dyDescent="0.25">
      <c r="G5000" s="2"/>
      <c r="AF5000" s="20"/>
      <c r="AI5000" s="2"/>
      <c r="AJ5000" s="2"/>
      <c r="AK5000" s="20"/>
      <c r="AN5000" s="2"/>
      <c r="AO5000" s="2"/>
    </row>
    <row r="5001" spans="7:41" x14ac:dyDescent="0.25">
      <c r="G5001" s="2"/>
      <c r="AF5001" s="20"/>
      <c r="AI5001" s="2"/>
      <c r="AJ5001" s="2"/>
      <c r="AK5001" s="20"/>
      <c r="AN5001" s="2"/>
      <c r="AO5001" s="2"/>
    </row>
    <row r="5002" spans="7:41" x14ac:dyDescent="0.25">
      <c r="G5002" s="2"/>
      <c r="AF5002" s="20"/>
      <c r="AI5002" s="2"/>
      <c r="AJ5002" s="2"/>
      <c r="AK5002" s="20"/>
      <c r="AN5002" s="2"/>
      <c r="AO5002" s="2"/>
    </row>
    <row r="5003" spans="7:41" x14ac:dyDescent="0.25">
      <c r="G5003" s="2"/>
      <c r="AF5003" s="20"/>
      <c r="AI5003" s="2"/>
      <c r="AJ5003" s="2"/>
      <c r="AK5003" s="20"/>
      <c r="AN5003" s="2"/>
      <c r="AO5003" s="2"/>
    </row>
    <row r="5004" spans="7:41" x14ac:dyDescent="0.25">
      <c r="G5004" s="2"/>
      <c r="AF5004" s="20"/>
      <c r="AI5004" s="2"/>
      <c r="AJ5004" s="2"/>
      <c r="AK5004" s="20"/>
      <c r="AN5004" s="2"/>
      <c r="AO5004" s="2"/>
    </row>
    <row r="5005" spans="7:41" x14ac:dyDescent="0.25">
      <c r="G5005" s="2"/>
      <c r="AF5005" s="20"/>
      <c r="AI5005" s="2"/>
      <c r="AJ5005" s="2"/>
      <c r="AK5005" s="20"/>
      <c r="AN5005" s="2"/>
      <c r="AO5005" s="2"/>
    </row>
    <row r="5006" spans="7:41" x14ac:dyDescent="0.25">
      <c r="G5006" s="2"/>
      <c r="AF5006" s="20"/>
      <c r="AI5006" s="2"/>
      <c r="AJ5006" s="2"/>
      <c r="AK5006" s="20"/>
      <c r="AN5006" s="2"/>
      <c r="AO5006" s="2"/>
    </row>
    <row r="5007" spans="7:41" x14ac:dyDescent="0.25">
      <c r="G5007" s="2"/>
      <c r="AF5007" s="20"/>
      <c r="AI5007" s="2"/>
      <c r="AJ5007" s="2"/>
      <c r="AK5007" s="20"/>
      <c r="AN5007" s="2"/>
      <c r="AO5007" s="2"/>
    </row>
    <row r="5008" spans="7:41" x14ac:dyDescent="0.25">
      <c r="G5008" s="2"/>
      <c r="AF5008" s="20"/>
      <c r="AI5008" s="2"/>
      <c r="AJ5008" s="2"/>
      <c r="AK5008" s="20"/>
      <c r="AN5008" s="2"/>
      <c r="AO5008" s="2"/>
    </row>
    <row r="5009" spans="7:41" x14ac:dyDescent="0.25">
      <c r="G5009" s="2"/>
      <c r="AF5009" s="20"/>
      <c r="AI5009" s="2"/>
      <c r="AJ5009" s="2"/>
      <c r="AK5009" s="20"/>
      <c r="AN5009" s="2"/>
      <c r="AO5009" s="2"/>
    </row>
    <row r="5010" spans="7:41" x14ac:dyDescent="0.25">
      <c r="G5010" s="2"/>
      <c r="AF5010" s="20"/>
      <c r="AI5010" s="2"/>
      <c r="AJ5010" s="2"/>
      <c r="AK5010" s="20"/>
      <c r="AN5010" s="2"/>
      <c r="AO5010" s="2"/>
    </row>
    <row r="5011" spans="7:41" x14ac:dyDescent="0.25">
      <c r="G5011" s="2"/>
      <c r="AF5011" s="20"/>
      <c r="AI5011" s="2"/>
      <c r="AJ5011" s="2"/>
      <c r="AK5011" s="20"/>
      <c r="AN5011" s="2"/>
      <c r="AO5011" s="2"/>
    </row>
    <row r="5012" spans="7:41" x14ac:dyDescent="0.25">
      <c r="G5012" s="2"/>
      <c r="AF5012" s="20"/>
      <c r="AI5012" s="2"/>
      <c r="AJ5012" s="2"/>
      <c r="AK5012" s="20"/>
      <c r="AN5012" s="2"/>
      <c r="AO5012" s="2"/>
    </row>
    <row r="5013" spans="7:41" x14ac:dyDescent="0.25">
      <c r="G5013" s="2"/>
      <c r="AF5013" s="20"/>
      <c r="AI5013" s="2"/>
      <c r="AJ5013" s="2"/>
      <c r="AK5013" s="20"/>
      <c r="AN5013" s="2"/>
      <c r="AO5013" s="2"/>
    </row>
    <row r="5014" spans="7:41" x14ac:dyDescent="0.25">
      <c r="G5014" s="2"/>
      <c r="AF5014" s="20"/>
      <c r="AI5014" s="2"/>
      <c r="AJ5014" s="2"/>
      <c r="AK5014" s="20"/>
      <c r="AN5014" s="2"/>
      <c r="AO5014" s="2"/>
    </row>
    <row r="5015" spans="7:41" x14ac:dyDescent="0.25">
      <c r="G5015" s="2"/>
      <c r="AF5015" s="20"/>
      <c r="AI5015" s="2"/>
      <c r="AJ5015" s="2"/>
      <c r="AK5015" s="20"/>
      <c r="AN5015" s="2"/>
      <c r="AO5015" s="2"/>
    </row>
    <row r="5016" spans="7:41" x14ac:dyDescent="0.25">
      <c r="G5016" s="2"/>
      <c r="AF5016" s="20"/>
      <c r="AI5016" s="2"/>
      <c r="AJ5016" s="2"/>
      <c r="AK5016" s="20"/>
      <c r="AN5016" s="2"/>
      <c r="AO5016" s="2"/>
    </row>
    <row r="5017" spans="7:41" x14ac:dyDescent="0.25">
      <c r="G5017" s="2"/>
      <c r="AF5017" s="20"/>
      <c r="AI5017" s="2"/>
      <c r="AJ5017" s="2"/>
      <c r="AK5017" s="20"/>
      <c r="AN5017" s="2"/>
      <c r="AO5017" s="2"/>
    </row>
    <row r="5018" spans="7:41" x14ac:dyDescent="0.25">
      <c r="G5018" s="2"/>
      <c r="AF5018" s="20"/>
      <c r="AI5018" s="2"/>
      <c r="AJ5018" s="2"/>
      <c r="AK5018" s="20"/>
      <c r="AN5018" s="2"/>
      <c r="AO5018" s="2"/>
    </row>
    <row r="5019" spans="7:41" x14ac:dyDescent="0.25">
      <c r="G5019" s="2"/>
      <c r="AF5019" s="20"/>
      <c r="AI5019" s="2"/>
      <c r="AJ5019" s="2"/>
      <c r="AK5019" s="20"/>
      <c r="AN5019" s="2"/>
      <c r="AO5019" s="2"/>
    </row>
    <row r="5020" spans="7:41" x14ac:dyDescent="0.25">
      <c r="G5020" s="2"/>
      <c r="AF5020" s="20"/>
      <c r="AI5020" s="2"/>
      <c r="AJ5020" s="2"/>
      <c r="AK5020" s="20"/>
      <c r="AN5020" s="2"/>
      <c r="AO5020" s="2"/>
    </row>
    <row r="5021" spans="7:41" x14ac:dyDescent="0.25">
      <c r="G5021" s="2"/>
      <c r="AF5021" s="20"/>
      <c r="AI5021" s="2"/>
      <c r="AJ5021" s="2"/>
      <c r="AK5021" s="20"/>
      <c r="AN5021" s="2"/>
      <c r="AO5021" s="2"/>
    </row>
    <row r="5022" spans="7:41" x14ac:dyDescent="0.25">
      <c r="G5022" s="2"/>
      <c r="AF5022" s="20"/>
      <c r="AI5022" s="2"/>
      <c r="AJ5022" s="2"/>
      <c r="AK5022" s="20"/>
      <c r="AN5022" s="2"/>
      <c r="AO5022" s="2"/>
    </row>
    <row r="5023" spans="7:41" x14ac:dyDescent="0.25">
      <c r="G5023" s="2"/>
      <c r="AF5023" s="20"/>
      <c r="AI5023" s="2"/>
      <c r="AJ5023" s="2"/>
      <c r="AK5023" s="20"/>
      <c r="AN5023" s="2"/>
      <c r="AO5023" s="2"/>
    </row>
    <row r="5024" spans="7:41" x14ac:dyDescent="0.25">
      <c r="G5024" s="2"/>
      <c r="AF5024" s="20"/>
      <c r="AI5024" s="2"/>
      <c r="AJ5024" s="2"/>
      <c r="AK5024" s="20"/>
      <c r="AN5024" s="2"/>
      <c r="AO5024" s="2"/>
    </row>
    <row r="5025" spans="7:41" x14ac:dyDescent="0.25">
      <c r="G5025" s="2"/>
      <c r="AF5025" s="20"/>
      <c r="AI5025" s="2"/>
      <c r="AJ5025" s="2"/>
      <c r="AK5025" s="20"/>
      <c r="AN5025" s="2"/>
      <c r="AO5025" s="2"/>
    </row>
    <row r="5026" spans="7:41" x14ac:dyDescent="0.25">
      <c r="G5026" s="2"/>
      <c r="AF5026" s="20"/>
      <c r="AI5026" s="2"/>
      <c r="AJ5026" s="2"/>
      <c r="AK5026" s="20"/>
      <c r="AN5026" s="2"/>
      <c r="AO5026" s="2"/>
    </row>
    <row r="5027" spans="7:41" x14ac:dyDescent="0.25">
      <c r="G5027" s="2"/>
      <c r="AF5027" s="20"/>
      <c r="AI5027" s="2"/>
      <c r="AJ5027" s="2"/>
      <c r="AK5027" s="20"/>
      <c r="AN5027" s="2"/>
      <c r="AO5027" s="2"/>
    </row>
    <row r="5028" spans="7:41" x14ac:dyDescent="0.25">
      <c r="G5028" s="2"/>
      <c r="AF5028" s="20"/>
      <c r="AI5028" s="2"/>
      <c r="AJ5028" s="2"/>
      <c r="AK5028" s="20"/>
      <c r="AN5028" s="2"/>
      <c r="AO5028" s="2"/>
    </row>
    <row r="5029" spans="7:41" x14ac:dyDescent="0.25">
      <c r="G5029" s="2"/>
      <c r="AF5029" s="20"/>
      <c r="AI5029" s="2"/>
      <c r="AJ5029" s="2"/>
      <c r="AK5029" s="20"/>
      <c r="AN5029" s="2"/>
      <c r="AO5029" s="2"/>
    </row>
    <row r="5030" spans="7:41" x14ac:dyDescent="0.25">
      <c r="G5030" s="2"/>
      <c r="AF5030" s="20"/>
      <c r="AI5030" s="2"/>
      <c r="AJ5030" s="2"/>
      <c r="AK5030" s="20"/>
      <c r="AN5030" s="2"/>
      <c r="AO5030" s="2"/>
    </row>
    <row r="5031" spans="7:41" x14ac:dyDescent="0.25">
      <c r="G5031" s="2"/>
      <c r="AF5031" s="20"/>
      <c r="AI5031" s="2"/>
      <c r="AJ5031" s="2"/>
      <c r="AK5031" s="20"/>
      <c r="AN5031" s="2"/>
      <c r="AO5031" s="2"/>
    </row>
    <row r="5032" spans="7:41" x14ac:dyDescent="0.25">
      <c r="G5032" s="2"/>
      <c r="AF5032" s="20"/>
      <c r="AI5032" s="2"/>
      <c r="AJ5032" s="2"/>
      <c r="AK5032" s="20"/>
      <c r="AN5032" s="2"/>
      <c r="AO5032" s="2"/>
    </row>
    <row r="5033" spans="7:41" x14ac:dyDescent="0.25">
      <c r="G5033" s="2"/>
      <c r="AF5033" s="20"/>
      <c r="AI5033" s="2"/>
      <c r="AJ5033" s="2"/>
      <c r="AK5033" s="20"/>
      <c r="AN5033" s="2"/>
      <c r="AO5033" s="2"/>
    </row>
    <row r="5034" spans="7:41" x14ac:dyDescent="0.25">
      <c r="G5034" s="2"/>
      <c r="AF5034" s="20"/>
      <c r="AI5034" s="2"/>
      <c r="AJ5034" s="2"/>
      <c r="AK5034" s="20"/>
      <c r="AN5034" s="2"/>
      <c r="AO5034" s="2"/>
    </row>
    <row r="5035" spans="7:41" x14ac:dyDescent="0.25">
      <c r="G5035" s="2"/>
      <c r="AF5035" s="20"/>
      <c r="AI5035" s="2"/>
      <c r="AJ5035" s="2"/>
      <c r="AK5035" s="20"/>
      <c r="AN5035" s="2"/>
      <c r="AO5035" s="2"/>
    </row>
    <row r="5036" spans="7:41" x14ac:dyDescent="0.25">
      <c r="G5036" s="2"/>
      <c r="AF5036" s="20"/>
      <c r="AI5036" s="2"/>
      <c r="AJ5036" s="2"/>
      <c r="AK5036" s="20"/>
      <c r="AN5036" s="2"/>
      <c r="AO5036" s="2"/>
    </row>
    <row r="5037" spans="7:41" x14ac:dyDescent="0.25">
      <c r="G5037" s="2"/>
      <c r="AF5037" s="20"/>
      <c r="AI5037" s="2"/>
      <c r="AJ5037" s="2"/>
      <c r="AK5037" s="20"/>
      <c r="AN5037" s="2"/>
      <c r="AO5037" s="2"/>
    </row>
    <row r="5038" spans="7:41" x14ac:dyDescent="0.25">
      <c r="G5038" s="2"/>
      <c r="AF5038" s="20"/>
      <c r="AI5038" s="2"/>
      <c r="AJ5038" s="2"/>
      <c r="AK5038" s="20"/>
      <c r="AN5038" s="2"/>
      <c r="AO5038" s="2"/>
    </row>
    <row r="5039" spans="7:41" x14ac:dyDescent="0.25">
      <c r="G5039" s="2"/>
      <c r="AF5039" s="20"/>
      <c r="AI5039" s="2"/>
      <c r="AJ5039" s="2"/>
      <c r="AK5039" s="20"/>
      <c r="AN5039" s="2"/>
      <c r="AO5039" s="2"/>
    </row>
    <row r="5040" spans="7:41" x14ac:dyDescent="0.25">
      <c r="G5040" s="2"/>
      <c r="AF5040" s="20"/>
      <c r="AI5040" s="2"/>
      <c r="AJ5040" s="2"/>
      <c r="AK5040" s="20"/>
      <c r="AN5040" s="2"/>
      <c r="AO5040" s="2"/>
    </row>
    <row r="5041" spans="7:41" x14ac:dyDescent="0.25">
      <c r="G5041" s="2"/>
      <c r="AF5041" s="20"/>
      <c r="AI5041" s="2"/>
      <c r="AJ5041" s="2"/>
      <c r="AK5041" s="20"/>
      <c r="AN5041" s="2"/>
      <c r="AO5041" s="2"/>
    </row>
    <row r="5042" spans="7:41" x14ac:dyDescent="0.25">
      <c r="G5042" s="2"/>
      <c r="AF5042" s="20"/>
      <c r="AI5042" s="2"/>
      <c r="AJ5042" s="2"/>
      <c r="AK5042" s="20"/>
      <c r="AN5042" s="2"/>
      <c r="AO5042" s="2"/>
    </row>
    <row r="5043" spans="7:41" x14ac:dyDescent="0.25">
      <c r="G5043" s="2"/>
      <c r="AF5043" s="20"/>
      <c r="AI5043" s="2"/>
      <c r="AJ5043" s="2"/>
      <c r="AK5043" s="20"/>
      <c r="AN5043" s="2"/>
      <c r="AO5043" s="2"/>
    </row>
    <row r="5044" spans="7:41" x14ac:dyDescent="0.25">
      <c r="G5044" s="2"/>
      <c r="AF5044" s="20"/>
      <c r="AI5044" s="2"/>
      <c r="AJ5044" s="2"/>
      <c r="AK5044" s="20"/>
      <c r="AN5044" s="2"/>
      <c r="AO5044" s="2"/>
    </row>
    <row r="5045" spans="7:41" x14ac:dyDescent="0.25">
      <c r="G5045" s="2"/>
      <c r="AF5045" s="20"/>
      <c r="AI5045" s="2"/>
      <c r="AJ5045" s="2"/>
      <c r="AK5045" s="20"/>
      <c r="AN5045" s="2"/>
      <c r="AO5045" s="2"/>
    </row>
    <row r="5046" spans="7:41" x14ac:dyDescent="0.25">
      <c r="G5046" s="2"/>
      <c r="AF5046" s="20"/>
      <c r="AI5046" s="2"/>
      <c r="AJ5046" s="2"/>
      <c r="AK5046" s="20"/>
      <c r="AN5046" s="2"/>
      <c r="AO5046" s="2"/>
    </row>
    <row r="5047" spans="7:41" x14ac:dyDescent="0.25">
      <c r="G5047" s="2"/>
      <c r="AF5047" s="20"/>
      <c r="AI5047" s="2"/>
      <c r="AJ5047" s="2"/>
      <c r="AK5047" s="20"/>
      <c r="AN5047" s="2"/>
      <c r="AO5047" s="2"/>
    </row>
    <row r="5048" spans="7:41" x14ac:dyDescent="0.25">
      <c r="G5048" s="2"/>
      <c r="AF5048" s="20"/>
      <c r="AI5048" s="2"/>
      <c r="AJ5048" s="2"/>
      <c r="AK5048" s="20"/>
      <c r="AN5048" s="2"/>
      <c r="AO5048" s="2"/>
    </row>
    <row r="5049" spans="7:41" x14ac:dyDescent="0.25">
      <c r="G5049" s="2"/>
      <c r="AF5049" s="20"/>
      <c r="AI5049" s="2"/>
      <c r="AJ5049" s="2"/>
      <c r="AK5049" s="20"/>
      <c r="AN5049" s="2"/>
      <c r="AO5049" s="2"/>
    </row>
    <row r="5050" spans="7:41" x14ac:dyDescent="0.25">
      <c r="G5050" s="2"/>
      <c r="AF5050" s="20"/>
      <c r="AI5050" s="2"/>
      <c r="AJ5050" s="2"/>
      <c r="AK5050" s="20"/>
      <c r="AN5050" s="2"/>
      <c r="AO5050" s="2"/>
    </row>
    <row r="5051" spans="7:41" x14ac:dyDescent="0.25">
      <c r="G5051" s="2"/>
      <c r="AF5051" s="20"/>
      <c r="AI5051" s="2"/>
      <c r="AJ5051" s="2"/>
      <c r="AK5051" s="20"/>
      <c r="AN5051" s="2"/>
      <c r="AO5051" s="2"/>
    </row>
    <row r="5052" spans="7:41" x14ac:dyDescent="0.25">
      <c r="G5052" s="2"/>
      <c r="AF5052" s="20"/>
      <c r="AI5052" s="2"/>
      <c r="AJ5052" s="2"/>
      <c r="AK5052" s="20"/>
      <c r="AN5052" s="2"/>
      <c r="AO5052" s="2"/>
    </row>
    <row r="5053" spans="7:41" x14ac:dyDescent="0.25">
      <c r="G5053" s="2"/>
      <c r="AF5053" s="20"/>
      <c r="AI5053" s="2"/>
      <c r="AJ5053" s="2"/>
      <c r="AK5053" s="20"/>
      <c r="AN5053" s="2"/>
      <c r="AO5053" s="2"/>
    </row>
    <row r="5054" spans="7:41" x14ac:dyDescent="0.25">
      <c r="G5054" s="2"/>
      <c r="AF5054" s="20"/>
      <c r="AI5054" s="2"/>
      <c r="AJ5054" s="2"/>
      <c r="AK5054" s="20"/>
      <c r="AN5054" s="2"/>
      <c r="AO5054" s="2"/>
    </row>
    <row r="5055" spans="7:41" x14ac:dyDescent="0.25">
      <c r="G5055" s="2"/>
      <c r="AF5055" s="20"/>
      <c r="AI5055" s="2"/>
      <c r="AJ5055" s="2"/>
      <c r="AK5055" s="20"/>
      <c r="AN5055" s="2"/>
      <c r="AO5055" s="2"/>
    </row>
    <row r="5056" spans="7:41" x14ac:dyDescent="0.25">
      <c r="G5056" s="2"/>
      <c r="AF5056" s="20"/>
      <c r="AI5056" s="2"/>
      <c r="AJ5056" s="2"/>
      <c r="AK5056" s="20"/>
      <c r="AN5056" s="2"/>
      <c r="AO5056" s="2"/>
    </row>
    <row r="5057" spans="7:41" x14ac:dyDescent="0.25">
      <c r="G5057" s="2"/>
      <c r="AF5057" s="20"/>
      <c r="AI5057" s="2"/>
      <c r="AJ5057" s="2"/>
      <c r="AK5057" s="20"/>
      <c r="AN5057" s="2"/>
      <c r="AO5057" s="2"/>
    </row>
    <row r="5058" spans="7:41" x14ac:dyDescent="0.25">
      <c r="G5058" s="2"/>
      <c r="AF5058" s="20"/>
      <c r="AI5058" s="2"/>
      <c r="AJ5058" s="2"/>
      <c r="AK5058" s="20"/>
      <c r="AN5058" s="2"/>
      <c r="AO5058" s="2"/>
    </row>
    <row r="5059" spans="7:41" x14ac:dyDescent="0.25">
      <c r="G5059" s="2"/>
      <c r="AF5059" s="20"/>
      <c r="AI5059" s="2"/>
      <c r="AJ5059" s="2"/>
      <c r="AK5059" s="20"/>
      <c r="AN5059" s="2"/>
      <c r="AO5059" s="2"/>
    </row>
    <row r="5060" spans="7:41" x14ac:dyDescent="0.25">
      <c r="G5060" s="2"/>
      <c r="AF5060" s="20"/>
      <c r="AI5060" s="2"/>
      <c r="AJ5060" s="2"/>
      <c r="AK5060" s="20"/>
      <c r="AN5060" s="2"/>
      <c r="AO5060" s="2"/>
    </row>
    <row r="5061" spans="7:41" x14ac:dyDescent="0.25">
      <c r="G5061" s="2"/>
      <c r="AF5061" s="20"/>
      <c r="AI5061" s="2"/>
      <c r="AJ5061" s="2"/>
      <c r="AK5061" s="20"/>
      <c r="AN5061" s="2"/>
      <c r="AO5061" s="2"/>
    </row>
    <row r="5062" spans="7:41" x14ac:dyDescent="0.25">
      <c r="G5062" s="2"/>
      <c r="AF5062" s="20"/>
      <c r="AI5062" s="2"/>
      <c r="AJ5062" s="2"/>
      <c r="AK5062" s="20"/>
      <c r="AN5062" s="2"/>
      <c r="AO5062" s="2"/>
    </row>
    <row r="5063" spans="7:41" x14ac:dyDescent="0.25">
      <c r="G5063" s="2"/>
      <c r="AF5063" s="20"/>
      <c r="AI5063" s="2"/>
      <c r="AJ5063" s="2"/>
      <c r="AK5063" s="20"/>
      <c r="AN5063" s="2"/>
      <c r="AO5063" s="2"/>
    </row>
    <row r="5064" spans="7:41" x14ac:dyDescent="0.25">
      <c r="G5064" s="2"/>
      <c r="AF5064" s="20"/>
      <c r="AI5064" s="2"/>
      <c r="AJ5064" s="2"/>
      <c r="AK5064" s="20"/>
      <c r="AN5064" s="2"/>
      <c r="AO5064" s="2"/>
    </row>
    <row r="5065" spans="7:41" x14ac:dyDescent="0.25">
      <c r="G5065" s="2"/>
      <c r="AF5065" s="20"/>
      <c r="AI5065" s="2"/>
      <c r="AJ5065" s="2"/>
      <c r="AK5065" s="20"/>
      <c r="AN5065" s="2"/>
      <c r="AO5065" s="2"/>
    </row>
    <row r="5066" spans="7:41" x14ac:dyDescent="0.25">
      <c r="G5066" s="2"/>
      <c r="AF5066" s="20"/>
      <c r="AI5066" s="2"/>
      <c r="AJ5066" s="2"/>
      <c r="AK5066" s="20"/>
      <c r="AN5066" s="2"/>
      <c r="AO5066" s="2"/>
    </row>
    <row r="5067" spans="7:41" x14ac:dyDescent="0.25">
      <c r="G5067" s="2"/>
      <c r="AF5067" s="20"/>
      <c r="AI5067" s="2"/>
      <c r="AJ5067" s="2"/>
      <c r="AK5067" s="20"/>
      <c r="AN5067" s="2"/>
      <c r="AO5067" s="2"/>
    </row>
    <row r="5068" spans="7:41" x14ac:dyDescent="0.25">
      <c r="G5068" s="2"/>
      <c r="AF5068" s="20"/>
      <c r="AI5068" s="2"/>
      <c r="AJ5068" s="2"/>
      <c r="AK5068" s="20"/>
      <c r="AN5068" s="2"/>
      <c r="AO5068" s="2"/>
    </row>
    <row r="5069" spans="7:41" x14ac:dyDescent="0.25">
      <c r="G5069" s="2"/>
      <c r="AF5069" s="20"/>
      <c r="AI5069" s="2"/>
      <c r="AJ5069" s="2"/>
      <c r="AK5069" s="20"/>
      <c r="AN5069" s="2"/>
      <c r="AO5069" s="2"/>
    </row>
    <row r="5070" spans="7:41" x14ac:dyDescent="0.25">
      <c r="G5070" s="2"/>
      <c r="AF5070" s="20"/>
      <c r="AI5070" s="2"/>
      <c r="AJ5070" s="2"/>
      <c r="AK5070" s="20"/>
      <c r="AN5070" s="2"/>
      <c r="AO5070" s="2"/>
    </row>
    <row r="5071" spans="7:41" x14ac:dyDescent="0.25">
      <c r="G5071" s="2"/>
      <c r="AF5071" s="20"/>
      <c r="AI5071" s="2"/>
      <c r="AJ5071" s="2"/>
      <c r="AK5071" s="20"/>
      <c r="AN5071" s="2"/>
      <c r="AO5071" s="2"/>
    </row>
    <row r="5072" spans="7:41" x14ac:dyDescent="0.25">
      <c r="G5072" s="2"/>
      <c r="AF5072" s="20"/>
      <c r="AI5072" s="2"/>
      <c r="AJ5072" s="2"/>
      <c r="AK5072" s="20"/>
      <c r="AN5072" s="2"/>
      <c r="AO5072" s="2"/>
    </row>
    <row r="5073" spans="7:41" x14ac:dyDescent="0.25">
      <c r="G5073" s="2"/>
      <c r="AF5073" s="20"/>
      <c r="AI5073" s="2"/>
      <c r="AJ5073" s="2"/>
      <c r="AK5073" s="20"/>
      <c r="AN5073" s="2"/>
      <c r="AO5073" s="2"/>
    </row>
    <row r="5074" spans="7:41" x14ac:dyDescent="0.25">
      <c r="G5074" s="2"/>
      <c r="AF5074" s="20"/>
      <c r="AI5074" s="2"/>
      <c r="AJ5074" s="2"/>
      <c r="AK5074" s="20"/>
      <c r="AN5074" s="2"/>
      <c r="AO5074" s="2"/>
    </row>
    <row r="5075" spans="7:41" x14ac:dyDescent="0.25">
      <c r="G5075" s="2"/>
      <c r="AF5075" s="20"/>
      <c r="AI5075" s="2"/>
      <c r="AJ5075" s="2"/>
      <c r="AK5075" s="20"/>
      <c r="AN5075" s="2"/>
      <c r="AO5075" s="2"/>
    </row>
    <row r="5076" spans="7:41" x14ac:dyDescent="0.25">
      <c r="G5076" s="2"/>
      <c r="AF5076" s="20"/>
      <c r="AI5076" s="2"/>
      <c r="AJ5076" s="2"/>
      <c r="AK5076" s="20"/>
      <c r="AN5076" s="2"/>
      <c r="AO5076" s="2"/>
    </row>
    <row r="5077" spans="7:41" x14ac:dyDescent="0.25">
      <c r="G5077" s="2"/>
      <c r="AF5077" s="20"/>
      <c r="AI5077" s="2"/>
      <c r="AJ5077" s="2"/>
      <c r="AK5077" s="20"/>
      <c r="AN5077" s="2"/>
      <c r="AO5077" s="2"/>
    </row>
    <row r="5078" spans="7:41" x14ac:dyDescent="0.25">
      <c r="G5078" s="2"/>
      <c r="AF5078" s="20"/>
      <c r="AI5078" s="2"/>
      <c r="AJ5078" s="2"/>
      <c r="AK5078" s="20"/>
      <c r="AN5078" s="2"/>
      <c r="AO5078" s="2"/>
    </row>
    <row r="5079" spans="7:41" x14ac:dyDescent="0.25">
      <c r="G5079" s="2"/>
      <c r="AF5079" s="20"/>
      <c r="AI5079" s="2"/>
      <c r="AJ5079" s="2"/>
      <c r="AK5079" s="20"/>
      <c r="AN5079" s="2"/>
      <c r="AO5079" s="2"/>
    </row>
    <row r="5080" spans="7:41" x14ac:dyDescent="0.25">
      <c r="G5080" s="2"/>
      <c r="AF5080" s="20"/>
      <c r="AI5080" s="2"/>
      <c r="AJ5080" s="2"/>
      <c r="AK5080" s="20"/>
      <c r="AN5080" s="2"/>
      <c r="AO5080" s="2"/>
    </row>
    <row r="5081" spans="7:41" x14ac:dyDescent="0.25">
      <c r="G5081" s="2"/>
      <c r="AF5081" s="20"/>
      <c r="AI5081" s="2"/>
      <c r="AJ5081" s="2"/>
      <c r="AK5081" s="20"/>
      <c r="AN5081" s="2"/>
      <c r="AO5081" s="2"/>
    </row>
    <row r="5082" spans="7:41" x14ac:dyDescent="0.25">
      <c r="G5082" s="2"/>
      <c r="AF5082" s="20"/>
      <c r="AI5082" s="2"/>
      <c r="AJ5082" s="2"/>
      <c r="AK5082" s="20"/>
      <c r="AN5082" s="2"/>
      <c r="AO5082" s="2"/>
    </row>
    <row r="5083" spans="7:41" x14ac:dyDescent="0.25">
      <c r="G5083" s="2"/>
      <c r="AF5083" s="20"/>
      <c r="AI5083" s="2"/>
      <c r="AJ5083" s="2"/>
      <c r="AK5083" s="20"/>
      <c r="AN5083" s="2"/>
      <c r="AO5083" s="2"/>
    </row>
    <row r="5084" spans="7:41" x14ac:dyDescent="0.25">
      <c r="G5084" s="2"/>
      <c r="AF5084" s="20"/>
      <c r="AI5084" s="2"/>
      <c r="AJ5084" s="2"/>
      <c r="AK5084" s="20"/>
      <c r="AN5084" s="2"/>
      <c r="AO5084" s="2"/>
    </row>
    <row r="5085" spans="7:41" x14ac:dyDescent="0.25">
      <c r="G5085" s="2"/>
      <c r="AF5085" s="20"/>
      <c r="AI5085" s="2"/>
      <c r="AJ5085" s="2"/>
      <c r="AK5085" s="20"/>
      <c r="AN5085" s="2"/>
      <c r="AO5085" s="2"/>
    </row>
    <row r="5086" spans="7:41" x14ac:dyDescent="0.25">
      <c r="G5086" s="2"/>
      <c r="AF5086" s="20"/>
      <c r="AI5086" s="2"/>
      <c r="AJ5086" s="2"/>
      <c r="AK5086" s="20"/>
      <c r="AN5086" s="2"/>
      <c r="AO5086" s="2"/>
    </row>
    <row r="5087" spans="7:41" x14ac:dyDescent="0.25">
      <c r="G5087" s="2"/>
      <c r="AF5087" s="20"/>
      <c r="AI5087" s="2"/>
      <c r="AJ5087" s="2"/>
      <c r="AK5087" s="20"/>
      <c r="AN5087" s="2"/>
      <c r="AO5087" s="2"/>
    </row>
    <row r="5088" spans="7:41" x14ac:dyDescent="0.25">
      <c r="G5088" s="2"/>
      <c r="AF5088" s="20"/>
      <c r="AI5088" s="2"/>
      <c r="AJ5088" s="2"/>
      <c r="AK5088" s="20"/>
      <c r="AN5088" s="2"/>
      <c r="AO5088" s="2"/>
    </row>
    <row r="5089" spans="7:41" x14ac:dyDescent="0.25">
      <c r="G5089" s="2"/>
      <c r="AF5089" s="20"/>
      <c r="AI5089" s="2"/>
      <c r="AJ5089" s="2"/>
      <c r="AK5089" s="20"/>
      <c r="AN5089" s="2"/>
      <c r="AO5089" s="2"/>
    </row>
    <row r="5090" spans="7:41" x14ac:dyDescent="0.25">
      <c r="G5090" s="2"/>
      <c r="AF5090" s="20"/>
      <c r="AI5090" s="2"/>
      <c r="AJ5090" s="2"/>
      <c r="AK5090" s="20"/>
      <c r="AN5090" s="2"/>
      <c r="AO5090" s="2"/>
    </row>
    <row r="5091" spans="7:41" x14ac:dyDescent="0.25">
      <c r="G5091" s="2"/>
      <c r="AF5091" s="20"/>
      <c r="AI5091" s="2"/>
      <c r="AJ5091" s="2"/>
      <c r="AK5091" s="20"/>
      <c r="AN5091" s="2"/>
      <c r="AO5091" s="2"/>
    </row>
    <row r="5092" spans="7:41" x14ac:dyDescent="0.25">
      <c r="G5092" s="2"/>
      <c r="AF5092" s="20"/>
      <c r="AI5092" s="2"/>
      <c r="AJ5092" s="2"/>
      <c r="AK5092" s="20"/>
      <c r="AN5092" s="2"/>
      <c r="AO5092" s="2"/>
    </row>
    <row r="5093" spans="7:41" x14ac:dyDescent="0.25">
      <c r="G5093" s="2"/>
      <c r="AF5093" s="20"/>
      <c r="AI5093" s="2"/>
      <c r="AJ5093" s="2"/>
      <c r="AK5093" s="20"/>
      <c r="AN5093" s="2"/>
      <c r="AO5093" s="2"/>
    </row>
    <row r="5094" spans="7:41" x14ac:dyDescent="0.25">
      <c r="G5094" s="2"/>
      <c r="AF5094" s="20"/>
      <c r="AI5094" s="2"/>
      <c r="AJ5094" s="2"/>
      <c r="AK5094" s="20"/>
      <c r="AN5094" s="2"/>
      <c r="AO5094" s="2"/>
    </row>
    <row r="5095" spans="7:41" x14ac:dyDescent="0.25">
      <c r="G5095" s="2"/>
      <c r="AF5095" s="20"/>
      <c r="AI5095" s="2"/>
      <c r="AJ5095" s="2"/>
      <c r="AK5095" s="20"/>
      <c r="AN5095" s="2"/>
      <c r="AO5095" s="2"/>
    </row>
    <row r="5096" spans="7:41" x14ac:dyDescent="0.25">
      <c r="G5096" s="2"/>
      <c r="AF5096" s="20"/>
      <c r="AI5096" s="2"/>
      <c r="AJ5096" s="2"/>
      <c r="AK5096" s="20"/>
      <c r="AN5096" s="2"/>
      <c r="AO5096" s="2"/>
    </row>
    <row r="5097" spans="7:41" x14ac:dyDescent="0.25">
      <c r="G5097" s="2"/>
      <c r="AF5097" s="20"/>
      <c r="AI5097" s="2"/>
      <c r="AJ5097" s="2"/>
      <c r="AK5097" s="20"/>
      <c r="AN5097" s="2"/>
      <c r="AO5097" s="2"/>
    </row>
    <row r="5098" spans="7:41" x14ac:dyDescent="0.25">
      <c r="G5098" s="2"/>
      <c r="AF5098" s="20"/>
      <c r="AI5098" s="2"/>
      <c r="AJ5098" s="2"/>
      <c r="AK5098" s="20"/>
      <c r="AN5098" s="2"/>
      <c r="AO5098" s="2"/>
    </row>
    <row r="5099" spans="7:41" x14ac:dyDescent="0.25">
      <c r="G5099" s="2"/>
      <c r="AF5099" s="20"/>
      <c r="AI5099" s="2"/>
      <c r="AJ5099" s="2"/>
      <c r="AK5099" s="20"/>
      <c r="AN5099" s="2"/>
      <c r="AO5099" s="2"/>
    </row>
    <row r="5100" spans="7:41" x14ac:dyDescent="0.25">
      <c r="G5100" s="2"/>
      <c r="AF5100" s="20"/>
      <c r="AI5100" s="2"/>
      <c r="AJ5100" s="2"/>
      <c r="AK5100" s="20"/>
      <c r="AN5100" s="2"/>
      <c r="AO5100" s="2"/>
    </row>
    <row r="5101" spans="7:41" x14ac:dyDescent="0.25">
      <c r="G5101" s="2"/>
      <c r="AF5101" s="20"/>
      <c r="AI5101" s="2"/>
      <c r="AJ5101" s="2"/>
      <c r="AK5101" s="20"/>
      <c r="AN5101" s="2"/>
      <c r="AO5101" s="2"/>
    </row>
    <row r="5102" spans="7:41" x14ac:dyDescent="0.25">
      <c r="G5102" s="2"/>
      <c r="AF5102" s="20"/>
      <c r="AI5102" s="2"/>
      <c r="AJ5102" s="2"/>
      <c r="AK5102" s="20"/>
      <c r="AN5102" s="2"/>
      <c r="AO5102" s="2"/>
    </row>
    <row r="5103" spans="7:41" x14ac:dyDescent="0.25">
      <c r="G5103" s="2"/>
      <c r="AF5103" s="20"/>
      <c r="AI5103" s="2"/>
      <c r="AJ5103" s="2"/>
      <c r="AK5103" s="20"/>
      <c r="AN5103" s="2"/>
      <c r="AO5103" s="2"/>
    </row>
    <row r="5104" spans="7:41" x14ac:dyDescent="0.25">
      <c r="G5104" s="2"/>
      <c r="AF5104" s="20"/>
      <c r="AI5104" s="2"/>
      <c r="AJ5104" s="2"/>
      <c r="AK5104" s="20"/>
      <c r="AN5104" s="2"/>
      <c r="AO5104" s="2"/>
    </row>
    <row r="5105" spans="7:41" x14ac:dyDescent="0.25">
      <c r="G5105" s="2"/>
      <c r="AF5105" s="20"/>
      <c r="AI5105" s="2"/>
      <c r="AJ5105" s="2"/>
      <c r="AK5105" s="20"/>
      <c r="AN5105" s="2"/>
      <c r="AO5105" s="2"/>
    </row>
    <row r="5106" spans="7:41" x14ac:dyDescent="0.25">
      <c r="G5106" s="2"/>
      <c r="AF5106" s="20"/>
      <c r="AI5106" s="2"/>
      <c r="AJ5106" s="2"/>
      <c r="AK5106" s="20"/>
      <c r="AN5106" s="2"/>
      <c r="AO5106" s="2"/>
    </row>
    <row r="5107" spans="7:41" x14ac:dyDescent="0.25">
      <c r="G5107" s="2"/>
      <c r="AF5107" s="20"/>
      <c r="AI5107" s="2"/>
      <c r="AJ5107" s="2"/>
      <c r="AK5107" s="20"/>
      <c r="AN5107" s="2"/>
      <c r="AO5107" s="2"/>
    </row>
    <row r="5108" spans="7:41" x14ac:dyDescent="0.25">
      <c r="G5108" s="2"/>
      <c r="AF5108" s="20"/>
      <c r="AI5108" s="2"/>
      <c r="AJ5108" s="2"/>
      <c r="AK5108" s="20"/>
      <c r="AN5108" s="2"/>
      <c r="AO5108" s="2"/>
    </row>
    <row r="5109" spans="7:41" x14ac:dyDescent="0.25">
      <c r="G5109" s="2"/>
      <c r="AF5109" s="20"/>
      <c r="AI5109" s="2"/>
      <c r="AJ5109" s="2"/>
      <c r="AK5109" s="20"/>
      <c r="AN5109" s="2"/>
      <c r="AO5109" s="2"/>
    </row>
    <row r="5110" spans="7:41" x14ac:dyDescent="0.25">
      <c r="G5110" s="2"/>
      <c r="AF5110" s="20"/>
      <c r="AI5110" s="2"/>
      <c r="AJ5110" s="2"/>
      <c r="AK5110" s="20"/>
      <c r="AN5110" s="2"/>
      <c r="AO5110" s="2"/>
    </row>
    <row r="5111" spans="7:41" x14ac:dyDescent="0.25">
      <c r="G5111" s="2"/>
      <c r="AF5111" s="20"/>
      <c r="AI5111" s="2"/>
      <c r="AJ5111" s="2"/>
      <c r="AK5111" s="20"/>
      <c r="AN5111" s="2"/>
      <c r="AO5111" s="2"/>
    </row>
    <row r="5112" spans="7:41" x14ac:dyDescent="0.25">
      <c r="G5112" s="2"/>
      <c r="AF5112" s="20"/>
      <c r="AI5112" s="2"/>
      <c r="AJ5112" s="2"/>
      <c r="AK5112" s="20"/>
      <c r="AN5112" s="2"/>
      <c r="AO5112" s="2"/>
    </row>
    <row r="5113" spans="7:41" x14ac:dyDescent="0.25">
      <c r="G5113" s="2"/>
      <c r="AF5113" s="20"/>
      <c r="AI5113" s="2"/>
      <c r="AJ5113" s="2"/>
      <c r="AK5113" s="20"/>
      <c r="AN5113" s="2"/>
      <c r="AO5113" s="2"/>
    </row>
    <row r="5114" spans="7:41" x14ac:dyDescent="0.25">
      <c r="G5114" s="2"/>
      <c r="AF5114" s="20"/>
      <c r="AI5114" s="2"/>
      <c r="AJ5114" s="2"/>
      <c r="AK5114" s="20"/>
      <c r="AN5114" s="2"/>
      <c r="AO5114" s="2"/>
    </row>
    <row r="5115" spans="7:41" x14ac:dyDescent="0.25">
      <c r="G5115" s="2"/>
      <c r="AF5115" s="20"/>
      <c r="AI5115" s="2"/>
      <c r="AJ5115" s="2"/>
      <c r="AK5115" s="20"/>
      <c r="AN5115" s="2"/>
      <c r="AO5115" s="2"/>
    </row>
    <row r="5116" spans="7:41" x14ac:dyDescent="0.25">
      <c r="G5116" s="2"/>
      <c r="AF5116" s="20"/>
      <c r="AI5116" s="2"/>
      <c r="AJ5116" s="2"/>
      <c r="AK5116" s="20"/>
      <c r="AN5116" s="2"/>
      <c r="AO5116" s="2"/>
    </row>
    <row r="5117" spans="7:41" x14ac:dyDescent="0.25">
      <c r="G5117" s="2"/>
      <c r="AF5117" s="20"/>
      <c r="AI5117" s="2"/>
      <c r="AJ5117" s="2"/>
      <c r="AK5117" s="20"/>
      <c r="AN5117" s="2"/>
      <c r="AO5117" s="2"/>
    </row>
    <row r="5118" spans="7:41" x14ac:dyDescent="0.25">
      <c r="G5118" s="2"/>
      <c r="AF5118" s="20"/>
      <c r="AI5118" s="2"/>
      <c r="AJ5118" s="2"/>
      <c r="AK5118" s="20"/>
      <c r="AN5118" s="2"/>
      <c r="AO5118" s="2"/>
    </row>
    <row r="5119" spans="7:41" x14ac:dyDescent="0.25">
      <c r="G5119" s="2"/>
      <c r="AF5119" s="20"/>
      <c r="AI5119" s="2"/>
      <c r="AJ5119" s="2"/>
      <c r="AK5119" s="20"/>
      <c r="AN5119" s="2"/>
      <c r="AO5119" s="2"/>
    </row>
    <row r="5120" spans="7:41" x14ac:dyDescent="0.25">
      <c r="G5120" s="2"/>
      <c r="AF5120" s="20"/>
      <c r="AI5120" s="2"/>
      <c r="AJ5120" s="2"/>
      <c r="AK5120" s="20"/>
      <c r="AN5120" s="2"/>
      <c r="AO5120" s="2"/>
    </row>
    <row r="5121" spans="7:41" x14ac:dyDescent="0.25">
      <c r="G5121" s="2"/>
      <c r="AF5121" s="20"/>
      <c r="AI5121" s="2"/>
      <c r="AJ5121" s="2"/>
      <c r="AK5121" s="20"/>
      <c r="AN5121" s="2"/>
      <c r="AO5121" s="2"/>
    </row>
    <row r="5122" spans="7:41" x14ac:dyDescent="0.25">
      <c r="G5122" s="2"/>
      <c r="AF5122" s="20"/>
      <c r="AI5122" s="2"/>
      <c r="AJ5122" s="2"/>
      <c r="AK5122" s="20"/>
      <c r="AN5122" s="2"/>
      <c r="AO5122" s="2"/>
    </row>
    <row r="5123" spans="7:41" x14ac:dyDescent="0.25">
      <c r="G5123" s="2"/>
      <c r="AF5123" s="20"/>
      <c r="AI5123" s="2"/>
      <c r="AJ5123" s="2"/>
      <c r="AK5123" s="20"/>
      <c r="AN5123" s="2"/>
      <c r="AO5123" s="2"/>
    </row>
    <row r="5124" spans="7:41" x14ac:dyDescent="0.25">
      <c r="G5124" s="2"/>
      <c r="AF5124" s="20"/>
      <c r="AI5124" s="2"/>
      <c r="AJ5124" s="2"/>
      <c r="AK5124" s="20"/>
      <c r="AN5124" s="2"/>
      <c r="AO5124" s="2"/>
    </row>
    <row r="5125" spans="7:41" x14ac:dyDescent="0.25">
      <c r="G5125" s="2"/>
      <c r="AF5125" s="20"/>
      <c r="AI5125" s="2"/>
      <c r="AJ5125" s="2"/>
      <c r="AK5125" s="20"/>
      <c r="AN5125" s="2"/>
      <c r="AO5125" s="2"/>
    </row>
    <row r="5126" spans="7:41" x14ac:dyDescent="0.25">
      <c r="G5126" s="2"/>
      <c r="AF5126" s="20"/>
      <c r="AI5126" s="2"/>
      <c r="AJ5126" s="2"/>
      <c r="AK5126" s="20"/>
      <c r="AN5126" s="2"/>
      <c r="AO5126" s="2"/>
    </row>
    <row r="5127" spans="7:41" x14ac:dyDescent="0.25">
      <c r="G5127" s="2"/>
      <c r="AF5127" s="20"/>
      <c r="AI5127" s="2"/>
      <c r="AJ5127" s="2"/>
      <c r="AK5127" s="20"/>
      <c r="AN5127" s="2"/>
      <c r="AO5127" s="2"/>
    </row>
    <row r="5128" spans="7:41" x14ac:dyDescent="0.25">
      <c r="G5128" s="2"/>
      <c r="AF5128" s="20"/>
      <c r="AI5128" s="2"/>
      <c r="AJ5128" s="2"/>
      <c r="AK5128" s="20"/>
      <c r="AN5128" s="2"/>
      <c r="AO5128" s="2"/>
    </row>
    <row r="5129" spans="7:41" x14ac:dyDescent="0.25">
      <c r="G5129" s="2"/>
      <c r="AF5129" s="20"/>
      <c r="AI5129" s="2"/>
      <c r="AJ5129" s="2"/>
      <c r="AK5129" s="20"/>
      <c r="AN5129" s="2"/>
      <c r="AO5129" s="2"/>
    </row>
    <row r="5130" spans="7:41" x14ac:dyDescent="0.25">
      <c r="G5130" s="2"/>
      <c r="AF5130" s="20"/>
      <c r="AI5130" s="2"/>
      <c r="AJ5130" s="2"/>
      <c r="AK5130" s="20"/>
      <c r="AN5130" s="2"/>
      <c r="AO5130" s="2"/>
    </row>
    <row r="5131" spans="7:41" x14ac:dyDescent="0.25">
      <c r="G5131" s="2"/>
      <c r="AF5131" s="20"/>
      <c r="AI5131" s="2"/>
      <c r="AJ5131" s="2"/>
      <c r="AK5131" s="20"/>
      <c r="AN5131" s="2"/>
      <c r="AO5131" s="2"/>
    </row>
    <row r="5132" spans="7:41" x14ac:dyDescent="0.25">
      <c r="G5132" s="2"/>
      <c r="AF5132" s="20"/>
      <c r="AI5132" s="2"/>
      <c r="AJ5132" s="2"/>
      <c r="AK5132" s="20"/>
      <c r="AN5132" s="2"/>
      <c r="AO5132" s="2"/>
    </row>
    <row r="5133" spans="7:41" x14ac:dyDescent="0.25">
      <c r="G5133" s="2"/>
      <c r="AF5133" s="20"/>
      <c r="AI5133" s="2"/>
      <c r="AJ5133" s="2"/>
      <c r="AK5133" s="20"/>
      <c r="AN5133" s="2"/>
      <c r="AO5133" s="2"/>
    </row>
    <row r="5134" spans="7:41" x14ac:dyDescent="0.25">
      <c r="G5134" s="2"/>
      <c r="AF5134" s="20"/>
      <c r="AI5134" s="2"/>
      <c r="AJ5134" s="2"/>
      <c r="AK5134" s="20"/>
      <c r="AN5134" s="2"/>
      <c r="AO5134" s="2"/>
    </row>
    <row r="5135" spans="7:41" x14ac:dyDescent="0.25">
      <c r="G5135" s="2"/>
      <c r="AF5135" s="20"/>
      <c r="AI5135" s="2"/>
      <c r="AJ5135" s="2"/>
      <c r="AK5135" s="20"/>
      <c r="AN5135" s="2"/>
      <c r="AO5135" s="2"/>
    </row>
    <row r="5136" spans="7:41" x14ac:dyDescent="0.25">
      <c r="G5136" s="2"/>
      <c r="AF5136" s="20"/>
      <c r="AI5136" s="2"/>
      <c r="AJ5136" s="2"/>
      <c r="AK5136" s="20"/>
      <c r="AN5136" s="2"/>
      <c r="AO5136" s="2"/>
    </row>
    <row r="5137" spans="7:41" x14ac:dyDescent="0.25">
      <c r="G5137" s="2"/>
      <c r="AF5137" s="20"/>
      <c r="AI5137" s="2"/>
      <c r="AJ5137" s="2"/>
      <c r="AK5137" s="20"/>
      <c r="AN5137" s="2"/>
      <c r="AO5137" s="2"/>
    </row>
    <row r="5138" spans="7:41" x14ac:dyDescent="0.25">
      <c r="G5138" s="2"/>
      <c r="AF5138" s="20"/>
      <c r="AI5138" s="2"/>
      <c r="AJ5138" s="2"/>
      <c r="AK5138" s="20"/>
      <c r="AN5138" s="2"/>
      <c r="AO5138" s="2"/>
    </row>
    <row r="5139" spans="7:41" x14ac:dyDescent="0.25">
      <c r="G5139" s="2"/>
      <c r="AF5139" s="20"/>
      <c r="AI5139" s="2"/>
      <c r="AJ5139" s="2"/>
      <c r="AK5139" s="20"/>
      <c r="AN5139" s="2"/>
      <c r="AO5139" s="2"/>
    </row>
    <row r="5140" spans="7:41" x14ac:dyDescent="0.25">
      <c r="G5140" s="2"/>
      <c r="AF5140" s="20"/>
      <c r="AI5140" s="2"/>
      <c r="AJ5140" s="2"/>
      <c r="AK5140" s="20"/>
      <c r="AN5140" s="2"/>
      <c r="AO5140" s="2"/>
    </row>
    <row r="5141" spans="7:41" x14ac:dyDescent="0.25">
      <c r="G5141" s="2"/>
      <c r="AF5141" s="20"/>
      <c r="AI5141" s="2"/>
      <c r="AJ5141" s="2"/>
      <c r="AK5141" s="20"/>
      <c r="AN5141" s="2"/>
      <c r="AO5141" s="2"/>
    </row>
    <row r="5142" spans="7:41" x14ac:dyDescent="0.25">
      <c r="G5142" s="2"/>
      <c r="AF5142" s="20"/>
      <c r="AI5142" s="2"/>
      <c r="AJ5142" s="2"/>
      <c r="AK5142" s="20"/>
      <c r="AN5142" s="2"/>
      <c r="AO5142" s="2"/>
    </row>
    <row r="5143" spans="7:41" x14ac:dyDescent="0.25">
      <c r="G5143" s="2"/>
      <c r="AF5143" s="20"/>
      <c r="AI5143" s="2"/>
      <c r="AJ5143" s="2"/>
      <c r="AK5143" s="20"/>
      <c r="AN5143" s="2"/>
      <c r="AO5143" s="2"/>
    </row>
    <row r="5144" spans="7:41" x14ac:dyDescent="0.25">
      <c r="G5144" s="2"/>
      <c r="AF5144" s="20"/>
      <c r="AI5144" s="2"/>
      <c r="AJ5144" s="2"/>
      <c r="AK5144" s="20"/>
      <c r="AN5144" s="2"/>
      <c r="AO5144" s="2"/>
    </row>
    <row r="5145" spans="7:41" x14ac:dyDescent="0.25">
      <c r="G5145" s="2"/>
      <c r="AF5145" s="20"/>
      <c r="AI5145" s="2"/>
      <c r="AJ5145" s="2"/>
      <c r="AK5145" s="20"/>
      <c r="AN5145" s="2"/>
      <c r="AO5145" s="2"/>
    </row>
    <row r="5146" spans="7:41" x14ac:dyDescent="0.25">
      <c r="G5146" s="2"/>
      <c r="AF5146" s="20"/>
      <c r="AI5146" s="2"/>
      <c r="AJ5146" s="2"/>
      <c r="AK5146" s="20"/>
      <c r="AN5146" s="2"/>
      <c r="AO5146" s="2"/>
    </row>
    <row r="5147" spans="7:41" x14ac:dyDescent="0.25">
      <c r="G5147" s="2"/>
      <c r="AF5147" s="20"/>
      <c r="AI5147" s="2"/>
      <c r="AJ5147" s="2"/>
      <c r="AK5147" s="20"/>
      <c r="AN5147" s="2"/>
      <c r="AO5147" s="2"/>
    </row>
    <row r="5148" spans="7:41" x14ac:dyDescent="0.25">
      <c r="G5148" s="2"/>
      <c r="AF5148" s="20"/>
      <c r="AI5148" s="2"/>
      <c r="AJ5148" s="2"/>
      <c r="AK5148" s="20"/>
      <c r="AN5148" s="2"/>
      <c r="AO5148" s="2"/>
    </row>
    <row r="5149" spans="7:41" x14ac:dyDescent="0.25">
      <c r="G5149" s="2"/>
      <c r="AF5149" s="20"/>
      <c r="AI5149" s="2"/>
      <c r="AJ5149" s="2"/>
      <c r="AK5149" s="20"/>
      <c r="AN5149" s="2"/>
      <c r="AO5149" s="2"/>
    </row>
    <row r="5150" spans="7:41" x14ac:dyDescent="0.25">
      <c r="G5150" s="2"/>
      <c r="AF5150" s="20"/>
      <c r="AI5150" s="2"/>
      <c r="AJ5150" s="2"/>
      <c r="AK5150" s="20"/>
      <c r="AN5150" s="2"/>
      <c r="AO5150" s="2"/>
    </row>
    <row r="5151" spans="7:41" x14ac:dyDescent="0.25">
      <c r="G5151" s="2"/>
      <c r="AF5151" s="20"/>
      <c r="AI5151" s="2"/>
      <c r="AJ5151" s="2"/>
      <c r="AK5151" s="20"/>
      <c r="AN5151" s="2"/>
      <c r="AO5151" s="2"/>
    </row>
    <row r="5152" spans="7:41" x14ac:dyDescent="0.25">
      <c r="G5152" s="2"/>
      <c r="AF5152" s="20"/>
      <c r="AI5152" s="2"/>
      <c r="AJ5152" s="2"/>
      <c r="AK5152" s="20"/>
      <c r="AN5152" s="2"/>
      <c r="AO5152" s="2"/>
    </row>
    <row r="5153" spans="7:41" x14ac:dyDescent="0.25">
      <c r="G5153" s="2"/>
      <c r="AF5153" s="20"/>
      <c r="AI5153" s="2"/>
      <c r="AJ5153" s="2"/>
      <c r="AK5153" s="20"/>
      <c r="AN5153" s="2"/>
      <c r="AO5153" s="2"/>
    </row>
    <row r="5154" spans="7:41" x14ac:dyDescent="0.25">
      <c r="G5154" s="2"/>
      <c r="AF5154" s="20"/>
      <c r="AI5154" s="2"/>
      <c r="AJ5154" s="2"/>
      <c r="AK5154" s="20"/>
      <c r="AN5154" s="2"/>
      <c r="AO5154" s="2"/>
    </row>
    <row r="5155" spans="7:41" x14ac:dyDescent="0.25">
      <c r="G5155" s="2"/>
      <c r="AF5155" s="20"/>
      <c r="AI5155" s="2"/>
      <c r="AJ5155" s="2"/>
      <c r="AK5155" s="20"/>
      <c r="AN5155" s="2"/>
      <c r="AO5155" s="2"/>
    </row>
    <row r="5156" spans="7:41" x14ac:dyDescent="0.25">
      <c r="G5156" s="2"/>
      <c r="AF5156" s="20"/>
      <c r="AI5156" s="2"/>
      <c r="AJ5156" s="2"/>
      <c r="AK5156" s="20"/>
      <c r="AN5156" s="2"/>
      <c r="AO5156" s="2"/>
    </row>
    <row r="5157" spans="7:41" x14ac:dyDescent="0.25">
      <c r="G5157" s="2"/>
      <c r="AF5157" s="20"/>
      <c r="AI5157" s="2"/>
      <c r="AJ5157" s="2"/>
      <c r="AK5157" s="20"/>
      <c r="AN5157" s="2"/>
      <c r="AO5157" s="2"/>
    </row>
    <row r="5158" spans="7:41" x14ac:dyDescent="0.25">
      <c r="G5158" s="2"/>
      <c r="AF5158" s="20"/>
      <c r="AI5158" s="2"/>
      <c r="AJ5158" s="2"/>
      <c r="AK5158" s="20"/>
      <c r="AN5158" s="2"/>
      <c r="AO5158" s="2"/>
    </row>
    <row r="5159" spans="7:41" x14ac:dyDescent="0.25">
      <c r="G5159" s="2"/>
      <c r="AF5159" s="20"/>
      <c r="AI5159" s="2"/>
      <c r="AJ5159" s="2"/>
      <c r="AK5159" s="20"/>
      <c r="AN5159" s="2"/>
      <c r="AO5159" s="2"/>
    </row>
    <row r="5160" spans="7:41" x14ac:dyDescent="0.25">
      <c r="G5160" s="2"/>
      <c r="AF5160" s="20"/>
      <c r="AI5160" s="2"/>
      <c r="AJ5160" s="2"/>
      <c r="AK5160" s="20"/>
      <c r="AN5160" s="2"/>
      <c r="AO5160" s="2"/>
    </row>
    <row r="5161" spans="7:41" x14ac:dyDescent="0.25">
      <c r="G5161" s="2"/>
      <c r="AF5161" s="20"/>
      <c r="AI5161" s="2"/>
      <c r="AJ5161" s="2"/>
      <c r="AK5161" s="20"/>
      <c r="AN5161" s="2"/>
      <c r="AO5161" s="2"/>
    </row>
    <row r="5162" spans="7:41" x14ac:dyDescent="0.25">
      <c r="G5162" s="2"/>
      <c r="AF5162" s="20"/>
      <c r="AI5162" s="2"/>
      <c r="AJ5162" s="2"/>
      <c r="AK5162" s="20"/>
      <c r="AN5162" s="2"/>
      <c r="AO5162" s="2"/>
    </row>
    <row r="5163" spans="7:41" x14ac:dyDescent="0.25">
      <c r="G5163" s="2"/>
      <c r="AF5163" s="20"/>
      <c r="AI5163" s="2"/>
      <c r="AJ5163" s="2"/>
      <c r="AK5163" s="20"/>
      <c r="AN5163" s="2"/>
      <c r="AO5163" s="2"/>
    </row>
    <row r="5164" spans="7:41" x14ac:dyDescent="0.25">
      <c r="G5164" s="2"/>
      <c r="AF5164" s="20"/>
      <c r="AI5164" s="2"/>
      <c r="AJ5164" s="2"/>
      <c r="AK5164" s="20"/>
      <c r="AN5164" s="2"/>
      <c r="AO5164" s="2"/>
    </row>
    <row r="5165" spans="7:41" x14ac:dyDescent="0.25">
      <c r="G5165" s="2"/>
      <c r="AF5165" s="20"/>
      <c r="AI5165" s="2"/>
      <c r="AJ5165" s="2"/>
      <c r="AK5165" s="20"/>
      <c r="AN5165" s="2"/>
      <c r="AO5165" s="2"/>
    </row>
    <row r="5166" spans="7:41" x14ac:dyDescent="0.25">
      <c r="G5166" s="2"/>
      <c r="AF5166" s="20"/>
      <c r="AI5166" s="2"/>
      <c r="AJ5166" s="2"/>
      <c r="AK5166" s="20"/>
      <c r="AN5166" s="2"/>
      <c r="AO5166" s="2"/>
    </row>
    <row r="5167" spans="7:41" x14ac:dyDescent="0.25">
      <c r="G5167" s="2"/>
      <c r="AF5167" s="20"/>
      <c r="AI5167" s="2"/>
      <c r="AJ5167" s="2"/>
      <c r="AK5167" s="20"/>
      <c r="AN5167" s="2"/>
      <c r="AO5167" s="2"/>
    </row>
    <row r="5168" spans="7:41" x14ac:dyDescent="0.25">
      <c r="G5168" s="2"/>
      <c r="AF5168" s="20"/>
      <c r="AI5168" s="2"/>
      <c r="AJ5168" s="2"/>
      <c r="AK5168" s="20"/>
      <c r="AN5168" s="2"/>
      <c r="AO5168" s="2"/>
    </row>
    <row r="5169" spans="7:41" x14ac:dyDescent="0.25">
      <c r="G5169" s="2"/>
      <c r="AF5169" s="20"/>
      <c r="AI5169" s="2"/>
      <c r="AJ5169" s="2"/>
      <c r="AK5169" s="20"/>
      <c r="AN5169" s="2"/>
      <c r="AO5169" s="2"/>
    </row>
    <row r="5170" spans="7:41" x14ac:dyDescent="0.25">
      <c r="G5170" s="2"/>
      <c r="AF5170" s="20"/>
      <c r="AI5170" s="2"/>
      <c r="AJ5170" s="2"/>
      <c r="AK5170" s="20"/>
      <c r="AN5170" s="2"/>
      <c r="AO5170" s="2"/>
    </row>
    <row r="5171" spans="7:41" x14ac:dyDescent="0.25">
      <c r="G5171" s="2"/>
      <c r="AF5171" s="20"/>
      <c r="AI5171" s="2"/>
      <c r="AJ5171" s="2"/>
      <c r="AK5171" s="20"/>
      <c r="AN5171" s="2"/>
      <c r="AO5171" s="2"/>
    </row>
    <row r="5172" spans="7:41" x14ac:dyDescent="0.25">
      <c r="G5172" s="2"/>
      <c r="AF5172" s="20"/>
      <c r="AI5172" s="2"/>
      <c r="AJ5172" s="2"/>
      <c r="AK5172" s="20"/>
      <c r="AN5172" s="2"/>
      <c r="AO5172" s="2"/>
    </row>
    <row r="5173" spans="7:41" x14ac:dyDescent="0.25">
      <c r="G5173" s="2"/>
      <c r="AF5173" s="20"/>
      <c r="AI5173" s="2"/>
      <c r="AJ5173" s="2"/>
      <c r="AK5173" s="20"/>
      <c r="AN5173" s="2"/>
      <c r="AO5173" s="2"/>
    </row>
    <row r="5174" spans="7:41" x14ac:dyDescent="0.25">
      <c r="G5174" s="2"/>
      <c r="AF5174" s="20"/>
      <c r="AI5174" s="2"/>
      <c r="AJ5174" s="2"/>
      <c r="AK5174" s="20"/>
      <c r="AN5174" s="2"/>
      <c r="AO5174" s="2"/>
    </row>
    <row r="5175" spans="7:41" x14ac:dyDescent="0.25">
      <c r="G5175" s="2"/>
      <c r="AF5175" s="20"/>
      <c r="AI5175" s="2"/>
      <c r="AJ5175" s="2"/>
      <c r="AK5175" s="20"/>
      <c r="AN5175" s="2"/>
      <c r="AO5175" s="2"/>
    </row>
    <row r="5176" spans="7:41" x14ac:dyDescent="0.25">
      <c r="G5176" s="2"/>
      <c r="AF5176" s="20"/>
      <c r="AI5176" s="2"/>
      <c r="AJ5176" s="2"/>
      <c r="AK5176" s="20"/>
      <c r="AN5176" s="2"/>
      <c r="AO5176" s="2"/>
    </row>
    <row r="5177" spans="7:41" x14ac:dyDescent="0.25">
      <c r="G5177" s="2"/>
      <c r="AF5177" s="20"/>
      <c r="AI5177" s="2"/>
      <c r="AJ5177" s="2"/>
      <c r="AK5177" s="20"/>
      <c r="AN5177" s="2"/>
      <c r="AO5177" s="2"/>
    </row>
    <row r="5178" spans="7:41" x14ac:dyDescent="0.25">
      <c r="G5178" s="2"/>
      <c r="AF5178" s="20"/>
      <c r="AI5178" s="2"/>
      <c r="AJ5178" s="2"/>
      <c r="AK5178" s="20"/>
      <c r="AN5178" s="2"/>
      <c r="AO5178" s="2"/>
    </row>
    <row r="5179" spans="7:41" x14ac:dyDescent="0.25">
      <c r="G5179" s="2"/>
      <c r="AF5179" s="20"/>
      <c r="AI5179" s="2"/>
      <c r="AJ5179" s="2"/>
      <c r="AK5179" s="20"/>
      <c r="AN5179" s="2"/>
      <c r="AO5179" s="2"/>
    </row>
    <row r="5180" spans="7:41" x14ac:dyDescent="0.25">
      <c r="G5180" s="2"/>
      <c r="AF5180" s="20"/>
      <c r="AI5180" s="2"/>
      <c r="AJ5180" s="2"/>
      <c r="AK5180" s="20"/>
      <c r="AN5180" s="2"/>
      <c r="AO5180" s="2"/>
    </row>
    <row r="5181" spans="7:41" x14ac:dyDescent="0.25">
      <c r="G5181" s="2"/>
      <c r="AF5181" s="20"/>
      <c r="AI5181" s="2"/>
      <c r="AJ5181" s="2"/>
      <c r="AK5181" s="20"/>
      <c r="AN5181" s="2"/>
      <c r="AO5181" s="2"/>
    </row>
    <row r="5182" spans="7:41" x14ac:dyDescent="0.25">
      <c r="G5182" s="2"/>
      <c r="AF5182" s="20"/>
      <c r="AI5182" s="2"/>
      <c r="AJ5182" s="2"/>
      <c r="AK5182" s="20"/>
      <c r="AN5182" s="2"/>
      <c r="AO5182" s="2"/>
    </row>
    <row r="5183" spans="7:41" x14ac:dyDescent="0.25">
      <c r="G5183" s="2"/>
      <c r="AF5183" s="20"/>
      <c r="AI5183" s="2"/>
      <c r="AJ5183" s="2"/>
      <c r="AK5183" s="20"/>
      <c r="AN5183" s="2"/>
      <c r="AO5183" s="2"/>
    </row>
    <row r="5184" spans="7:41" x14ac:dyDescent="0.25">
      <c r="G5184" s="2"/>
      <c r="AF5184" s="20"/>
      <c r="AI5184" s="2"/>
      <c r="AJ5184" s="2"/>
      <c r="AK5184" s="20"/>
      <c r="AN5184" s="2"/>
      <c r="AO5184" s="2"/>
    </row>
    <row r="5185" spans="7:41" x14ac:dyDescent="0.25">
      <c r="G5185" s="2"/>
      <c r="AF5185" s="20"/>
      <c r="AI5185" s="2"/>
      <c r="AJ5185" s="2"/>
      <c r="AK5185" s="20"/>
      <c r="AN5185" s="2"/>
      <c r="AO5185" s="2"/>
    </row>
    <row r="5186" spans="7:41" x14ac:dyDescent="0.25">
      <c r="G5186" s="2"/>
      <c r="AF5186" s="20"/>
      <c r="AI5186" s="2"/>
      <c r="AJ5186" s="2"/>
      <c r="AK5186" s="20"/>
      <c r="AN5186" s="2"/>
      <c r="AO5186" s="2"/>
    </row>
    <row r="5187" spans="7:41" x14ac:dyDescent="0.25">
      <c r="G5187" s="2"/>
      <c r="AF5187" s="20"/>
      <c r="AI5187" s="2"/>
      <c r="AJ5187" s="2"/>
      <c r="AK5187" s="20"/>
      <c r="AN5187" s="2"/>
      <c r="AO5187" s="2"/>
    </row>
    <row r="5188" spans="7:41" x14ac:dyDescent="0.25">
      <c r="G5188" s="2"/>
      <c r="AF5188" s="20"/>
      <c r="AI5188" s="2"/>
      <c r="AJ5188" s="2"/>
      <c r="AK5188" s="20"/>
      <c r="AN5188" s="2"/>
      <c r="AO5188" s="2"/>
    </row>
    <row r="5189" spans="7:41" x14ac:dyDescent="0.25">
      <c r="G5189" s="2"/>
      <c r="AF5189" s="20"/>
      <c r="AI5189" s="2"/>
      <c r="AJ5189" s="2"/>
      <c r="AK5189" s="20"/>
      <c r="AN5189" s="2"/>
      <c r="AO5189" s="2"/>
    </row>
    <row r="5190" spans="7:41" x14ac:dyDescent="0.25">
      <c r="G5190" s="2"/>
      <c r="AF5190" s="20"/>
      <c r="AI5190" s="2"/>
      <c r="AJ5190" s="2"/>
      <c r="AK5190" s="20"/>
      <c r="AN5190" s="2"/>
      <c r="AO5190" s="2"/>
    </row>
    <row r="5191" spans="7:41" x14ac:dyDescent="0.25">
      <c r="G5191" s="2"/>
      <c r="AF5191" s="20"/>
      <c r="AI5191" s="2"/>
      <c r="AJ5191" s="2"/>
      <c r="AK5191" s="20"/>
      <c r="AN5191" s="2"/>
      <c r="AO5191" s="2"/>
    </row>
    <row r="5192" spans="7:41" x14ac:dyDescent="0.25">
      <c r="G5192" s="2"/>
      <c r="AF5192" s="20"/>
      <c r="AI5192" s="2"/>
      <c r="AJ5192" s="2"/>
      <c r="AK5192" s="20"/>
      <c r="AN5192" s="2"/>
      <c r="AO5192" s="2"/>
    </row>
    <row r="5193" spans="7:41" x14ac:dyDescent="0.25">
      <c r="G5193" s="2"/>
      <c r="AF5193" s="20"/>
      <c r="AI5193" s="2"/>
      <c r="AJ5193" s="2"/>
      <c r="AK5193" s="20"/>
      <c r="AN5193" s="2"/>
      <c r="AO5193" s="2"/>
    </row>
    <row r="5194" spans="7:41" x14ac:dyDescent="0.25">
      <c r="G5194" s="2"/>
      <c r="AF5194" s="20"/>
      <c r="AI5194" s="2"/>
      <c r="AJ5194" s="2"/>
      <c r="AK5194" s="20"/>
      <c r="AN5194" s="2"/>
      <c r="AO5194" s="2"/>
    </row>
    <row r="5195" spans="7:41" x14ac:dyDescent="0.25">
      <c r="G5195" s="2"/>
      <c r="AF5195" s="20"/>
      <c r="AI5195" s="2"/>
      <c r="AJ5195" s="2"/>
      <c r="AK5195" s="20"/>
      <c r="AN5195" s="2"/>
      <c r="AO5195" s="2"/>
    </row>
    <row r="5196" spans="7:41" x14ac:dyDescent="0.25">
      <c r="G5196" s="2"/>
      <c r="AF5196" s="20"/>
      <c r="AI5196" s="2"/>
      <c r="AJ5196" s="2"/>
      <c r="AK5196" s="20"/>
      <c r="AN5196" s="2"/>
      <c r="AO5196" s="2"/>
    </row>
    <row r="5197" spans="7:41" x14ac:dyDescent="0.25">
      <c r="G5197" s="2"/>
      <c r="AF5197" s="20"/>
      <c r="AI5197" s="2"/>
      <c r="AJ5197" s="2"/>
      <c r="AK5197" s="20"/>
      <c r="AN5197" s="2"/>
      <c r="AO5197" s="2"/>
    </row>
    <row r="5198" spans="7:41" x14ac:dyDescent="0.25">
      <c r="G5198" s="2"/>
      <c r="AF5198" s="20"/>
      <c r="AI5198" s="2"/>
      <c r="AJ5198" s="2"/>
      <c r="AK5198" s="20"/>
      <c r="AN5198" s="2"/>
      <c r="AO5198" s="2"/>
    </row>
    <row r="5199" spans="7:41" x14ac:dyDescent="0.25">
      <c r="G5199" s="2"/>
      <c r="AF5199" s="20"/>
      <c r="AI5199" s="2"/>
      <c r="AJ5199" s="2"/>
      <c r="AK5199" s="20"/>
      <c r="AN5199" s="2"/>
      <c r="AO5199" s="2"/>
    </row>
    <row r="5200" spans="7:41" x14ac:dyDescent="0.25">
      <c r="G5200" s="2"/>
      <c r="AF5200" s="20"/>
      <c r="AI5200" s="2"/>
      <c r="AJ5200" s="2"/>
      <c r="AK5200" s="20"/>
      <c r="AN5200" s="2"/>
      <c r="AO5200" s="2"/>
    </row>
    <row r="5201" spans="7:41" x14ac:dyDescent="0.25">
      <c r="G5201" s="2"/>
      <c r="AF5201" s="20"/>
      <c r="AI5201" s="2"/>
      <c r="AJ5201" s="2"/>
      <c r="AK5201" s="20"/>
      <c r="AN5201" s="2"/>
      <c r="AO5201" s="2"/>
    </row>
    <row r="5202" spans="7:41" x14ac:dyDescent="0.25">
      <c r="G5202" s="2"/>
      <c r="AF5202" s="20"/>
      <c r="AI5202" s="2"/>
      <c r="AJ5202" s="2"/>
      <c r="AK5202" s="20"/>
      <c r="AN5202" s="2"/>
      <c r="AO5202" s="2"/>
    </row>
    <row r="5203" spans="7:41" x14ac:dyDescent="0.25">
      <c r="G5203" s="2"/>
      <c r="AF5203" s="20"/>
      <c r="AI5203" s="2"/>
      <c r="AJ5203" s="2"/>
      <c r="AK5203" s="20"/>
      <c r="AN5203" s="2"/>
      <c r="AO5203" s="2"/>
    </row>
    <row r="5204" spans="7:41" x14ac:dyDescent="0.25">
      <c r="G5204" s="2"/>
      <c r="AF5204" s="20"/>
      <c r="AI5204" s="2"/>
      <c r="AJ5204" s="2"/>
      <c r="AK5204" s="20"/>
      <c r="AN5204" s="2"/>
      <c r="AO5204" s="2"/>
    </row>
    <row r="5205" spans="7:41" x14ac:dyDescent="0.25">
      <c r="G5205" s="2"/>
      <c r="AF5205" s="20"/>
      <c r="AI5205" s="2"/>
      <c r="AJ5205" s="2"/>
      <c r="AK5205" s="20"/>
      <c r="AN5205" s="2"/>
      <c r="AO5205" s="2"/>
    </row>
    <row r="5206" spans="7:41" x14ac:dyDescent="0.25">
      <c r="G5206" s="2"/>
      <c r="AF5206" s="20"/>
      <c r="AI5206" s="2"/>
      <c r="AJ5206" s="2"/>
      <c r="AK5206" s="20"/>
      <c r="AN5206" s="2"/>
      <c r="AO5206" s="2"/>
    </row>
    <row r="5207" spans="7:41" x14ac:dyDescent="0.25">
      <c r="G5207" s="2"/>
      <c r="AF5207" s="20"/>
      <c r="AI5207" s="2"/>
      <c r="AJ5207" s="2"/>
      <c r="AK5207" s="20"/>
      <c r="AN5207" s="2"/>
      <c r="AO5207" s="2"/>
    </row>
    <row r="5208" spans="7:41" x14ac:dyDescent="0.25">
      <c r="G5208" s="2"/>
      <c r="AF5208" s="20"/>
      <c r="AI5208" s="2"/>
      <c r="AJ5208" s="2"/>
      <c r="AK5208" s="20"/>
      <c r="AN5208" s="2"/>
      <c r="AO5208" s="2"/>
    </row>
    <row r="5209" spans="7:41" x14ac:dyDescent="0.25">
      <c r="G5209" s="2"/>
      <c r="AF5209" s="20"/>
      <c r="AI5209" s="2"/>
      <c r="AJ5209" s="2"/>
      <c r="AK5209" s="20"/>
      <c r="AN5209" s="2"/>
      <c r="AO5209" s="2"/>
    </row>
    <row r="5210" spans="7:41" x14ac:dyDescent="0.25">
      <c r="G5210" s="2"/>
      <c r="AF5210" s="20"/>
      <c r="AI5210" s="2"/>
      <c r="AJ5210" s="2"/>
      <c r="AK5210" s="20"/>
      <c r="AN5210" s="2"/>
      <c r="AO5210" s="2"/>
    </row>
    <row r="5211" spans="7:41" x14ac:dyDescent="0.25">
      <c r="G5211" s="2"/>
      <c r="AF5211" s="20"/>
      <c r="AI5211" s="2"/>
      <c r="AJ5211" s="2"/>
      <c r="AK5211" s="20"/>
      <c r="AN5211" s="2"/>
      <c r="AO5211" s="2"/>
    </row>
    <row r="5212" spans="7:41" x14ac:dyDescent="0.25">
      <c r="G5212" s="2"/>
      <c r="AF5212" s="20"/>
      <c r="AI5212" s="2"/>
      <c r="AJ5212" s="2"/>
      <c r="AK5212" s="20"/>
      <c r="AN5212" s="2"/>
      <c r="AO5212" s="2"/>
    </row>
    <row r="5213" spans="7:41" x14ac:dyDescent="0.25">
      <c r="G5213" s="2"/>
      <c r="AF5213" s="20"/>
      <c r="AI5213" s="2"/>
      <c r="AJ5213" s="2"/>
      <c r="AK5213" s="20"/>
      <c r="AN5213" s="2"/>
      <c r="AO5213" s="2"/>
    </row>
    <row r="5214" spans="7:41" x14ac:dyDescent="0.25">
      <c r="G5214" s="2"/>
      <c r="AF5214" s="20"/>
      <c r="AI5214" s="2"/>
      <c r="AJ5214" s="2"/>
      <c r="AK5214" s="20"/>
      <c r="AN5214" s="2"/>
      <c r="AO5214" s="2"/>
    </row>
    <row r="5215" spans="7:41" x14ac:dyDescent="0.25">
      <c r="G5215" s="2"/>
      <c r="AF5215" s="20"/>
      <c r="AI5215" s="2"/>
      <c r="AJ5215" s="2"/>
      <c r="AK5215" s="20"/>
      <c r="AN5215" s="2"/>
      <c r="AO5215" s="2"/>
    </row>
    <row r="5216" spans="7:41" x14ac:dyDescent="0.25">
      <c r="G5216" s="2"/>
      <c r="AF5216" s="20"/>
      <c r="AI5216" s="2"/>
      <c r="AJ5216" s="2"/>
      <c r="AK5216" s="20"/>
      <c r="AN5216" s="2"/>
      <c r="AO5216" s="2"/>
    </row>
    <row r="5217" spans="7:41" x14ac:dyDescent="0.25">
      <c r="G5217" s="2"/>
      <c r="AF5217" s="20"/>
      <c r="AI5217" s="2"/>
      <c r="AJ5217" s="2"/>
      <c r="AK5217" s="20"/>
      <c r="AN5217" s="2"/>
      <c r="AO5217" s="2"/>
    </row>
    <row r="5218" spans="7:41" x14ac:dyDescent="0.25">
      <c r="G5218" s="2"/>
      <c r="AF5218" s="20"/>
      <c r="AI5218" s="2"/>
      <c r="AJ5218" s="2"/>
      <c r="AK5218" s="20"/>
      <c r="AN5218" s="2"/>
      <c r="AO5218" s="2"/>
    </row>
    <row r="5219" spans="7:41" x14ac:dyDescent="0.25">
      <c r="G5219" s="2"/>
      <c r="AF5219" s="20"/>
      <c r="AI5219" s="2"/>
      <c r="AJ5219" s="2"/>
      <c r="AK5219" s="20"/>
      <c r="AN5219" s="2"/>
      <c r="AO5219" s="2"/>
    </row>
    <row r="5220" spans="7:41" x14ac:dyDescent="0.25">
      <c r="G5220" s="2"/>
      <c r="AF5220" s="20"/>
      <c r="AI5220" s="2"/>
      <c r="AJ5220" s="2"/>
      <c r="AK5220" s="20"/>
      <c r="AN5220" s="2"/>
      <c r="AO5220" s="2"/>
    </row>
    <row r="5221" spans="7:41" x14ac:dyDescent="0.25">
      <c r="G5221" s="2"/>
      <c r="AF5221" s="20"/>
      <c r="AI5221" s="2"/>
      <c r="AJ5221" s="2"/>
      <c r="AK5221" s="20"/>
      <c r="AN5221" s="2"/>
      <c r="AO5221" s="2"/>
    </row>
    <row r="5222" spans="7:41" x14ac:dyDescent="0.25">
      <c r="G5222" s="2"/>
      <c r="AF5222" s="20"/>
      <c r="AI5222" s="2"/>
      <c r="AJ5222" s="2"/>
      <c r="AK5222" s="20"/>
      <c r="AN5222" s="2"/>
      <c r="AO5222" s="2"/>
    </row>
    <row r="5223" spans="7:41" x14ac:dyDescent="0.25">
      <c r="G5223" s="2"/>
      <c r="AF5223" s="20"/>
      <c r="AI5223" s="2"/>
      <c r="AJ5223" s="2"/>
      <c r="AK5223" s="20"/>
      <c r="AN5223" s="2"/>
      <c r="AO5223" s="2"/>
    </row>
    <row r="5224" spans="7:41" x14ac:dyDescent="0.25">
      <c r="G5224" s="2"/>
      <c r="AF5224" s="20"/>
      <c r="AI5224" s="2"/>
      <c r="AJ5224" s="2"/>
      <c r="AK5224" s="20"/>
      <c r="AN5224" s="2"/>
      <c r="AO5224" s="2"/>
    </row>
    <row r="5225" spans="7:41" x14ac:dyDescent="0.25">
      <c r="G5225" s="2"/>
      <c r="AF5225" s="20"/>
      <c r="AI5225" s="2"/>
      <c r="AJ5225" s="2"/>
      <c r="AK5225" s="20"/>
      <c r="AN5225" s="2"/>
      <c r="AO5225" s="2"/>
    </row>
    <row r="5226" spans="7:41" x14ac:dyDescent="0.25">
      <c r="G5226" s="2"/>
      <c r="AF5226" s="20"/>
      <c r="AI5226" s="2"/>
      <c r="AJ5226" s="2"/>
      <c r="AK5226" s="20"/>
      <c r="AN5226" s="2"/>
      <c r="AO5226" s="2"/>
    </row>
    <row r="5227" spans="7:41" x14ac:dyDescent="0.25">
      <c r="G5227" s="2"/>
      <c r="AF5227" s="20"/>
      <c r="AI5227" s="2"/>
      <c r="AJ5227" s="2"/>
      <c r="AK5227" s="20"/>
      <c r="AN5227" s="2"/>
      <c r="AO5227" s="2"/>
    </row>
    <row r="5228" spans="7:41" x14ac:dyDescent="0.25">
      <c r="G5228" s="2"/>
      <c r="AF5228" s="20"/>
      <c r="AI5228" s="2"/>
      <c r="AJ5228" s="2"/>
      <c r="AK5228" s="20"/>
      <c r="AN5228" s="2"/>
      <c r="AO5228" s="2"/>
    </row>
    <row r="5229" spans="7:41" x14ac:dyDescent="0.25">
      <c r="G5229" s="2"/>
      <c r="AF5229" s="20"/>
      <c r="AI5229" s="2"/>
      <c r="AJ5229" s="2"/>
      <c r="AK5229" s="20"/>
      <c r="AN5229" s="2"/>
      <c r="AO5229" s="2"/>
    </row>
    <row r="5230" spans="7:41" x14ac:dyDescent="0.25">
      <c r="G5230" s="2"/>
      <c r="AF5230" s="20"/>
      <c r="AI5230" s="2"/>
      <c r="AJ5230" s="2"/>
      <c r="AK5230" s="20"/>
      <c r="AN5230" s="2"/>
      <c r="AO5230" s="2"/>
    </row>
    <row r="5231" spans="7:41" x14ac:dyDescent="0.25">
      <c r="G5231" s="2"/>
      <c r="AF5231" s="20"/>
      <c r="AI5231" s="2"/>
      <c r="AJ5231" s="2"/>
      <c r="AK5231" s="20"/>
      <c r="AN5231" s="2"/>
      <c r="AO5231" s="2"/>
    </row>
    <row r="5232" spans="7:41" x14ac:dyDescent="0.25">
      <c r="G5232" s="2"/>
      <c r="AF5232" s="20"/>
      <c r="AI5232" s="2"/>
      <c r="AJ5232" s="2"/>
      <c r="AK5232" s="20"/>
      <c r="AN5232" s="2"/>
      <c r="AO5232" s="2"/>
    </row>
    <row r="5233" spans="7:41" x14ac:dyDescent="0.25">
      <c r="G5233" s="2"/>
      <c r="AF5233" s="20"/>
      <c r="AI5233" s="2"/>
      <c r="AJ5233" s="2"/>
      <c r="AK5233" s="20"/>
      <c r="AN5233" s="2"/>
      <c r="AO5233" s="2"/>
    </row>
    <row r="5234" spans="7:41" x14ac:dyDescent="0.25">
      <c r="G5234" s="2"/>
      <c r="AF5234" s="20"/>
      <c r="AI5234" s="2"/>
      <c r="AJ5234" s="2"/>
      <c r="AK5234" s="20"/>
      <c r="AN5234" s="2"/>
      <c r="AO5234" s="2"/>
    </row>
    <row r="5235" spans="7:41" x14ac:dyDescent="0.25">
      <c r="G5235" s="2"/>
      <c r="AF5235" s="20"/>
      <c r="AI5235" s="2"/>
      <c r="AJ5235" s="2"/>
      <c r="AK5235" s="20"/>
      <c r="AN5235" s="2"/>
      <c r="AO5235" s="2"/>
    </row>
    <row r="5236" spans="7:41" x14ac:dyDescent="0.25">
      <c r="G5236" s="2"/>
      <c r="AF5236" s="20"/>
      <c r="AI5236" s="2"/>
      <c r="AJ5236" s="2"/>
      <c r="AK5236" s="20"/>
      <c r="AN5236" s="2"/>
      <c r="AO5236" s="2"/>
    </row>
    <row r="5237" spans="7:41" x14ac:dyDescent="0.25">
      <c r="G5237" s="2"/>
      <c r="AF5237" s="20"/>
      <c r="AI5237" s="2"/>
      <c r="AJ5237" s="2"/>
      <c r="AK5237" s="20"/>
      <c r="AN5237" s="2"/>
      <c r="AO5237" s="2"/>
    </row>
    <row r="5238" spans="7:41" x14ac:dyDescent="0.25">
      <c r="G5238" s="2"/>
      <c r="AF5238" s="20"/>
      <c r="AI5238" s="2"/>
      <c r="AJ5238" s="2"/>
      <c r="AK5238" s="20"/>
      <c r="AN5238" s="2"/>
      <c r="AO5238" s="2"/>
    </row>
    <row r="5239" spans="7:41" x14ac:dyDescent="0.25">
      <c r="G5239" s="2"/>
      <c r="AF5239" s="20"/>
      <c r="AI5239" s="2"/>
      <c r="AJ5239" s="2"/>
      <c r="AK5239" s="20"/>
      <c r="AN5239" s="2"/>
      <c r="AO5239" s="2"/>
    </row>
    <row r="5240" spans="7:41" x14ac:dyDescent="0.25">
      <c r="G5240" s="2"/>
      <c r="AF5240" s="20"/>
      <c r="AI5240" s="2"/>
      <c r="AJ5240" s="2"/>
      <c r="AK5240" s="20"/>
      <c r="AN5240" s="2"/>
      <c r="AO5240" s="2"/>
    </row>
    <row r="5241" spans="7:41" x14ac:dyDescent="0.25">
      <c r="G5241" s="2"/>
      <c r="AF5241" s="20"/>
      <c r="AI5241" s="2"/>
      <c r="AJ5241" s="2"/>
      <c r="AK5241" s="20"/>
      <c r="AN5241" s="2"/>
      <c r="AO5241" s="2"/>
    </row>
    <row r="5242" spans="7:41" x14ac:dyDescent="0.25">
      <c r="G5242" s="2"/>
      <c r="AF5242" s="20"/>
      <c r="AI5242" s="2"/>
      <c r="AJ5242" s="2"/>
      <c r="AK5242" s="20"/>
      <c r="AN5242" s="2"/>
      <c r="AO5242" s="2"/>
    </row>
    <row r="5243" spans="7:41" x14ac:dyDescent="0.25">
      <c r="G5243" s="2"/>
      <c r="AF5243" s="20"/>
      <c r="AI5243" s="2"/>
      <c r="AJ5243" s="2"/>
      <c r="AK5243" s="20"/>
      <c r="AN5243" s="2"/>
      <c r="AO5243" s="2"/>
    </row>
    <row r="5244" spans="7:41" x14ac:dyDescent="0.25">
      <c r="G5244" s="2"/>
      <c r="AF5244" s="20"/>
      <c r="AI5244" s="2"/>
      <c r="AJ5244" s="2"/>
      <c r="AK5244" s="20"/>
      <c r="AN5244" s="2"/>
      <c r="AO5244" s="2"/>
    </row>
    <row r="5245" spans="7:41" x14ac:dyDescent="0.25">
      <c r="G5245" s="2"/>
      <c r="AF5245" s="20"/>
      <c r="AI5245" s="2"/>
      <c r="AJ5245" s="2"/>
      <c r="AK5245" s="20"/>
      <c r="AN5245" s="2"/>
      <c r="AO5245" s="2"/>
    </row>
    <row r="5246" spans="7:41" x14ac:dyDescent="0.25">
      <c r="G5246" s="2"/>
      <c r="AF5246" s="20"/>
      <c r="AI5246" s="2"/>
      <c r="AJ5246" s="2"/>
      <c r="AK5246" s="20"/>
      <c r="AN5246" s="2"/>
      <c r="AO5246" s="2"/>
    </row>
    <row r="5247" spans="7:41" x14ac:dyDescent="0.25">
      <c r="G5247" s="2"/>
      <c r="AF5247" s="20"/>
      <c r="AI5247" s="2"/>
      <c r="AJ5247" s="2"/>
      <c r="AK5247" s="20"/>
      <c r="AN5247" s="2"/>
      <c r="AO5247" s="2"/>
    </row>
    <row r="5248" spans="7:41" x14ac:dyDescent="0.25">
      <c r="G5248" s="2"/>
      <c r="AF5248" s="20"/>
      <c r="AI5248" s="2"/>
      <c r="AJ5248" s="2"/>
      <c r="AK5248" s="20"/>
      <c r="AN5248" s="2"/>
      <c r="AO5248" s="2"/>
    </row>
    <row r="5249" spans="7:41" x14ac:dyDescent="0.25">
      <c r="G5249" s="2"/>
      <c r="AF5249" s="20"/>
      <c r="AI5249" s="2"/>
      <c r="AJ5249" s="2"/>
      <c r="AK5249" s="20"/>
      <c r="AN5249" s="2"/>
      <c r="AO5249" s="2"/>
    </row>
    <row r="5250" spans="7:41" x14ac:dyDescent="0.25">
      <c r="G5250" s="2"/>
      <c r="AF5250" s="20"/>
      <c r="AI5250" s="2"/>
      <c r="AJ5250" s="2"/>
      <c r="AK5250" s="20"/>
      <c r="AN5250" s="2"/>
      <c r="AO5250" s="2"/>
    </row>
    <row r="5251" spans="7:41" x14ac:dyDescent="0.25">
      <c r="G5251" s="2"/>
      <c r="AF5251" s="20"/>
      <c r="AI5251" s="2"/>
      <c r="AJ5251" s="2"/>
      <c r="AK5251" s="20"/>
      <c r="AN5251" s="2"/>
      <c r="AO5251" s="2"/>
    </row>
    <row r="5252" spans="7:41" x14ac:dyDescent="0.25">
      <c r="G5252" s="2"/>
      <c r="AF5252" s="20"/>
      <c r="AI5252" s="2"/>
      <c r="AJ5252" s="2"/>
      <c r="AK5252" s="20"/>
      <c r="AN5252" s="2"/>
      <c r="AO5252" s="2"/>
    </row>
    <row r="5253" spans="7:41" x14ac:dyDescent="0.25">
      <c r="G5253" s="2"/>
      <c r="AF5253" s="20"/>
      <c r="AI5253" s="2"/>
      <c r="AJ5253" s="2"/>
      <c r="AK5253" s="20"/>
      <c r="AN5253" s="2"/>
      <c r="AO5253" s="2"/>
    </row>
    <row r="5254" spans="7:41" x14ac:dyDescent="0.25">
      <c r="G5254" s="2"/>
      <c r="AF5254" s="20"/>
      <c r="AI5254" s="2"/>
      <c r="AJ5254" s="2"/>
      <c r="AK5254" s="20"/>
      <c r="AN5254" s="2"/>
      <c r="AO5254" s="2"/>
    </row>
    <row r="5255" spans="7:41" x14ac:dyDescent="0.25">
      <c r="G5255" s="2"/>
      <c r="AF5255" s="20"/>
      <c r="AI5255" s="2"/>
      <c r="AJ5255" s="2"/>
      <c r="AK5255" s="20"/>
      <c r="AN5255" s="2"/>
      <c r="AO5255" s="2"/>
    </row>
    <row r="5256" spans="7:41" x14ac:dyDescent="0.25">
      <c r="G5256" s="2"/>
      <c r="AF5256" s="20"/>
      <c r="AI5256" s="2"/>
      <c r="AJ5256" s="2"/>
      <c r="AK5256" s="20"/>
      <c r="AN5256" s="2"/>
      <c r="AO5256" s="2"/>
    </row>
    <row r="5257" spans="7:41" x14ac:dyDescent="0.25">
      <c r="G5257" s="2"/>
      <c r="AF5257" s="20"/>
      <c r="AI5257" s="2"/>
      <c r="AJ5257" s="2"/>
      <c r="AK5257" s="20"/>
      <c r="AN5257" s="2"/>
      <c r="AO5257" s="2"/>
    </row>
    <row r="5258" spans="7:41" x14ac:dyDescent="0.25">
      <c r="G5258" s="2"/>
      <c r="AF5258" s="20"/>
      <c r="AI5258" s="2"/>
      <c r="AJ5258" s="2"/>
      <c r="AK5258" s="20"/>
      <c r="AN5258" s="2"/>
      <c r="AO5258" s="2"/>
    </row>
    <row r="5259" spans="7:41" x14ac:dyDescent="0.25">
      <c r="G5259" s="2"/>
      <c r="AF5259" s="20"/>
      <c r="AI5259" s="2"/>
      <c r="AJ5259" s="2"/>
      <c r="AK5259" s="20"/>
      <c r="AN5259" s="2"/>
      <c r="AO5259" s="2"/>
    </row>
    <row r="5260" spans="7:41" x14ac:dyDescent="0.25">
      <c r="G5260" s="2"/>
      <c r="AF5260" s="20"/>
      <c r="AI5260" s="2"/>
      <c r="AJ5260" s="2"/>
      <c r="AK5260" s="20"/>
      <c r="AN5260" s="2"/>
      <c r="AO5260" s="2"/>
    </row>
    <row r="5261" spans="7:41" x14ac:dyDescent="0.25">
      <c r="G5261" s="2"/>
      <c r="AF5261" s="20"/>
      <c r="AI5261" s="2"/>
      <c r="AJ5261" s="2"/>
      <c r="AK5261" s="20"/>
      <c r="AN5261" s="2"/>
      <c r="AO5261" s="2"/>
    </row>
    <row r="5262" spans="7:41" x14ac:dyDescent="0.25">
      <c r="G5262" s="2"/>
      <c r="AF5262" s="20"/>
      <c r="AI5262" s="2"/>
      <c r="AJ5262" s="2"/>
      <c r="AK5262" s="20"/>
      <c r="AN5262" s="2"/>
      <c r="AO5262" s="2"/>
    </row>
    <row r="5263" spans="7:41" x14ac:dyDescent="0.25">
      <c r="G5263" s="2"/>
      <c r="AF5263" s="20"/>
      <c r="AI5263" s="2"/>
      <c r="AJ5263" s="2"/>
      <c r="AK5263" s="20"/>
      <c r="AN5263" s="2"/>
      <c r="AO5263" s="2"/>
    </row>
    <row r="5264" spans="7:41" x14ac:dyDescent="0.25">
      <c r="G5264" s="2"/>
      <c r="AF5264" s="20"/>
      <c r="AI5264" s="2"/>
      <c r="AJ5264" s="2"/>
      <c r="AK5264" s="20"/>
      <c r="AN5264" s="2"/>
      <c r="AO5264" s="2"/>
    </row>
    <row r="5265" spans="7:41" x14ac:dyDescent="0.25">
      <c r="G5265" s="2"/>
      <c r="AF5265" s="20"/>
      <c r="AI5265" s="2"/>
      <c r="AJ5265" s="2"/>
      <c r="AK5265" s="20"/>
      <c r="AN5265" s="2"/>
      <c r="AO5265" s="2"/>
    </row>
    <row r="5266" spans="7:41" x14ac:dyDescent="0.25">
      <c r="G5266" s="2"/>
      <c r="AF5266" s="20"/>
      <c r="AI5266" s="2"/>
      <c r="AJ5266" s="2"/>
      <c r="AK5266" s="20"/>
      <c r="AN5266" s="2"/>
      <c r="AO5266" s="2"/>
    </row>
    <row r="5267" spans="7:41" x14ac:dyDescent="0.25">
      <c r="G5267" s="2"/>
      <c r="AF5267" s="20"/>
      <c r="AI5267" s="2"/>
      <c r="AJ5267" s="2"/>
      <c r="AK5267" s="20"/>
      <c r="AN5267" s="2"/>
      <c r="AO5267" s="2"/>
    </row>
    <row r="5268" spans="7:41" x14ac:dyDescent="0.25">
      <c r="G5268" s="2"/>
      <c r="AF5268" s="20"/>
      <c r="AI5268" s="2"/>
      <c r="AJ5268" s="2"/>
      <c r="AK5268" s="20"/>
      <c r="AN5268" s="2"/>
      <c r="AO5268" s="2"/>
    </row>
    <row r="5269" spans="7:41" x14ac:dyDescent="0.25">
      <c r="G5269" s="2"/>
      <c r="AF5269" s="20"/>
      <c r="AI5269" s="2"/>
      <c r="AJ5269" s="2"/>
      <c r="AK5269" s="20"/>
      <c r="AN5269" s="2"/>
      <c r="AO5269" s="2"/>
    </row>
    <row r="5270" spans="7:41" x14ac:dyDescent="0.25">
      <c r="G5270" s="2"/>
      <c r="AF5270" s="20"/>
      <c r="AI5270" s="2"/>
      <c r="AJ5270" s="2"/>
      <c r="AK5270" s="20"/>
      <c r="AN5270" s="2"/>
      <c r="AO5270" s="2"/>
    </row>
    <row r="5271" spans="7:41" x14ac:dyDescent="0.25">
      <c r="G5271" s="2"/>
      <c r="AF5271" s="20"/>
      <c r="AI5271" s="2"/>
      <c r="AJ5271" s="2"/>
      <c r="AK5271" s="20"/>
      <c r="AN5271" s="2"/>
      <c r="AO5271" s="2"/>
    </row>
    <row r="5272" spans="7:41" x14ac:dyDescent="0.25">
      <c r="G5272" s="2"/>
      <c r="AF5272" s="20"/>
      <c r="AI5272" s="2"/>
      <c r="AJ5272" s="2"/>
      <c r="AK5272" s="20"/>
      <c r="AN5272" s="2"/>
      <c r="AO5272" s="2"/>
    </row>
    <row r="5273" spans="7:41" x14ac:dyDescent="0.25">
      <c r="G5273" s="2"/>
      <c r="AF5273" s="20"/>
      <c r="AI5273" s="2"/>
      <c r="AJ5273" s="2"/>
      <c r="AK5273" s="20"/>
      <c r="AN5273" s="2"/>
      <c r="AO5273" s="2"/>
    </row>
    <row r="5274" spans="7:41" x14ac:dyDescent="0.25">
      <c r="G5274" s="2"/>
      <c r="AF5274" s="20"/>
      <c r="AI5274" s="2"/>
      <c r="AJ5274" s="2"/>
      <c r="AK5274" s="20"/>
      <c r="AN5274" s="2"/>
      <c r="AO5274" s="2"/>
    </row>
    <row r="5275" spans="7:41" x14ac:dyDescent="0.25">
      <c r="G5275" s="2"/>
      <c r="AF5275" s="20"/>
      <c r="AI5275" s="2"/>
      <c r="AJ5275" s="2"/>
      <c r="AK5275" s="20"/>
      <c r="AN5275" s="2"/>
      <c r="AO5275" s="2"/>
    </row>
    <row r="5276" spans="7:41" x14ac:dyDescent="0.25">
      <c r="G5276" s="2"/>
      <c r="AF5276" s="20"/>
      <c r="AI5276" s="2"/>
      <c r="AJ5276" s="2"/>
      <c r="AK5276" s="20"/>
      <c r="AN5276" s="2"/>
      <c r="AO5276" s="2"/>
    </row>
    <row r="5277" spans="7:41" x14ac:dyDescent="0.25">
      <c r="G5277" s="2"/>
      <c r="AF5277" s="20"/>
      <c r="AI5277" s="2"/>
      <c r="AJ5277" s="2"/>
      <c r="AK5277" s="20"/>
      <c r="AN5277" s="2"/>
      <c r="AO5277" s="2"/>
    </row>
    <row r="5278" spans="7:41" x14ac:dyDescent="0.25">
      <c r="G5278" s="2"/>
      <c r="AF5278" s="20"/>
      <c r="AI5278" s="2"/>
      <c r="AJ5278" s="2"/>
      <c r="AK5278" s="20"/>
      <c r="AN5278" s="2"/>
      <c r="AO5278" s="2"/>
    </row>
    <row r="5279" spans="7:41" x14ac:dyDescent="0.25">
      <c r="G5279" s="2"/>
      <c r="AF5279" s="20"/>
      <c r="AI5279" s="2"/>
      <c r="AJ5279" s="2"/>
      <c r="AK5279" s="20"/>
      <c r="AN5279" s="2"/>
      <c r="AO5279" s="2"/>
    </row>
    <row r="5280" spans="7:41" x14ac:dyDescent="0.25">
      <c r="G5280" s="2"/>
      <c r="AF5280" s="20"/>
      <c r="AI5280" s="2"/>
      <c r="AJ5280" s="2"/>
      <c r="AK5280" s="20"/>
      <c r="AN5280" s="2"/>
      <c r="AO5280" s="2"/>
    </row>
    <row r="5281" spans="7:41" x14ac:dyDescent="0.25">
      <c r="G5281" s="2"/>
      <c r="AF5281" s="20"/>
      <c r="AI5281" s="2"/>
      <c r="AJ5281" s="2"/>
      <c r="AK5281" s="20"/>
      <c r="AN5281" s="2"/>
      <c r="AO5281" s="2"/>
    </row>
    <row r="5282" spans="7:41" x14ac:dyDescent="0.25">
      <c r="G5282" s="2"/>
      <c r="AF5282" s="20"/>
      <c r="AI5282" s="2"/>
      <c r="AJ5282" s="2"/>
      <c r="AK5282" s="20"/>
      <c r="AN5282" s="2"/>
      <c r="AO5282" s="2"/>
    </row>
    <row r="5283" spans="7:41" x14ac:dyDescent="0.25">
      <c r="G5283" s="2"/>
      <c r="AF5283" s="20"/>
      <c r="AI5283" s="2"/>
      <c r="AJ5283" s="2"/>
      <c r="AK5283" s="20"/>
      <c r="AN5283" s="2"/>
      <c r="AO5283" s="2"/>
    </row>
    <row r="5284" spans="7:41" x14ac:dyDescent="0.25">
      <c r="G5284" s="2"/>
      <c r="AF5284" s="20"/>
      <c r="AI5284" s="2"/>
      <c r="AJ5284" s="2"/>
      <c r="AK5284" s="20"/>
      <c r="AN5284" s="2"/>
      <c r="AO5284" s="2"/>
    </row>
    <row r="5285" spans="7:41" x14ac:dyDescent="0.25">
      <c r="G5285" s="2"/>
      <c r="AF5285" s="20"/>
      <c r="AI5285" s="2"/>
      <c r="AJ5285" s="2"/>
      <c r="AK5285" s="20"/>
      <c r="AN5285" s="2"/>
      <c r="AO5285" s="2"/>
    </row>
    <row r="5286" spans="7:41" x14ac:dyDescent="0.25">
      <c r="G5286" s="2"/>
      <c r="AF5286" s="20"/>
      <c r="AI5286" s="2"/>
      <c r="AJ5286" s="2"/>
      <c r="AK5286" s="20"/>
      <c r="AN5286" s="2"/>
      <c r="AO5286" s="2"/>
    </row>
    <row r="5287" spans="7:41" x14ac:dyDescent="0.25">
      <c r="G5287" s="2"/>
      <c r="AF5287" s="20"/>
      <c r="AI5287" s="2"/>
      <c r="AJ5287" s="2"/>
      <c r="AK5287" s="20"/>
      <c r="AN5287" s="2"/>
      <c r="AO5287" s="2"/>
    </row>
    <row r="5288" spans="7:41" x14ac:dyDescent="0.25">
      <c r="G5288" s="2"/>
      <c r="AF5288" s="20"/>
      <c r="AI5288" s="2"/>
      <c r="AJ5288" s="2"/>
      <c r="AK5288" s="20"/>
      <c r="AN5288" s="2"/>
      <c r="AO5288" s="2"/>
    </row>
    <row r="5289" spans="7:41" x14ac:dyDescent="0.25">
      <c r="G5289" s="2"/>
      <c r="AF5289" s="20"/>
      <c r="AI5289" s="2"/>
      <c r="AJ5289" s="2"/>
      <c r="AK5289" s="20"/>
      <c r="AN5289" s="2"/>
      <c r="AO5289" s="2"/>
    </row>
    <row r="5290" spans="7:41" x14ac:dyDescent="0.25">
      <c r="G5290" s="2"/>
      <c r="AF5290" s="20"/>
      <c r="AI5290" s="2"/>
      <c r="AJ5290" s="2"/>
      <c r="AK5290" s="20"/>
      <c r="AN5290" s="2"/>
      <c r="AO5290" s="2"/>
    </row>
    <row r="5291" spans="7:41" x14ac:dyDescent="0.25">
      <c r="G5291" s="2"/>
      <c r="AF5291" s="20"/>
      <c r="AI5291" s="2"/>
      <c r="AJ5291" s="2"/>
      <c r="AK5291" s="20"/>
      <c r="AN5291" s="2"/>
      <c r="AO5291" s="2"/>
    </row>
    <row r="5292" spans="7:41" x14ac:dyDescent="0.25">
      <c r="G5292" s="2"/>
      <c r="AF5292" s="20"/>
      <c r="AI5292" s="2"/>
      <c r="AJ5292" s="2"/>
      <c r="AK5292" s="20"/>
      <c r="AN5292" s="2"/>
      <c r="AO5292" s="2"/>
    </row>
    <row r="5293" spans="7:41" x14ac:dyDescent="0.25">
      <c r="G5293" s="2"/>
      <c r="AF5293" s="20"/>
      <c r="AI5293" s="2"/>
      <c r="AJ5293" s="2"/>
      <c r="AK5293" s="20"/>
      <c r="AN5293" s="2"/>
      <c r="AO5293" s="2"/>
    </row>
    <row r="5294" spans="7:41" x14ac:dyDescent="0.25">
      <c r="G5294" s="2"/>
      <c r="AF5294" s="20"/>
      <c r="AI5294" s="2"/>
      <c r="AJ5294" s="2"/>
      <c r="AK5294" s="20"/>
      <c r="AN5294" s="2"/>
      <c r="AO5294" s="2"/>
    </row>
    <row r="5295" spans="7:41" x14ac:dyDescent="0.25">
      <c r="G5295" s="2"/>
      <c r="AF5295" s="20"/>
      <c r="AI5295" s="2"/>
      <c r="AJ5295" s="2"/>
      <c r="AK5295" s="20"/>
      <c r="AN5295" s="2"/>
      <c r="AO5295" s="2"/>
    </row>
    <row r="5296" spans="7:41" x14ac:dyDescent="0.25">
      <c r="G5296" s="2"/>
      <c r="AF5296" s="20"/>
      <c r="AI5296" s="2"/>
      <c r="AJ5296" s="2"/>
      <c r="AK5296" s="20"/>
      <c r="AN5296" s="2"/>
      <c r="AO5296" s="2"/>
    </row>
    <row r="5297" spans="7:41" x14ac:dyDescent="0.25">
      <c r="G5297" s="2"/>
      <c r="AF5297" s="20"/>
      <c r="AI5297" s="2"/>
      <c r="AJ5297" s="2"/>
      <c r="AK5297" s="20"/>
      <c r="AN5297" s="2"/>
      <c r="AO5297" s="2"/>
    </row>
    <row r="5298" spans="7:41" x14ac:dyDescent="0.25">
      <c r="G5298" s="2"/>
      <c r="AF5298" s="20"/>
      <c r="AI5298" s="2"/>
      <c r="AJ5298" s="2"/>
      <c r="AK5298" s="20"/>
      <c r="AN5298" s="2"/>
      <c r="AO5298" s="2"/>
    </row>
    <row r="5299" spans="7:41" x14ac:dyDescent="0.25">
      <c r="G5299" s="2"/>
      <c r="AF5299" s="20"/>
      <c r="AI5299" s="2"/>
      <c r="AJ5299" s="2"/>
      <c r="AK5299" s="20"/>
      <c r="AN5299" s="2"/>
      <c r="AO5299" s="2"/>
    </row>
    <row r="5300" spans="7:41" x14ac:dyDescent="0.25">
      <c r="G5300" s="2"/>
      <c r="AF5300" s="20"/>
      <c r="AI5300" s="2"/>
      <c r="AJ5300" s="2"/>
      <c r="AK5300" s="20"/>
      <c r="AN5300" s="2"/>
      <c r="AO5300" s="2"/>
    </row>
    <row r="5301" spans="7:41" x14ac:dyDescent="0.25">
      <c r="G5301" s="2"/>
      <c r="AF5301" s="20"/>
      <c r="AI5301" s="2"/>
      <c r="AJ5301" s="2"/>
      <c r="AK5301" s="20"/>
      <c r="AN5301" s="2"/>
      <c r="AO5301" s="2"/>
    </row>
    <row r="5302" spans="7:41" x14ac:dyDescent="0.25">
      <c r="G5302" s="2"/>
      <c r="AF5302" s="20"/>
      <c r="AI5302" s="2"/>
      <c r="AJ5302" s="2"/>
      <c r="AK5302" s="20"/>
      <c r="AN5302" s="2"/>
      <c r="AO5302" s="2"/>
    </row>
    <row r="5303" spans="7:41" x14ac:dyDescent="0.25">
      <c r="G5303" s="2"/>
      <c r="AF5303" s="20"/>
      <c r="AI5303" s="2"/>
      <c r="AJ5303" s="2"/>
      <c r="AK5303" s="20"/>
      <c r="AN5303" s="2"/>
      <c r="AO5303" s="2"/>
    </row>
    <row r="5304" spans="7:41" x14ac:dyDescent="0.25">
      <c r="G5304" s="2"/>
      <c r="AF5304" s="20"/>
      <c r="AI5304" s="2"/>
      <c r="AJ5304" s="2"/>
      <c r="AK5304" s="20"/>
      <c r="AN5304" s="2"/>
      <c r="AO5304" s="2"/>
    </row>
    <row r="5305" spans="7:41" x14ac:dyDescent="0.25">
      <c r="G5305" s="2"/>
      <c r="AF5305" s="20"/>
      <c r="AI5305" s="2"/>
      <c r="AJ5305" s="2"/>
      <c r="AK5305" s="20"/>
      <c r="AN5305" s="2"/>
      <c r="AO5305" s="2"/>
    </row>
    <row r="5306" spans="7:41" x14ac:dyDescent="0.25">
      <c r="G5306" s="2"/>
      <c r="AF5306" s="20"/>
      <c r="AI5306" s="2"/>
      <c r="AJ5306" s="2"/>
      <c r="AK5306" s="20"/>
      <c r="AN5306" s="2"/>
      <c r="AO5306" s="2"/>
    </row>
    <row r="5307" spans="7:41" x14ac:dyDescent="0.25">
      <c r="G5307" s="2"/>
      <c r="AF5307" s="20"/>
      <c r="AI5307" s="2"/>
      <c r="AJ5307" s="2"/>
      <c r="AK5307" s="20"/>
      <c r="AN5307" s="2"/>
      <c r="AO5307" s="2"/>
    </row>
    <row r="5308" spans="7:41" x14ac:dyDescent="0.25">
      <c r="G5308" s="2"/>
      <c r="AF5308" s="20"/>
      <c r="AI5308" s="2"/>
      <c r="AJ5308" s="2"/>
      <c r="AK5308" s="20"/>
      <c r="AN5308" s="2"/>
      <c r="AO5308" s="2"/>
    </row>
    <row r="5309" spans="7:41" x14ac:dyDescent="0.25">
      <c r="G5309" s="2"/>
      <c r="AF5309" s="20"/>
      <c r="AI5309" s="2"/>
      <c r="AJ5309" s="2"/>
      <c r="AK5309" s="20"/>
      <c r="AN5309" s="2"/>
      <c r="AO5309" s="2"/>
    </row>
    <row r="5310" spans="7:41" x14ac:dyDescent="0.25">
      <c r="G5310" s="2"/>
      <c r="AF5310" s="20"/>
      <c r="AI5310" s="2"/>
      <c r="AJ5310" s="2"/>
      <c r="AK5310" s="20"/>
      <c r="AN5310" s="2"/>
      <c r="AO5310" s="2"/>
    </row>
    <row r="5311" spans="7:41" x14ac:dyDescent="0.25">
      <c r="G5311" s="2"/>
      <c r="AF5311" s="20"/>
      <c r="AI5311" s="2"/>
      <c r="AJ5311" s="2"/>
      <c r="AK5311" s="20"/>
      <c r="AN5311" s="2"/>
      <c r="AO5311" s="2"/>
    </row>
    <row r="5312" spans="7:41" x14ac:dyDescent="0.25">
      <c r="G5312" s="2"/>
      <c r="AF5312" s="20"/>
      <c r="AI5312" s="2"/>
      <c r="AJ5312" s="2"/>
      <c r="AK5312" s="20"/>
      <c r="AN5312" s="2"/>
      <c r="AO5312" s="2"/>
    </row>
    <row r="5313" spans="7:41" x14ac:dyDescent="0.25">
      <c r="G5313" s="2"/>
      <c r="AF5313" s="20"/>
      <c r="AI5313" s="2"/>
      <c r="AJ5313" s="2"/>
      <c r="AK5313" s="20"/>
      <c r="AN5313" s="2"/>
      <c r="AO5313" s="2"/>
    </row>
    <row r="5314" spans="7:41" x14ac:dyDescent="0.25">
      <c r="G5314" s="2"/>
      <c r="AF5314" s="20"/>
      <c r="AI5314" s="2"/>
      <c r="AJ5314" s="2"/>
      <c r="AK5314" s="20"/>
      <c r="AN5314" s="2"/>
      <c r="AO5314" s="2"/>
    </row>
    <row r="5315" spans="7:41" x14ac:dyDescent="0.25">
      <c r="G5315" s="2"/>
      <c r="AF5315" s="20"/>
      <c r="AI5315" s="2"/>
      <c r="AJ5315" s="2"/>
      <c r="AK5315" s="20"/>
      <c r="AN5315" s="2"/>
      <c r="AO5315" s="2"/>
    </row>
    <row r="5316" spans="7:41" x14ac:dyDescent="0.25">
      <c r="G5316" s="2"/>
      <c r="AF5316" s="20"/>
      <c r="AI5316" s="2"/>
      <c r="AJ5316" s="2"/>
      <c r="AK5316" s="20"/>
      <c r="AN5316" s="2"/>
      <c r="AO5316" s="2"/>
    </row>
    <row r="5317" spans="7:41" x14ac:dyDescent="0.25">
      <c r="G5317" s="2"/>
      <c r="AF5317" s="20"/>
      <c r="AI5317" s="2"/>
      <c r="AJ5317" s="2"/>
      <c r="AK5317" s="20"/>
      <c r="AN5317" s="2"/>
      <c r="AO5317" s="2"/>
    </row>
    <row r="5318" spans="7:41" x14ac:dyDescent="0.25">
      <c r="G5318" s="2"/>
      <c r="AF5318" s="20"/>
      <c r="AI5318" s="2"/>
      <c r="AJ5318" s="2"/>
      <c r="AK5318" s="20"/>
      <c r="AN5318" s="2"/>
      <c r="AO5318" s="2"/>
    </row>
    <row r="5319" spans="7:41" x14ac:dyDescent="0.25">
      <c r="G5319" s="2"/>
      <c r="AF5319" s="20"/>
      <c r="AI5319" s="2"/>
      <c r="AJ5319" s="2"/>
      <c r="AK5319" s="20"/>
      <c r="AN5319" s="2"/>
      <c r="AO5319" s="2"/>
    </row>
    <row r="5320" spans="7:41" x14ac:dyDescent="0.25">
      <c r="G5320" s="2"/>
      <c r="AF5320" s="20"/>
      <c r="AI5320" s="2"/>
      <c r="AJ5320" s="2"/>
      <c r="AK5320" s="20"/>
      <c r="AN5320" s="2"/>
      <c r="AO5320" s="2"/>
    </row>
    <row r="5321" spans="7:41" x14ac:dyDescent="0.25">
      <c r="G5321" s="2"/>
      <c r="AF5321" s="20"/>
      <c r="AI5321" s="2"/>
      <c r="AJ5321" s="2"/>
      <c r="AK5321" s="20"/>
      <c r="AN5321" s="2"/>
      <c r="AO5321" s="2"/>
    </row>
    <row r="5322" spans="7:41" x14ac:dyDescent="0.25">
      <c r="G5322" s="2"/>
      <c r="AF5322" s="20"/>
      <c r="AI5322" s="2"/>
      <c r="AJ5322" s="2"/>
      <c r="AK5322" s="20"/>
      <c r="AN5322" s="2"/>
      <c r="AO5322" s="2"/>
    </row>
    <row r="5323" spans="7:41" x14ac:dyDescent="0.25">
      <c r="G5323" s="2"/>
      <c r="AF5323" s="20"/>
      <c r="AI5323" s="2"/>
      <c r="AJ5323" s="2"/>
      <c r="AK5323" s="20"/>
      <c r="AN5323" s="2"/>
      <c r="AO5323" s="2"/>
    </row>
    <row r="5324" spans="7:41" x14ac:dyDescent="0.25">
      <c r="G5324" s="2"/>
      <c r="AF5324" s="20"/>
      <c r="AI5324" s="2"/>
      <c r="AJ5324" s="2"/>
      <c r="AK5324" s="20"/>
      <c r="AN5324" s="2"/>
      <c r="AO5324" s="2"/>
    </row>
    <row r="5325" spans="7:41" x14ac:dyDescent="0.25">
      <c r="G5325" s="2"/>
      <c r="AF5325" s="20"/>
      <c r="AI5325" s="2"/>
      <c r="AJ5325" s="2"/>
      <c r="AK5325" s="20"/>
      <c r="AN5325" s="2"/>
      <c r="AO5325" s="2"/>
    </row>
    <row r="5326" spans="7:41" x14ac:dyDescent="0.25">
      <c r="G5326" s="2"/>
      <c r="AF5326" s="20"/>
      <c r="AI5326" s="2"/>
      <c r="AJ5326" s="2"/>
      <c r="AK5326" s="20"/>
      <c r="AN5326" s="2"/>
      <c r="AO5326" s="2"/>
    </row>
    <row r="5327" spans="7:41" x14ac:dyDescent="0.25">
      <c r="G5327" s="2"/>
      <c r="AF5327" s="20"/>
      <c r="AI5327" s="2"/>
      <c r="AJ5327" s="2"/>
      <c r="AK5327" s="20"/>
      <c r="AN5327" s="2"/>
      <c r="AO5327" s="2"/>
    </row>
    <row r="5328" spans="7:41" x14ac:dyDescent="0.25">
      <c r="G5328" s="2"/>
      <c r="AF5328" s="20"/>
      <c r="AI5328" s="2"/>
      <c r="AJ5328" s="2"/>
      <c r="AK5328" s="20"/>
      <c r="AN5328" s="2"/>
      <c r="AO5328" s="2"/>
    </row>
    <row r="5329" spans="7:41" x14ac:dyDescent="0.25">
      <c r="G5329" s="2"/>
      <c r="AF5329" s="20"/>
      <c r="AI5329" s="2"/>
      <c r="AJ5329" s="2"/>
      <c r="AK5329" s="20"/>
      <c r="AN5329" s="2"/>
      <c r="AO5329" s="2"/>
    </row>
    <row r="5330" spans="7:41" x14ac:dyDescent="0.25">
      <c r="G5330" s="2"/>
      <c r="AF5330" s="20"/>
      <c r="AI5330" s="2"/>
      <c r="AJ5330" s="2"/>
      <c r="AK5330" s="20"/>
      <c r="AN5330" s="2"/>
      <c r="AO5330" s="2"/>
    </row>
    <row r="5331" spans="7:41" x14ac:dyDescent="0.25">
      <c r="G5331" s="2"/>
      <c r="AF5331" s="20"/>
      <c r="AI5331" s="2"/>
      <c r="AJ5331" s="2"/>
      <c r="AK5331" s="20"/>
      <c r="AN5331" s="2"/>
      <c r="AO5331" s="2"/>
    </row>
    <row r="5332" spans="7:41" x14ac:dyDescent="0.25">
      <c r="G5332" s="2"/>
      <c r="AF5332" s="20"/>
      <c r="AI5332" s="2"/>
      <c r="AJ5332" s="2"/>
      <c r="AK5332" s="20"/>
      <c r="AN5332" s="2"/>
      <c r="AO5332" s="2"/>
    </row>
    <row r="5333" spans="7:41" x14ac:dyDescent="0.25">
      <c r="G5333" s="2"/>
      <c r="AF5333" s="20"/>
      <c r="AI5333" s="2"/>
      <c r="AJ5333" s="2"/>
      <c r="AK5333" s="20"/>
      <c r="AN5333" s="2"/>
      <c r="AO5333" s="2"/>
    </row>
    <row r="5334" spans="7:41" x14ac:dyDescent="0.25">
      <c r="G5334" s="2"/>
      <c r="AF5334" s="20"/>
      <c r="AI5334" s="2"/>
      <c r="AJ5334" s="2"/>
      <c r="AK5334" s="20"/>
      <c r="AN5334" s="2"/>
      <c r="AO5334" s="2"/>
    </row>
    <row r="5335" spans="7:41" x14ac:dyDescent="0.25">
      <c r="G5335" s="2"/>
      <c r="AF5335" s="20"/>
      <c r="AI5335" s="2"/>
      <c r="AJ5335" s="2"/>
      <c r="AK5335" s="20"/>
      <c r="AN5335" s="2"/>
      <c r="AO5335" s="2"/>
    </row>
    <row r="5336" spans="7:41" x14ac:dyDescent="0.25">
      <c r="G5336" s="2"/>
      <c r="AF5336" s="20"/>
      <c r="AI5336" s="2"/>
      <c r="AJ5336" s="2"/>
      <c r="AK5336" s="20"/>
      <c r="AN5336" s="2"/>
      <c r="AO5336" s="2"/>
    </row>
    <row r="5337" spans="7:41" x14ac:dyDescent="0.25">
      <c r="G5337" s="2"/>
      <c r="AF5337" s="20"/>
      <c r="AI5337" s="2"/>
      <c r="AJ5337" s="2"/>
      <c r="AK5337" s="20"/>
      <c r="AN5337" s="2"/>
      <c r="AO5337" s="2"/>
    </row>
    <row r="5338" spans="7:41" x14ac:dyDescent="0.25">
      <c r="G5338" s="2"/>
      <c r="AF5338" s="20"/>
      <c r="AI5338" s="2"/>
      <c r="AJ5338" s="2"/>
      <c r="AK5338" s="20"/>
      <c r="AN5338" s="2"/>
      <c r="AO5338" s="2"/>
    </row>
    <row r="5339" spans="7:41" x14ac:dyDescent="0.25">
      <c r="G5339" s="2"/>
      <c r="AF5339" s="20"/>
      <c r="AI5339" s="2"/>
      <c r="AJ5339" s="2"/>
      <c r="AK5339" s="20"/>
      <c r="AN5339" s="2"/>
      <c r="AO5339" s="2"/>
    </row>
    <row r="5340" spans="7:41" x14ac:dyDescent="0.25">
      <c r="G5340" s="2"/>
      <c r="AF5340" s="20"/>
      <c r="AI5340" s="2"/>
      <c r="AJ5340" s="2"/>
      <c r="AK5340" s="20"/>
      <c r="AN5340" s="2"/>
      <c r="AO5340" s="2"/>
    </row>
    <row r="5341" spans="7:41" x14ac:dyDescent="0.25">
      <c r="G5341" s="2"/>
      <c r="AF5341" s="20"/>
      <c r="AI5341" s="2"/>
      <c r="AJ5341" s="2"/>
      <c r="AK5341" s="20"/>
      <c r="AN5341" s="2"/>
      <c r="AO5341" s="2"/>
    </row>
    <row r="5342" spans="7:41" x14ac:dyDescent="0.25">
      <c r="G5342" s="2"/>
      <c r="AF5342" s="20"/>
      <c r="AI5342" s="2"/>
      <c r="AJ5342" s="2"/>
      <c r="AK5342" s="20"/>
      <c r="AN5342" s="2"/>
      <c r="AO5342" s="2"/>
    </row>
    <row r="5343" spans="7:41" x14ac:dyDescent="0.25">
      <c r="G5343" s="2"/>
      <c r="AF5343" s="20"/>
      <c r="AI5343" s="2"/>
      <c r="AJ5343" s="2"/>
      <c r="AK5343" s="20"/>
      <c r="AN5343" s="2"/>
      <c r="AO5343" s="2"/>
    </row>
    <row r="5344" spans="7:41" x14ac:dyDescent="0.25">
      <c r="G5344" s="2"/>
      <c r="AF5344" s="20"/>
      <c r="AI5344" s="2"/>
      <c r="AJ5344" s="2"/>
      <c r="AK5344" s="20"/>
      <c r="AN5344" s="2"/>
      <c r="AO5344" s="2"/>
    </row>
    <row r="5345" spans="7:41" x14ac:dyDescent="0.25">
      <c r="G5345" s="2"/>
      <c r="AF5345" s="20"/>
      <c r="AI5345" s="2"/>
      <c r="AJ5345" s="2"/>
      <c r="AK5345" s="20"/>
      <c r="AN5345" s="2"/>
      <c r="AO5345" s="2"/>
    </row>
    <row r="5346" spans="7:41" x14ac:dyDescent="0.25">
      <c r="G5346" s="2"/>
      <c r="AF5346" s="20"/>
      <c r="AI5346" s="2"/>
      <c r="AJ5346" s="2"/>
      <c r="AK5346" s="20"/>
      <c r="AN5346" s="2"/>
      <c r="AO5346" s="2"/>
    </row>
    <row r="5347" spans="7:41" x14ac:dyDescent="0.25">
      <c r="G5347" s="2"/>
      <c r="AF5347" s="20"/>
      <c r="AI5347" s="2"/>
      <c r="AJ5347" s="2"/>
      <c r="AK5347" s="20"/>
      <c r="AN5347" s="2"/>
      <c r="AO5347" s="2"/>
    </row>
    <row r="5348" spans="7:41" x14ac:dyDescent="0.25">
      <c r="G5348" s="2"/>
      <c r="AF5348" s="20"/>
      <c r="AI5348" s="2"/>
      <c r="AJ5348" s="2"/>
      <c r="AK5348" s="20"/>
      <c r="AN5348" s="2"/>
      <c r="AO5348" s="2"/>
    </row>
    <row r="5349" spans="7:41" x14ac:dyDescent="0.25">
      <c r="G5349" s="2"/>
      <c r="AF5349" s="20"/>
      <c r="AI5349" s="2"/>
      <c r="AJ5349" s="2"/>
      <c r="AK5349" s="20"/>
      <c r="AN5349" s="2"/>
      <c r="AO5349" s="2"/>
    </row>
    <row r="5350" spans="7:41" x14ac:dyDescent="0.25">
      <c r="G5350" s="2"/>
      <c r="AF5350" s="20"/>
      <c r="AI5350" s="2"/>
      <c r="AJ5350" s="2"/>
      <c r="AK5350" s="20"/>
      <c r="AN5350" s="2"/>
      <c r="AO5350" s="2"/>
    </row>
    <row r="5351" spans="7:41" x14ac:dyDescent="0.25">
      <c r="G5351" s="2"/>
      <c r="AF5351" s="20"/>
      <c r="AI5351" s="2"/>
      <c r="AJ5351" s="2"/>
      <c r="AK5351" s="20"/>
      <c r="AN5351" s="2"/>
      <c r="AO5351" s="2"/>
    </row>
    <row r="5352" spans="7:41" x14ac:dyDescent="0.25">
      <c r="G5352" s="2"/>
      <c r="AF5352" s="20"/>
      <c r="AI5352" s="2"/>
      <c r="AJ5352" s="2"/>
      <c r="AK5352" s="20"/>
      <c r="AN5352" s="2"/>
      <c r="AO5352" s="2"/>
    </row>
    <row r="5353" spans="7:41" x14ac:dyDescent="0.25">
      <c r="G5353" s="2"/>
      <c r="AF5353" s="20"/>
      <c r="AI5353" s="2"/>
      <c r="AJ5353" s="2"/>
      <c r="AK5353" s="20"/>
      <c r="AN5353" s="2"/>
      <c r="AO5353" s="2"/>
    </row>
    <row r="5354" spans="7:41" x14ac:dyDescent="0.25">
      <c r="G5354" s="2"/>
      <c r="AF5354" s="20"/>
      <c r="AI5354" s="2"/>
      <c r="AJ5354" s="2"/>
      <c r="AK5354" s="20"/>
      <c r="AN5354" s="2"/>
      <c r="AO5354" s="2"/>
    </row>
    <row r="5355" spans="7:41" x14ac:dyDescent="0.25">
      <c r="G5355" s="2"/>
      <c r="AF5355" s="20"/>
      <c r="AI5355" s="2"/>
      <c r="AJ5355" s="2"/>
      <c r="AK5355" s="20"/>
      <c r="AN5355" s="2"/>
      <c r="AO5355" s="2"/>
    </row>
    <row r="5356" spans="7:41" x14ac:dyDescent="0.25">
      <c r="G5356" s="2"/>
      <c r="AF5356" s="20"/>
      <c r="AI5356" s="2"/>
      <c r="AJ5356" s="2"/>
      <c r="AK5356" s="20"/>
      <c r="AN5356" s="2"/>
      <c r="AO5356" s="2"/>
    </row>
    <row r="5357" spans="7:41" x14ac:dyDescent="0.25">
      <c r="G5357" s="2"/>
      <c r="AF5357" s="20"/>
      <c r="AI5357" s="2"/>
      <c r="AJ5357" s="2"/>
      <c r="AK5357" s="20"/>
      <c r="AN5357" s="2"/>
      <c r="AO5357" s="2"/>
    </row>
    <row r="5358" spans="7:41" x14ac:dyDescent="0.25">
      <c r="G5358" s="2"/>
      <c r="AF5358" s="20"/>
      <c r="AI5358" s="2"/>
      <c r="AJ5358" s="2"/>
      <c r="AK5358" s="20"/>
      <c r="AN5358" s="2"/>
      <c r="AO5358" s="2"/>
    </row>
    <row r="5359" spans="7:41" x14ac:dyDescent="0.25">
      <c r="G5359" s="2"/>
      <c r="AF5359" s="20"/>
      <c r="AI5359" s="2"/>
      <c r="AJ5359" s="2"/>
      <c r="AK5359" s="20"/>
      <c r="AN5359" s="2"/>
      <c r="AO5359" s="2"/>
    </row>
    <row r="5360" spans="7:41" x14ac:dyDescent="0.25">
      <c r="G5360" s="2"/>
      <c r="AF5360" s="20"/>
      <c r="AI5360" s="2"/>
      <c r="AJ5360" s="2"/>
      <c r="AK5360" s="20"/>
      <c r="AN5360" s="2"/>
      <c r="AO5360" s="2"/>
    </row>
    <row r="5361" spans="7:41" x14ac:dyDescent="0.25">
      <c r="G5361" s="2"/>
      <c r="AF5361" s="20"/>
      <c r="AI5361" s="2"/>
      <c r="AJ5361" s="2"/>
      <c r="AK5361" s="20"/>
      <c r="AN5361" s="2"/>
      <c r="AO5361" s="2"/>
    </row>
    <row r="5362" spans="7:41" x14ac:dyDescent="0.25">
      <c r="G5362" s="2"/>
      <c r="AF5362" s="20"/>
      <c r="AI5362" s="2"/>
      <c r="AJ5362" s="2"/>
      <c r="AK5362" s="20"/>
      <c r="AN5362" s="2"/>
      <c r="AO5362" s="2"/>
    </row>
    <row r="5363" spans="7:41" x14ac:dyDescent="0.25">
      <c r="G5363" s="2"/>
      <c r="AF5363" s="20"/>
      <c r="AI5363" s="2"/>
      <c r="AJ5363" s="2"/>
      <c r="AK5363" s="20"/>
      <c r="AN5363" s="2"/>
      <c r="AO5363" s="2"/>
    </row>
    <row r="5364" spans="7:41" x14ac:dyDescent="0.25">
      <c r="G5364" s="2"/>
      <c r="AF5364" s="20"/>
      <c r="AI5364" s="2"/>
      <c r="AJ5364" s="2"/>
      <c r="AK5364" s="20"/>
      <c r="AN5364" s="2"/>
      <c r="AO5364" s="2"/>
    </row>
    <row r="5365" spans="7:41" x14ac:dyDescent="0.25">
      <c r="G5365" s="2"/>
      <c r="AF5365" s="20"/>
      <c r="AI5365" s="2"/>
      <c r="AJ5365" s="2"/>
      <c r="AK5365" s="20"/>
      <c r="AN5365" s="2"/>
      <c r="AO5365" s="2"/>
    </row>
    <row r="5366" spans="7:41" x14ac:dyDescent="0.25">
      <c r="G5366" s="2"/>
      <c r="AF5366" s="20"/>
      <c r="AI5366" s="2"/>
      <c r="AJ5366" s="2"/>
      <c r="AK5366" s="20"/>
      <c r="AN5366" s="2"/>
      <c r="AO5366" s="2"/>
    </row>
    <row r="5367" spans="7:41" x14ac:dyDescent="0.25">
      <c r="G5367" s="2"/>
      <c r="AF5367" s="20"/>
      <c r="AI5367" s="2"/>
      <c r="AJ5367" s="2"/>
      <c r="AK5367" s="20"/>
      <c r="AN5367" s="2"/>
      <c r="AO5367" s="2"/>
    </row>
    <row r="5368" spans="7:41" x14ac:dyDescent="0.25">
      <c r="G5368" s="2"/>
      <c r="AF5368" s="20"/>
      <c r="AI5368" s="2"/>
      <c r="AJ5368" s="2"/>
      <c r="AK5368" s="20"/>
      <c r="AN5368" s="2"/>
      <c r="AO5368" s="2"/>
    </row>
    <row r="5369" spans="7:41" x14ac:dyDescent="0.25">
      <c r="G5369" s="2"/>
      <c r="AF5369" s="20"/>
      <c r="AI5369" s="2"/>
      <c r="AJ5369" s="2"/>
      <c r="AK5369" s="20"/>
      <c r="AN5369" s="2"/>
      <c r="AO5369" s="2"/>
    </row>
    <row r="5370" spans="7:41" x14ac:dyDescent="0.25">
      <c r="G5370" s="2"/>
      <c r="AF5370" s="20"/>
      <c r="AI5370" s="2"/>
      <c r="AJ5370" s="2"/>
      <c r="AK5370" s="20"/>
      <c r="AN5370" s="2"/>
      <c r="AO5370" s="2"/>
    </row>
    <row r="5371" spans="7:41" x14ac:dyDescent="0.25">
      <c r="G5371" s="2"/>
      <c r="AF5371" s="20"/>
      <c r="AI5371" s="2"/>
      <c r="AJ5371" s="2"/>
      <c r="AK5371" s="20"/>
      <c r="AN5371" s="2"/>
      <c r="AO5371" s="2"/>
    </row>
    <row r="5372" spans="7:41" x14ac:dyDescent="0.25">
      <c r="G5372" s="2"/>
      <c r="AF5372" s="20"/>
      <c r="AI5372" s="2"/>
      <c r="AJ5372" s="2"/>
      <c r="AK5372" s="20"/>
      <c r="AN5372" s="2"/>
      <c r="AO5372" s="2"/>
    </row>
    <row r="5373" spans="7:41" x14ac:dyDescent="0.25">
      <c r="G5373" s="2"/>
      <c r="AF5373" s="20"/>
      <c r="AI5373" s="2"/>
      <c r="AJ5373" s="2"/>
      <c r="AK5373" s="20"/>
      <c r="AN5373" s="2"/>
      <c r="AO5373" s="2"/>
    </row>
    <row r="5374" spans="7:41" x14ac:dyDescent="0.25">
      <c r="G5374" s="2"/>
      <c r="AF5374" s="20"/>
      <c r="AI5374" s="2"/>
      <c r="AJ5374" s="2"/>
      <c r="AK5374" s="20"/>
      <c r="AN5374" s="2"/>
      <c r="AO5374" s="2"/>
    </row>
    <row r="5375" spans="7:41" x14ac:dyDescent="0.25">
      <c r="G5375" s="2"/>
      <c r="AF5375" s="20"/>
      <c r="AI5375" s="2"/>
      <c r="AJ5375" s="2"/>
      <c r="AK5375" s="20"/>
      <c r="AN5375" s="2"/>
      <c r="AO5375" s="2"/>
    </row>
    <row r="5376" spans="7:41" x14ac:dyDescent="0.25">
      <c r="G5376" s="2"/>
      <c r="AF5376" s="20"/>
      <c r="AI5376" s="2"/>
      <c r="AJ5376" s="2"/>
      <c r="AK5376" s="20"/>
      <c r="AN5376" s="2"/>
      <c r="AO5376" s="2"/>
    </row>
    <row r="5377" spans="7:41" x14ac:dyDescent="0.25">
      <c r="G5377" s="2"/>
      <c r="AF5377" s="20"/>
      <c r="AI5377" s="2"/>
      <c r="AJ5377" s="2"/>
      <c r="AK5377" s="20"/>
      <c r="AN5377" s="2"/>
      <c r="AO5377" s="2"/>
    </row>
    <row r="5378" spans="7:41" x14ac:dyDescent="0.25">
      <c r="G5378" s="2"/>
      <c r="AF5378" s="20"/>
      <c r="AI5378" s="2"/>
      <c r="AJ5378" s="2"/>
      <c r="AK5378" s="20"/>
      <c r="AN5378" s="2"/>
      <c r="AO5378" s="2"/>
    </row>
    <row r="5379" spans="7:41" x14ac:dyDescent="0.25">
      <c r="G5379" s="2"/>
      <c r="AF5379" s="20"/>
      <c r="AI5379" s="2"/>
      <c r="AJ5379" s="2"/>
      <c r="AK5379" s="20"/>
      <c r="AN5379" s="2"/>
      <c r="AO5379" s="2"/>
    </row>
    <row r="5380" spans="7:41" x14ac:dyDescent="0.25">
      <c r="G5380" s="2"/>
      <c r="AF5380" s="20"/>
      <c r="AI5380" s="2"/>
      <c r="AJ5380" s="2"/>
      <c r="AK5380" s="20"/>
      <c r="AN5380" s="2"/>
      <c r="AO5380" s="2"/>
    </row>
    <row r="5381" spans="7:41" x14ac:dyDescent="0.25">
      <c r="G5381" s="2"/>
      <c r="AF5381" s="20"/>
      <c r="AI5381" s="2"/>
      <c r="AJ5381" s="2"/>
      <c r="AK5381" s="20"/>
      <c r="AN5381" s="2"/>
      <c r="AO5381" s="2"/>
    </row>
    <row r="5382" spans="7:41" x14ac:dyDescent="0.25">
      <c r="G5382" s="2"/>
      <c r="AF5382" s="20"/>
      <c r="AI5382" s="2"/>
      <c r="AJ5382" s="2"/>
      <c r="AK5382" s="20"/>
      <c r="AN5382" s="2"/>
      <c r="AO5382" s="2"/>
    </row>
    <row r="5383" spans="7:41" x14ac:dyDescent="0.25">
      <c r="G5383" s="2"/>
      <c r="AF5383" s="20"/>
      <c r="AI5383" s="2"/>
      <c r="AJ5383" s="2"/>
      <c r="AK5383" s="20"/>
      <c r="AN5383" s="2"/>
      <c r="AO5383" s="2"/>
    </row>
    <row r="5384" spans="7:41" x14ac:dyDescent="0.25">
      <c r="G5384" s="2"/>
      <c r="AF5384" s="20"/>
      <c r="AI5384" s="2"/>
      <c r="AJ5384" s="2"/>
      <c r="AK5384" s="20"/>
      <c r="AN5384" s="2"/>
      <c r="AO5384" s="2"/>
    </row>
    <row r="5385" spans="7:41" x14ac:dyDescent="0.25">
      <c r="G5385" s="2"/>
      <c r="AF5385" s="20"/>
      <c r="AI5385" s="2"/>
      <c r="AJ5385" s="2"/>
      <c r="AK5385" s="20"/>
      <c r="AN5385" s="2"/>
      <c r="AO5385" s="2"/>
    </row>
    <row r="5386" spans="7:41" x14ac:dyDescent="0.25">
      <c r="G5386" s="2"/>
      <c r="AF5386" s="20"/>
      <c r="AI5386" s="2"/>
      <c r="AJ5386" s="2"/>
      <c r="AK5386" s="20"/>
      <c r="AN5386" s="2"/>
      <c r="AO5386" s="2"/>
    </row>
    <row r="5387" spans="7:41" x14ac:dyDescent="0.25">
      <c r="G5387" s="2"/>
      <c r="AF5387" s="20"/>
      <c r="AI5387" s="2"/>
      <c r="AJ5387" s="2"/>
      <c r="AK5387" s="20"/>
      <c r="AN5387" s="2"/>
      <c r="AO5387" s="2"/>
    </row>
    <row r="5388" spans="7:41" x14ac:dyDescent="0.25">
      <c r="G5388" s="2"/>
      <c r="AF5388" s="20"/>
      <c r="AI5388" s="2"/>
      <c r="AJ5388" s="2"/>
      <c r="AK5388" s="20"/>
      <c r="AN5388" s="2"/>
      <c r="AO5388" s="2"/>
    </row>
    <row r="5389" spans="7:41" x14ac:dyDescent="0.25">
      <c r="G5389" s="2"/>
      <c r="AF5389" s="20"/>
      <c r="AI5389" s="2"/>
      <c r="AJ5389" s="2"/>
      <c r="AK5389" s="20"/>
      <c r="AN5389" s="2"/>
      <c r="AO5389" s="2"/>
    </row>
    <row r="5390" spans="7:41" x14ac:dyDescent="0.25">
      <c r="G5390" s="2"/>
      <c r="AF5390" s="20"/>
      <c r="AI5390" s="2"/>
      <c r="AJ5390" s="2"/>
      <c r="AK5390" s="20"/>
      <c r="AN5390" s="2"/>
      <c r="AO5390" s="2"/>
    </row>
    <row r="5391" spans="7:41" x14ac:dyDescent="0.25">
      <c r="G5391" s="2"/>
      <c r="AF5391" s="20"/>
      <c r="AI5391" s="2"/>
      <c r="AJ5391" s="2"/>
      <c r="AK5391" s="20"/>
      <c r="AN5391" s="2"/>
      <c r="AO5391" s="2"/>
    </row>
    <row r="5392" spans="7:41" x14ac:dyDescent="0.25">
      <c r="G5392" s="2"/>
      <c r="AF5392" s="20"/>
      <c r="AI5392" s="2"/>
      <c r="AJ5392" s="2"/>
      <c r="AK5392" s="20"/>
      <c r="AN5392" s="2"/>
      <c r="AO5392" s="2"/>
    </row>
    <row r="5393" spans="7:41" x14ac:dyDescent="0.25">
      <c r="G5393" s="2"/>
      <c r="AF5393" s="20"/>
      <c r="AI5393" s="2"/>
      <c r="AJ5393" s="2"/>
      <c r="AK5393" s="20"/>
      <c r="AN5393" s="2"/>
      <c r="AO5393" s="2"/>
    </row>
    <row r="5394" spans="7:41" x14ac:dyDescent="0.25">
      <c r="G5394" s="2"/>
      <c r="AF5394" s="20"/>
      <c r="AI5394" s="2"/>
      <c r="AJ5394" s="2"/>
      <c r="AK5394" s="20"/>
      <c r="AN5394" s="2"/>
      <c r="AO5394" s="2"/>
    </row>
    <row r="5395" spans="7:41" x14ac:dyDescent="0.25">
      <c r="G5395" s="2"/>
      <c r="AF5395" s="20"/>
      <c r="AI5395" s="2"/>
      <c r="AJ5395" s="2"/>
      <c r="AK5395" s="20"/>
      <c r="AN5395" s="2"/>
      <c r="AO5395" s="2"/>
    </row>
    <row r="5396" spans="7:41" x14ac:dyDescent="0.25">
      <c r="G5396" s="2"/>
      <c r="AF5396" s="20"/>
      <c r="AI5396" s="2"/>
      <c r="AJ5396" s="2"/>
      <c r="AK5396" s="20"/>
      <c r="AN5396" s="2"/>
      <c r="AO5396" s="2"/>
    </row>
    <row r="5397" spans="7:41" x14ac:dyDescent="0.25">
      <c r="G5397" s="2"/>
      <c r="AF5397" s="20"/>
      <c r="AI5397" s="2"/>
      <c r="AJ5397" s="2"/>
      <c r="AK5397" s="20"/>
      <c r="AN5397" s="2"/>
      <c r="AO5397" s="2"/>
    </row>
    <row r="5398" spans="7:41" x14ac:dyDescent="0.25">
      <c r="G5398" s="2"/>
      <c r="AF5398" s="20"/>
      <c r="AI5398" s="2"/>
      <c r="AJ5398" s="2"/>
      <c r="AK5398" s="20"/>
      <c r="AN5398" s="2"/>
      <c r="AO5398" s="2"/>
    </row>
    <row r="5399" spans="7:41" x14ac:dyDescent="0.25">
      <c r="G5399" s="2"/>
      <c r="AF5399" s="20"/>
      <c r="AI5399" s="2"/>
      <c r="AJ5399" s="2"/>
      <c r="AK5399" s="20"/>
      <c r="AN5399" s="2"/>
      <c r="AO5399" s="2"/>
    </row>
    <row r="5400" spans="7:41" x14ac:dyDescent="0.25">
      <c r="G5400" s="2"/>
      <c r="AF5400" s="20"/>
      <c r="AI5400" s="2"/>
      <c r="AJ5400" s="2"/>
      <c r="AK5400" s="20"/>
      <c r="AN5400" s="2"/>
      <c r="AO5400" s="2"/>
    </row>
    <row r="5401" spans="7:41" x14ac:dyDescent="0.25">
      <c r="G5401" s="2"/>
      <c r="AF5401" s="20"/>
      <c r="AI5401" s="2"/>
      <c r="AJ5401" s="2"/>
      <c r="AK5401" s="20"/>
      <c r="AN5401" s="2"/>
      <c r="AO5401" s="2"/>
    </row>
    <row r="5402" spans="7:41" x14ac:dyDescent="0.25">
      <c r="G5402" s="2"/>
      <c r="AF5402" s="20"/>
      <c r="AI5402" s="2"/>
      <c r="AJ5402" s="2"/>
      <c r="AK5402" s="20"/>
      <c r="AN5402" s="2"/>
      <c r="AO5402" s="2"/>
    </row>
    <row r="5403" spans="7:41" x14ac:dyDescent="0.25">
      <c r="G5403" s="2"/>
      <c r="AF5403" s="20"/>
      <c r="AI5403" s="2"/>
      <c r="AJ5403" s="2"/>
      <c r="AK5403" s="20"/>
      <c r="AN5403" s="2"/>
      <c r="AO5403" s="2"/>
    </row>
    <row r="5404" spans="7:41" x14ac:dyDescent="0.25">
      <c r="G5404" s="2"/>
      <c r="AF5404" s="20"/>
      <c r="AI5404" s="2"/>
      <c r="AJ5404" s="2"/>
      <c r="AK5404" s="20"/>
      <c r="AN5404" s="2"/>
      <c r="AO5404" s="2"/>
    </row>
    <row r="5405" spans="7:41" x14ac:dyDescent="0.25">
      <c r="G5405" s="2"/>
      <c r="AF5405" s="20"/>
      <c r="AI5405" s="2"/>
      <c r="AJ5405" s="2"/>
      <c r="AK5405" s="20"/>
      <c r="AN5405" s="2"/>
      <c r="AO5405" s="2"/>
    </row>
    <row r="5406" spans="7:41" x14ac:dyDescent="0.25">
      <c r="G5406" s="2"/>
      <c r="AF5406" s="20"/>
      <c r="AI5406" s="2"/>
      <c r="AJ5406" s="2"/>
      <c r="AK5406" s="20"/>
      <c r="AN5406" s="2"/>
      <c r="AO5406" s="2"/>
    </row>
    <row r="5407" spans="7:41" x14ac:dyDescent="0.25">
      <c r="G5407" s="2"/>
      <c r="AF5407" s="20"/>
      <c r="AI5407" s="2"/>
      <c r="AJ5407" s="2"/>
      <c r="AK5407" s="20"/>
      <c r="AN5407" s="2"/>
      <c r="AO5407" s="2"/>
    </row>
    <row r="5408" spans="7:41" x14ac:dyDescent="0.25">
      <c r="G5408" s="2"/>
      <c r="AF5408" s="20"/>
      <c r="AI5408" s="2"/>
      <c r="AJ5408" s="2"/>
      <c r="AK5408" s="20"/>
      <c r="AN5408" s="2"/>
      <c r="AO5408" s="2"/>
    </row>
    <row r="5409" spans="7:41" x14ac:dyDescent="0.25">
      <c r="G5409" s="2"/>
      <c r="AF5409" s="20"/>
      <c r="AI5409" s="2"/>
      <c r="AJ5409" s="2"/>
      <c r="AK5409" s="20"/>
      <c r="AN5409" s="2"/>
      <c r="AO5409" s="2"/>
    </row>
    <row r="5410" spans="7:41" x14ac:dyDescent="0.25">
      <c r="G5410" s="2"/>
      <c r="AF5410" s="20"/>
      <c r="AI5410" s="2"/>
      <c r="AJ5410" s="2"/>
      <c r="AK5410" s="20"/>
      <c r="AN5410" s="2"/>
      <c r="AO5410" s="2"/>
    </row>
    <row r="5411" spans="7:41" x14ac:dyDescent="0.25">
      <c r="G5411" s="2"/>
      <c r="AF5411" s="20"/>
      <c r="AI5411" s="2"/>
      <c r="AJ5411" s="2"/>
      <c r="AK5411" s="20"/>
      <c r="AN5411" s="2"/>
      <c r="AO5411" s="2"/>
    </row>
    <row r="5412" spans="7:41" x14ac:dyDescent="0.25">
      <c r="G5412" s="2"/>
      <c r="AF5412" s="20"/>
      <c r="AI5412" s="2"/>
      <c r="AJ5412" s="2"/>
      <c r="AK5412" s="20"/>
      <c r="AN5412" s="2"/>
      <c r="AO5412" s="2"/>
    </row>
    <row r="5413" spans="7:41" x14ac:dyDescent="0.25">
      <c r="G5413" s="2"/>
      <c r="AF5413" s="20"/>
      <c r="AI5413" s="2"/>
      <c r="AJ5413" s="2"/>
      <c r="AK5413" s="20"/>
      <c r="AN5413" s="2"/>
      <c r="AO5413" s="2"/>
    </row>
    <row r="5414" spans="7:41" x14ac:dyDescent="0.25">
      <c r="G5414" s="2"/>
      <c r="AF5414" s="20"/>
      <c r="AI5414" s="2"/>
      <c r="AJ5414" s="2"/>
      <c r="AK5414" s="20"/>
      <c r="AN5414" s="2"/>
      <c r="AO5414" s="2"/>
    </row>
    <row r="5415" spans="7:41" x14ac:dyDescent="0.25">
      <c r="G5415" s="2"/>
      <c r="AF5415" s="20"/>
      <c r="AI5415" s="2"/>
      <c r="AJ5415" s="2"/>
      <c r="AK5415" s="20"/>
      <c r="AN5415" s="2"/>
      <c r="AO5415" s="2"/>
    </row>
    <row r="5416" spans="7:41" x14ac:dyDescent="0.25">
      <c r="G5416" s="2"/>
      <c r="AF5416" s="20"/>
      <c r="AI5416" s="2"/>
      <c r="AJ5416" s="2"/>
      <c r="AK5416" s="20"/>
      <c r="AN5416" s="2"/>
      <c r="AO5416" s="2"/>
    </row>
    <row r="5417" spans="7:41" x14ac:dyDescent="0.25">
      <c r="G5417" s="2"/>
      <c r="AF5417" s="20"/>
      <c r="AI5417" s="2"/>
      <c r="AJ5417" s="2"/>
      <c r="AK5417" s="20"/>
      <c r="AN5417" s="2"/>
      <c r="AO5417" s="2"/>
    </row>
    <row r="5418" spans="7:41" x14ac:dyDescent="0.25">
      <c r="G5418" s="2"/>
      <c r="AF5418" s="20"/>
      <c r="AI5418" s="2"/>
      <c r="AJ5418" s="2"/>
      <c r="AK5418" s="20"/>
      <c r="AN5418" s="2"/>
      <c r="AO5418" s="2"/>
    </row>
    <row r="5419" spans="7:41" x14ac:dyDescent="0.25">
      <c r="G5419" s="2"/>
      <c r="AF5419" s="20"/>
      <c r="AI5419" s="2"/>
      <c r="AJ5419" s="2"/>
      <c r="AK5419" s="20"/>
      <c r="AN5419" s="2"/>
      <c r="AO5419" s="2"/>
    </row>
    <row r="5420" spans="7:41" x14ac:dyDescent="0.25">
      <c r="G5420" s="2"/>
      <c r="AF5420" s="20"/>
      <c r="AI5420" s="2"/>
      <c r="AJ5420" s="2"/>
      <c r="AK5420" s="20"/>
      <c r="AN5420" s="2"/>
      <c r="AO5420" s="2"/>
    </row>
    <row r="5421" spans="7:41" x14ac:dyDescent="0.25">
      <c r="G5421" s="2"/>
      <c r="AF5421" s="20"/>
      <c r="AI5421" s="2"/>
      <c r="AJ5421" s="2"/>
      <c r="AK5421" s="20"/>
      <c r="AN5421" s="2"/>
      <c r="AO5421" s="2"/>
    </row>
    <row r="5422" spans="7:41" x14ac:dyDescent="0.25">
      <c r="G5422" s="2"/>
      <c r="AF5422" s="20"/>
      <c r="AI5422" s="2"/>
      <c r="AJ5422" s="2"/>
      <c r="AK5422" s="20"/>
      <c r="AN5422" s="2"/>
      <c r="AO5422" s="2"/>
    </row>
    <row r="5423" spans="7:41" x14ac:dyDescent="0.25">
      <c r="G5423" s="2"/>
      <c r="AF5423" s="20"/>
      <c r="AI5423" s="2"/>
      <c r="AJ5423" s="2"/>
      <c r="AK5423" s="20"/>
      <c r="AN5423" s="2"/>
      <c r="AO5423" s="2"/>
    </row>
    <row r="5424" spans="7:41" x14ac:dyDescent="0.25">
      <c r="G5424" s="2"/>
      <c r="AF5424" s="20"/>
      <c r="AI5424" s="2"/>
      <c r="AJ5424" s="2"/>
      <c r="AK5424" s="20"/>
      <c r="AN5424" s="2"/>
      <c r="AO5424" s="2"/>
    </row>
    <row r="5425" spans="7:41" x14ac:dyDescent="0.25">
      <c r="G5425" s="2"/>
      <c r="AF5425" s="20"/>
      <c r="AI5425" s="2"/>
      <c r="AJ5425" s="2"/>
      <c r="AK5425" s="20"/>
      <c r="AN5425" s="2"/>
      <c r="AO5425" s="2"/>
    </row>
    <row r="5426" spans="7:41" x14ac:dyDescent="0.25">
      <c r="G5426" s="2"/>
      <c r="AF5426" s="20"/>
      <c r="AI5426" s="2"/>
      <c r="AJ5426" s="2"/>
      <c r="AK5426" s="20"/>
      <c r="AN5426" s="2"/>
      <c r="AO5426" s="2"/>
    </row>
    <row r="5427" spans="7:41" x14ac:dyDescent="0.25">
      <c r="G5427" s="2"/>
      <c r="AF5427" s="20"/>
      <c r="AI5427" s="2"/>
      <c r="AJ5427" s="2"/>
      <c r="AK5427" s="20"/>
      <c r="AN5427" s="2"/>
      <c r="AO5427" s="2"/>
    </row>
    <row r="5428" spans="7:41" x14ac:dyDescent="0.25">
      <c r="G5428" s="2"/>
      <c r="AF5428" s="20"/>
      <c r="AI5428" s="2"/>
      <c r="AJ5428" s="2"/>
      <c r="AK5428" s="20"/>
      <c r="AN5428" s="2"/>
      <c r="AO5428" s="2"/>
    </row>
    <row r="5429" spans="7:41" x14ac:dyDescent="0.25">
      <c r="G5429" s="2"/>
      <c r="AF5429" s="20"/>
      <c r="AI5429" s="2"/>
      <c r="AJ5429" s="2"/>
      <c r="AK5429" s="20"/>
      <c r="AN5429" s="2"/>
      <c r="AO5429" s="2"/>
    </row>
    <row r="5430" spans="7:41" x14ac:dyDescent="0.25">
      <c r="G5430" s="2"/>
      <c r="AF5430" s="20"/>
      <c r="AI5430" s="2"/>
      <c r="AJ5430" s="2"/>
      <c r="AK5430" s="20"/>
      <c r="AN5430" s="2"/>
      <c r="AO5430" s="2"/>
    </row>
    <row r="5431" spans="7:41" x14ac:dyDescent="0.25">
      <c r="G5431" s="2"/>
      <c r="AF5431" s="20"/>
      <c r="AI5431" s="2"/>
      <c r="AJ5431" s="2"/>
      <c r="AK5431" s="20"/>
      <c r="AN5431" s="2"/>
      <c r="AO5431" s="2"/>
    </row>
    <row r="5432" spans="7:41" x14ac:dyDescent="0.25">
      <c r="G5432" s="2"/>
      <c r="AF5432" s="20"/>
      <c r="AI5432" s="2"/>
      <c r="AJ5432" s="2"/>
      <c r="AK5432" s="20"/>
      <c r="AN5432" s="2"/>
      <c r="AO5432" s="2"/>
    </row>
    <row r="5433" spans="7:41" x14ac:dyDescent="0.25">
      <c r="G5433" s="2"/>
      <c r="AF5433" s="20"/>
      <c r="AI5433" s="2"/>
      <c r="AJ5433" s="2"/>
      <c r="AK5433" s="20"/>
      <c r="AN5433" s="2"/>
      <c r="AO5433" s="2"/>
    </row>
    <row r="5434" spans="7:41" x14ac:dyDescent="0.25">
      <c r="G5434" s="2"/>
      <c r="AF5434" s="20"/>
      <c r="AI5434" s="2"/>
      <c r="AJ5434" s="2"/>
      <c r="AK5434" s="20"/>
      <c r="AN5434" s="2"/>
      <c r="AO5434" s="2"/>
    </row>
    <row r="5435" spans="7:41" x14ac:dyDescent="0.25">
      <c r="G5435" s="2"/>
      <c r="AF5435" s="20"/>
      <c r="AI5435" s="2"/>
      <c r="AJ5435" s="2"/>
      <c r="AK5435" s="20"/>
      <c r="AN5435" s="2"/>
      <c r="AO5435" s="2"/>
    </row>
    <row r="5436" spans="7:41" x14ac:dyDescent="0.25">
      <c r="G5436" s="2"/>
      <c r="AF5436" s="20"/>
      <c r="AI5436" s="2"/>
      <c r="AJ5436" s="2"/>
      <c r="AK5436" s="20"/>
      <c r="AN5436" s="2"/>
      <c r="AO5436" s="2"/>
    </row>
    <row r="5437" spans="7:41" x14ac:dyDescent="0.25">
      <c r="G5437" s="2"/>
      <c r="AF5437" s="20"/>
      <c r="AI5437" s="2"/>
      <c r="AJ5437" s="2"/>
      <c r="AK5437" s="20"/>
      <c r="AN5437" s="2"/>
      <c r="AO5437" s="2"/>
    </row>
    <row r="5438" spans="7:41" x14ac:dyDescent="0.25">
      <c r="G5438" s="2"/>
      <c r="AF5438" s="20"/>
      <c r="AI5438" s="2"/>
      <c r="AJ5438" s="2"/>
      <c r="AK5438" s="20"/>
      <c r="AN5438" s="2"/>
      <c r="AO5438" s="2"/>
    </row>
    <row r="5439" spans="7:41" x14ac:dyDescent="0.25">
      <c r="G5439" s="2"/>
      <c r="AF5439" s="20"/>
      <c r="AI5439" s="2"/>
      <c r="AJ5439" s="2"/>
      <c r="AK5439" s="20"/>
      <c r="AN5439" s="2"/>
      <c r="AO5439" s="2"/>
    </row>
    <row r="5440" spans="7:41" x14ac:dyDescent="0.25">
      <c r="G5440" s="2"/>
      <c r="AF5440" s="20"/>
      <c r="AI5440" s="2"/>
      <c r="AJ5440" s="2"/>
      <c r="AK5440" s="20"/>
      <c r="AN5440" s="2"/>
      <c r="AO5440" s="2"/>
    </row>
    <row r="5441" spans="7:41" x14ac:dyDescent="0.25">
      <c r="G5441" s="2"/>
      <c r="AF5441" s="20"/>
      <c r="AI5441" s="2"/>
      <c r="AJ5441" s="2"/>
      <c r="AK5441" s="20"/>
      <c r="AN5441" s="2"/>
      <c r="AO5441" s="2"/>
    </row>
    <row r="5442" spans="7:41" x14ac:dyDescent="0.25">
      <c r="G5442" s="2"/>
      <c r="AF5442" s="20"/>
      <c r="AI5442" s="2"/>
      <c r="AJ5442" s="2"/>
      <c r="AK5442" s="20"/>
      <c r="AN5442" s="2"/>
      <c r="AO5442" s="2"/>
    </row>
    <row r="5443" spans="7:41" x14ac:dyDescent="0.25">
      <c r="G5443" s="2"/>
      <c r="AF5443" s="20"/>
      <c r="AI5443" s="2"/>
      <c r="AJ5443" s="2"/>
      <c r="AK5443" s="20"/>
      <c r="AN5443" s="2"/>
      <c r="AO5443" s="2"/>
    </row>
    <row r="5444" spans="7:41" x14ac:dyDescent="0.25">
      <c r="G5444" s="2"/>
      <c r="AF5444" s="20"/>
      <c r="AI5444" s="2"/>
      <c r="AJ5444" s="2"/>
      <c r="AK5444" s="20"/>
      <c r="AN5444" s="2"/>
      <c r="AO5444" s="2"/>
    </row>
    <row r="5445" spans="7:41" x14ac:dyDescent="0.25">
      <c r="G5445" s="2"/>
      <c r="AF5445" s="20"/>
      <c r="AI5445" s="2"/>
      <c r="AJ5445" s="2"/>
      <c r="AK5445" s="20"/>
      <c r="AN5445" s="2"/>
      <c r="AO5445" s="2"/>
    </row>
    <row r="5446" spans="7:41" x14ac:dyDescent="0.25">
      <c r="G5446" s="2"/>
      <c r="AF5446" s="20"/>
      <c r="AI5446" s="2"/>
      <c r="AJ5446" s="2"/>
      <c r="AK5446" s="20"/>
      <c r="AN5446" s="2"/>
      <c r="AO5446" s="2"/>
    </row>
    <row r="5447" spans="7:41" x14ac:dyDescent="0.25">
      <c r="G5447" s="2"/>
      <c r="AF5447" s="20"/>
      <c r="AI5447" s="2"/>
      <c r="AJ5447" s="2"/>
      <c r="AK5447" s="20"/>
      <c r="AN5447" s="2"/>
      <c r="AO5447" s="2"/>
    </row>
    <row r="5448" spans="7:41" x14ac:dyDescent="0.25">
      <c r="G5448" s="2"/>
      <c r="AF5448" s="20"/>
      <c r="AI5448" s="2"/>
      <c r="AJ5448" s="2"/>
      <c r="AK5448" s="20"/>
      <c r="AN5448" s="2"/>
      <c r="AO5448" s="2"/>
    </row>
    <row r="5449" spans="7:41" x14ac:dyDescent="0.25">
      <c r="G5449" s="2"/>
      <c r="AF5449" s="20"/>
      <c r="AI5449" s="2"/>
      <c r="AJ5449" s="2"/>
      <c r="AK5449" s="20"/>
      <c r="AN5449" s="2"/>
      <c r="AO5449" s="2"/>
    </row>
    <row r="5450" spans="7:41" x14ac:dyDescent="0.25">
      <c r="G5450" s="2"/>
      <c r="AF5450" s="20"/>
      <c r="AI5450" s="2"/>
      <c r="AJ5450" s="2"/>
      <c r="AK5450" s="20"/>
      <c r="AN5450" s="2"/>
      <c r="AO5450" s="2"/>
    </row>
    <row r="5451" spans="7:41" x14ac:dyDescent="0.25">
      <c r="G5451" s="2"/>
      <c r="AF5451" s="20"/>
      <c r="AI5451" s="2"/>
      <c r="AJ5451" s="2"/>
      <c r="AK5451" s="20"/>
      <c r="AN5451" s="2"/>
      <c r="AO5451" s="2"/>
    </row>
    <row r="5452" spans="7:41" x14ac:dyDescent="0.25">
      <c r="G5452" s="2"/>
      <c r="AF5452" s="20"/>
      <c r="AI5452" s="2"/>
      <c r="AJ5452" s="2"/>
      <c r="AK5452" s="20"/>
      <c r="AN5452" s="2"/>
      <c r="AO5452" s="2"/>
    </row>
    <row r="5453" spans="7:41" x14ac:dyDescent="0.25">
      <c r="G5453" s="2"/>
      <c r="AF5453" s="20"/>
      <c r="AI5453" s="2"/>
      <c r="AJ5453" s="2"/>
      <c r="AK5453" s="20"/>
      <c r="AN5453" s="2"/>
      <c r="AO5453" s="2"/>
    </row>
    <row r="5454" spans="7:41" x14ac:dyDescent="0.25">
      <c r="G5454" s="2"/>
      <c r="AF5454" s="20"/>
      <c r="AI5454" s="2"/>
      <c r="AJ5454" s="2"/>
      <c r="AK5454" s="20"/>
      <c r="AN5454" s="2"/>
      <c r="AO5454" s="2"/>
    </row>
    <row r="5455" spans="7:41" x14ac:dyDescent="0.25">
      <c r="G5455" s="2"/>
      <c r="AF5455" s="20"/>
      <c r="AI5455" s="2"/>
      <c r="AJ5455" s="2"/>
      <c r="AK5455" s="20"/>
      <c r="AN5455" s="2"/>
      <c r="AO5455" s="2"/>
    </row>
    <row r="5456" spans="7:41" x14ac:dyDescent="0.25">
      <c r="G5456" s="2"/>
      <c r="AF5456" s="20"/>
      <c r="AI5456" s="2"/>
      <c r="AJ5456" s="2"/>
      <c r="AK5456" s="20"/>
      <c r="AN5456" s="2"/>
      <c r="AO5456" s="2"/>
    </row>
    <row r="5457" spans="7:41" x14ac:dyDescent="0.25">
      <c r="G5457" s="2"/>
      <c r="AF5457" s="20"/>
      <c r="AI5457" s="2"/>
      <c r="AJ5457" s="2"/>
      <c r="AK5457" s="20"/>
      <c r="AN5457" s="2"/>
      <c r="AO5457" s="2"/>
    </row>
    <row r="5458" spans="7:41" x14ac:dyDescent="0.25">
      <c r="G5458" s="2"/>
      <c r="AF5458" s="20"/>
      <c r="AI5458" s="2"/>
      <c r="AJ5458" s="2"/>
      <c r="AK5458" s="20"/>
      <c r="AN5458" s="2"/>
      <c r="AO5458" s="2"/>
    </row>
    <row r="5459" spans="7:41" x14ac:dyDescent="0.25">
      <c r="G5459" s="2"/>
      <c r="AF5459" s="20"/>
      <c r="AI5459" s="2"/>
      <c r="AJ5459" s="2"/>
      <c r="AK5459" s="20"/>
      <c r="AN5459" s="2"/>
      <c r="AO5459" s="2"/>
    </row>
    <row r="5460" spans="7:41" x14ac:dyDescent="0.25">
      <c r="G5460" s="2"/>
      <c r="AF5460" s="20"/>
      <c r="AI5460" s="2"/>
      <c r="AJ5460" s="2"/>
      <c r="AK5460" s="20"/>
      <c r="AN5460" s="2"/>
      <c r="AO5460" s="2"/>
    </row>
    <row r="5461" spans="7:41" x14ac:dyDescent="0.25">
      <c r="G5461" s="2"/>
      <c r="AF5461" s="20"/>
      <c r="AI5461" s="2"/>
      <c r="AJ5461" s="2"/>
      <c r="AK5461" s="20"/>
      <c r="AN5461" s="2"/>
      <c r="AO5461" s="2"/>
    </row>
    <row r="5462" spans="7:41" x14ac:dyDescent="0.25">
      <c r="G5462" s="2"/>
      <c r="AF5462" s="20"/>
      <c r="AI5462" s="2"/>
      <c r="AJ5462" s="2"/>
      <c r="AK5462" s="20"/>
      <c r="AN5462" s="2"/>
      <c r="AO5462" s="2"/>
    </row>
    <row r="5463" spans="7:41" x14ac:dyDescent="0.25">
      <c r="G5463" s="2"/>
      <c r="AF5463" s="20"/>
      <c r="AI5463" s="2"/>
      <c r="AJ5463" s="2"/>
      <c r="AK5463" s="20"/>
      <c r="AN5463" s="2"/>
      <c r="AO5463" s="2"/>
    </row>
    <row r="5464" spans="7:41" x14ac:dyDescent="0.25">
      <c r="G5464" s="2"/>
      <c r="AF5464" s="20"/>
      <c r="AI5464" s="2"/>
      <c r="AJ5464" s="2"/>
      <c r="AK5464" s="20"/>
      <c r="AN5464" s="2"/>
      <c r="AO5464" s="2"/>
    </row>
    <row r="5465" spans="7:41" x14ac:dyDescent="0.25">
      <c r="G5465" s="2"/>
      <c r="AF5465" s="20"/>
      <c r="AI5465" s="2"/>
      <c r="AJ5465" s="2"/>
      <c r="AK5465" s="20"/>
      <c r="AN5465" s="2"/>
      <c r="AO5465" s="2"/>
    </row>
    <row r="5466" spans="7:41" x14ac:dyDescent="0.25">
      <c r="G5466" s="2"/>
      <c r="AF5466" s="20"/>
      <c r="AI5466" s="2"/>
      <c r="AJ5466" s="2"/>
      <c r="AK5466" s="20"/>
      <c r="AN5466" s="2"/>
      <c r="AO5466" s="2"/>
    </row>
    <row r="5467" spans="7:41" x14ac:dyDescent="0.25">
      <c r="G5467" s="2"/>
      <c r="AF5467" s="20"/>
      <c r="AI5467" s="2"/>
      <c r="AJ5467" s="2"/>
      <c r="AK5467" s="20"/>
      <c r="AN5467" s="2"/>
      <c r="AO5467" s="2"/>
    </row>
    <row r="5468" spans="7:41" x14ac:dyDescent="0.25">
      <c r="G5468" s="2"/>
      <c r="AF5468" s="20"/>
      <c r="AI5468" s="2"/>
      <c r="AJ5468" s="2"/>
      <c r="AK5468" s="20"/>
      <c r="AN5468" s="2"/>
      <c r="AO5468" s="2"/>
    </row>
    <row r="5469" spans="7:41" x14ac:dyDescent="0.25">
      <c r="G5469" s="2"/>
      <c r="AF5469" s="20"/>
      <c r="AI5469" s="2"/>
      <c r="AJ5469" s="2"/>
      <c r="AK5469" s="20"/>
      <c r="AN5469" s="2"/>
      <c r="AO5469" s="2"/>
    </row>
    <row r="5470" spans="7:41" x14ac:dyDescent="0.25">
      <c r="G5470" s="2"/>
      <c r="AF5470" s="20"/>
      <c r="AI5470" s="2"/>
      <c r="AJ5470" s="2"/>
      <c r="AK5470" s="20"/>
      <c r="AN5470" s="2"/>
      <c r="AO5470" s="2"/>
    </row>
    <row r="5471" spans="7:41" x14ac:dyDescent="0.25">
      <c r="G5471" s="2"/>
      <c r="AF5471" s="20"/>
      <c r="AI5471" s="2"/>
      <c r="AJ5471" s="2"/>
      <c r="AK5471" s="20"/>
      <c r="AN5471" s="2"/>
      <c r="AO5471" s="2"/>
    </row>
    <row r="5472" spans="7:41" x14ac:dyDescent="0.25">
      <c r="G5472" s="2"/>
      <c r="AF5472" s="20"/>
      <c r="AI5472" s="2"/>
      <c r="AJ5472" s="2"/>
      <c r="AK5472" s="20"/>
      <c r="AN5472" s="2"/>
      <c r="AO5472" s="2"/>
    </row>
    <row r="5473" spans="7:41" x14ac:dyDescent="0.25">
      <c r="G5473" s="2"/>
      <c r="AF5473" s="20"/>
      <c r="AI5473" s="2"/>
      <c r="AJ5473" s="2"/>
      <c r="AK5473" s="20"/>
      <c r="AN5473" s="2"/>
      <c r="AO5473" s="2"/>
    </row>
    <row r="5474" spans="7:41" x14ac:dyDescent="0.25">
      <c r="G5474" s="2"/>
      <c r="AF5474" s="20"/>
      <c r="AI5474" s="2"/>
      <c r="AJ5474" s="2"/>
      <c r="AK5474" s="20"/>
      <c r="AN5474" s="2"/>
      <c r="AO5474" s="2"/>
    </row>
    <row r="5475" spans="7:41" x14ac:dyDescent="0.25">
      <c r="G5475" s="2"/>
      <c r="AF5475" s="20"/>
      <c r="AI5475" s="2"/>
      <c r="AJ5475" s="2"/>
      <c r="AK5475" s="20"/>
      <c r="AN5475" s="2"/>
      <c r="AO5475" s="2"/>
    </row>
    <row r="5476" spans="7:41" x14ac:dyDescent="0.25">
      <c r="G5476" s="2"/>
      <c r="AF5476" s="20"/>
      <c r="AI5476" s="2"/>
      <c r="AJ5476" s="2"/>
      <c r="AK5476" s="20"/>
      <c r="AN5476" s="2"/>
      <c r="AO5476" s="2"/>
    </row>
    <row r="5477" spans="7:41" x14ac:dyDescent="0.25">
      <c r="G5477" s="2"/>
      <c r="AF5477" s="20"/>
      <c r="AI5477" s="2"/>
      <c r="AJ5477" s="2"/>
      <c r="AK5477" s="20"/>
      <c r="AN5477" s="2"/>
      <c r="AO5477" s="2"/>
    </row>
    <row r="5478" spans="7:41" x14ac:dyDescent="0.25">
      <c r="G5478" s="2"/>
      <c r="AF5478" s="20"/>
      <c r="AI5478" s="2"/>
      <c r="AJ5478" s="2"/>
      <c r="AK5478" s="20"/>
      <c r="AN5478" s="2"/>
      <c r="AO5478" s="2"/>
    </row>
    <row r="5479" spans="7:41" x14ac:dyDescent="0.25">
      <c r="G5479" s="2"/>
      <c r="AF5479" s="20"/>
      <c r="AI5479" s="2"/>
      <c r="AJ5479" s="2"/>
      <c r="AK5479" s="20"/>
      <c r="AN5479" s="2"/>
      <c r="AO5479" s="2"/>
    </row>
    <row r="5480" spans="7:41" x14ac:dyDescent="0.25">
      <c r="G5480" s="2"/>
      <c r="AF5480" s="20"/>
      <c r="AI5480" s="2"/>
      <c r="AJ5480" s="2"/>
      <c r="AK5480" s="20"/>
      <c r="AN5480" s="2"/>
      <c r="AO5480" s="2"/>
    </row>
    <row r="5481" spans="7:41" x14ac:dyDescent="0.25">
      <c r="G5481" s="2"/>
      <c r="AF5481" s="20"/>
      <c r="AI5481" s="2"/>
      <c r="AJ5481" s="2"/>
      <c r="AK5481" s="20"/>
      <c r="AN5481" s="2"/>
      <c r="AO5481" s="2"/>
    </row>
    <row r="5482" spans="7:41" x14ac:dyDescent="0.25">
      <c r="G5482" s="2"/>
      <c r="AF5482" s="20"/>
      <c r="AI5482" s="2"/>
      <c r="AJ5482" s="2"/>
      <c r="AK5482" s="20"/>
      <c r="AN5482" s="2"/>
      <c r="AO5482" s="2"/>
    </row>
    <row r="5483" spans="7:41" x14ac:dyDescent="0.25">
      <c r="G5483" s="2"/>
      <c r="AF5483" s="20"/>
      <c r="AI5483" s="2"/>
      <c r="AJ5483" s="2"/>
      <c r="AK5483" s="20"/>
      <c r="AN5483" s="2"/>
      <c r="AO5483" s="2"/>
    </row>
    <row r="5484" spans="7:41" x14ac:dyDescent="0.25">
      <c r="G5484" s="2"/>
      <c r="AF5484" s="20"/>
      <c r="AI5484" s="2"/>
      <c r="AJ5484" s="2"/>
      <c r="AK5484" s="20"/>
      <c r="AN5484" s="2"/>
      <c r="AO5484" s="2"/>
    </row>
    <row r="5485" spans="7:41" x14ac:dyDescent="0.25">
      <c r="G5485" s="2"/>
      <c r="AF5485" s="20"/>
      <c r="AI5485" s="2"/>
      <c r="AJ5485" s="2"/>
      <c r="AK5485" s="20"/>
      <c r="AN5485" s="2"/>
      <c r="AO5485" s="2"/>
    </row>
    <row r="5486" spans="7:41" x14ac:dyDescent="0.25">
      <c r="G5486" s="2"/>
      <c r="AF5486" s="20"/>
      <c r="AI5486" s="2"/>
      <c r="AJ5486" s="2"/>
      <c r="AK5486" s="20"/>
      <c r="AN5486" s="2"/>
      <c r="AO5486" s="2"/>
    </row>
    <row r="5487" spans="7:41" x14ac:dyDescent="0.25">
      <c r="G5487" s="2"/>
      <c r="AF5487" s="20"/>
      <c r="AI5487" s="2"/>
      <c r="AJ5487" s="2"/>
      <c r="AK5487" s="20"/>
      <c r="AN5487" s="2"/>
      <c r="AO5487" s="2"/>
    </row>
    <row r="5488" spans="7:41" x14ac:dyDescent="0.25">
      <c r="G5488" s="2"/>
      <c r="AF5488" s="20"/>
      <c r="AI5488" s="2"/>
      <c r="AJ5488" s="2"/>
      <c r="AK5488" s="20"/>
      <c r="AN5488" s="2"/>
      <c r="AO5488" s="2"/>
    </row>
    <row r="5489" spans="7:41" x14ac:dyDescent="0.25">
      <c r="G5489" s="2"/>
      <c r="AF5489" s="20"/>
      <c r="AI5489" s="2"/>
      <c r="AJ5489" s="2"/>
      <c r="AK5489" s="20"/>
      <c r="AN5489" s="2"/>
      <c r="AO5489" s="2"/>
    </row>
    <row r="5490" spans="7:41" x14ac:dyDescent="0.25">
      <c r="G5490" s="2"/>
      <c r="AF5490" s="20"/>
      <c r="AI5490" s="2"/>
      <c r="AJ5490" s="2"/>
      <c r="AK5490" s="20"/>
      <c r="AN5490" s="2"/>
      <c r="AO5490" s="2"/>
    </row>
    <row r="5491" spans="7:41" x14ac:dyDescent="0.25">
      <c r="G5491" s="2"/>
      <c r="AF5491" s="20"/>
      <c r="AI5491" s="2"/>
      <c r="AJ5491" s="2"/>
      <c r="AK5491" s="20"/>
      <c r="AN5491" s="2"/>
      <c r="AO5491" s="2"/>
    </row>
    <row r="5492" spans="7:41" x14ac:dyDescent="0.25">
      <c r="G5492" s="2"/>
      <c r="AF5492" s="20"/>
      <c r="AI5492" s="2"/>
      <c r="AJ5492" s="2"/>
      <c r="AK5492" s="20"/>
      <c r="AN5492" s="2"/>
      <c r="AO5492" s="2"/>
    </row>
    <row r="5493" spans="7:41" x14ac:dyDescent="0.25">
      <c r="G5493" s="2"/>
      <c r="AF5493" s="20"/>
      <c r="AI5493" s="2"/>
      <c r="AJ5493" s="2"/>
      <c r="AK5493" s="20"/>
      <c r="AN5493" s="2"/>
      <c r="AO5493" s="2"/>
    </row>
    <row r="5494" spans="7:41" x14ac:dyDescent="0.25">
      <c r="G5494" s="2"/>
      <c r="AF5494" s="20"/>
      <c r="AI5494" s="2"/>
      <c r="AJ5494" s="2"/>
      <c r="AK5494" s="20"/>
      <c r="AN5494" s="2"/>
      <c r="AO5494" s="2"/>
    </row>
    <row r="5495" spans="7:41" x14ac:dyDescent="0.25">
      <c r="G5495" s="2"/>
      <c r="AF5495" s="20"/>
      <c r="AI5495" s="2"/>
      <c r="AJ5495" s="2"/>
      <c r="AK5495" s="20"/>
      <c r="AN5495" s="2"/>
      <c r="AO5495" s="2"/>
    </row>
    <row r="5496" spans="7:41" x14ac:dyDescent="0.25">
      <c r="G5496" s="2"/>
      <c r="AF5496" s="20"/>
      <c r="AI5496" s="2"/>
      <c r="AJ5496" s="2"/>
      <c r="AK5496" s="20"/>
      <c r="AN5496" s="2"/>
      <c r="AO5496" s="2"/>
    </row>
    <row r="5497" spans="7:41" x14ac:dyDescent="0.25">
      <c r="G5497" s="2"/>
      <c r="AF5497" s="20"/>
      <c r="AI5497" s="2"/>
      <c r="AJ5497" s="2"/>
      <c r="AK5497" s="20"/>
      <c r="AN5497" s="2"/>
      <c r="AO5497" s="2"/>
    </row>
    <row r="5498" spans="7:41" x14ac:dyDescent="0.25">
      <c r="G5498" s="2"/>
      <c r="AF5498" s="20"/>
      <c r="AI5498" s="2"/>
      <c r="AJ5498" s="2"/>
      <c r="AK5498" s="20"/>
      <c r="AN5498" s="2"/>
      <c r="AO5498" s="2"/>
    </row>
    <row r="5499" spans="7:41" x14ac:dyDescent="0.25">
      <c r="G5499" s="2"/>
      <c r="AF5499" s="20"/>
      <c r="AI5499" s="2"/>
      <c r="AJ5499" s="2"/>
      <c r="AK5499" s="20"/>
      <c r="AN5499" s="2"/>
      <c r="AO5499" s="2"/>
    </row>
    <row r="5500" spans="7:41" x14ac:dyDescent="0.25">
      <c r="G5500" s="2"/>
      <c r="AF5500" s="20"/>
      <c r="AI5500" s="2"/>
      <c r="AJ5500" s="2"/>
      <c r="AK5500" s="20"/>
      <c r="AN5500" s="2"/>
      <c r="AO5500" s="2"/>
    </row>
    <row r="5501" spans="7:41" x14ac:dyDescent="0.25">
      <c r="G5501" s="2"/>
      <c r="AF5501" s="20"/>
      <c r="AI5501" s="2"/>
      <c r="AJ5501" s="2"/>
      <c r="AK5501" s="20"/>
      <c r="AN5501" s="2"/>
      <c r="AO5501" s="2"/>
    </row>
    <row r="5502" spans="7:41" x14ac:dyDescent="0.25">
      <c r="G5502" s="2"/>
      <c r="AF5502" s="20"/>
      <c r="AI5502" s="2"/>
      <c r="AJ5502" s="2"/>
      <c r="AK5502" s="20"/>
      <c r="AN5502" s="2"/>
      <c r="AO5502" s="2"/>
    </row>
    <row r="5503" spans="7:41" x14ac:dyDescent="0.25">
      <c r="G5503" s="2"/>
      <c r="AF5503" s="20"/>
      <c r="AI5503" s="2"/>
      <c r="AJ5503" s="2"/>
      <c r="AK5503" s="20"/>
      <c r="AN5503" s="2"/>
      <c r="AO5503" s="2"/>
    </row>
    <row r="5504" spans="7:41" x14ac:dyDescent="0.25">
      <c r="G5504" s="2"/>
      <c r="AF5504" s="20"/>
      <c r="AI5504" s="2"/>
      <c r="AJ5504" s="2"/>
      <c r="AK5504" s="20"/>
      <c r="AN5504" s="2"/>
      <c r="AO5504" s="2"/>
    </row>
    <row r="5505" spans="7:41" x14ac:dyDescent="0.25">
      <c r="G5505" s="2"/>
      <c r="AF5505" s="20"/>
      <c r="AI5505" s="2"/>
      <c r="AJ5505" s="2"/>
      <c r="AK5505" s="20"/>
      <c r="AN5505" s="2"/>
      <c r="AO5505" s="2"/>
    </row>
    <row r="5506" spans="7:41" x14ac:dyDescent="0.25">
      <c r="G5506" s="2"/>
      <c r="AF5506" s="20"/>
      <c r="AI5506" s="2"/>
      <c r="AJ5506" s="2"/>
      <c r="AK5506" s="20"/>
      <c r="AN5506" s="2"/>
      <c r="AO5506" s="2"/>
    </row>
    <row r="5507" spans="7:41" x14ac:dyDescent="0.25">
      <c r="G5507" s="2"/>
      <c r="AF5507" s="20"/>
      <c r="AI5507" s="2"/>
      <c r="AJ5507" s="2"/>
      <c r="AK5507" s="20"/>
      <c r="AN5507" s="2"/>
      <c r="AO5507" s="2"/>
    </row>
    <row r="5508" spans="7:41" x14ac:dyDescent="0.25">
      <c r="G5508" s="2"/>
      <c r="AF5508" s="20"/>
      <c r="AI5508" s="2"/>
      <c r="AJ5508" s="2"/>
      <c r="AK5508" s="20"/>
      <c r="AN5508" s="2"/>
      <c r="AO5508" s="2"/>
    </row>
    <row r="5509" spans="7:41" x14ac:dyDescent="0.25">
      <c r="G5509" s="2"/>
      <c r="AF5509" s="20"/>
      <c r="AI5509" s="2"/>
      <c r="AJ5509" s="2"/>
      <c r="AK5509" s="20"/>
      <c r="AN5509" s="2"/>
      <c r="AO5509" s="2"/>
    </row>
    <row r="5510" spans="7:41" x14ac:dyDescent="0.25">
      <c r="G5510" s="2"/>
      <c r="AF5510" s="20"/>
      <c r="AI5510" s="2"/>
      <c r="AJ5510" s="2"/>
      <c r="AK5510" s="20"/>
      <c r="AN5510" s="2"/>
      <c r="AO5510" s="2"/>
    </row>
    <row r="5511" spans="7:41" x14ac:dyDescent="0.25">
      <c r="G5511" s="2"/>
      <c r="AF5511" s="20"/>
      <c r="AI5511" s="2"/>
      <c r="AJ5511" s="2"/>
      <c r="AK5511" s="20"/>
      <c r="AN5511" s="2"/>
      <c r="AO5511" s="2"/>
    </row>
    <row r="5512" spans="7:41" x14ac:dyDescent="0.25">
      <c r="G5512" s="2"/>
      <c r="AF5512" s="20"/>
      <c r="AI5512" s="2"/>
      <c r="AJ5512" s="2"/>
      <c r="AK5512" s="20"/>
      <c r="AN5512" s="2"/>
      <c r="AO5512" s="2"/>
    </row>
    <row r="5513" spans="7:41" x14ac:dyDescent="0.25">
      <c r="G5513" s="2"/>
      <c r="AF5513" s="20"/>
      <c r="AI5513" s="2"/>
      <c r="AJ5513" s="2"/>
      <c r="AK5513" s="20"/>
      <c r="AN5513" s="2"/>
      <c r="AO5513" s="2"/>
    </row>
    <row r="5514" spans="7:41" x14ac:dyDescent="0.25">
      <c r="G5514" s="2"/>
      <c r="AF5514" s="20"/>
      <c r="AI5514" s="2"/>
      <c r="AJ5514" s="2"/>
      <c r="AK5514" s="20"/>
      <c r="AN5514" s="2"/>
      <c r="AO5514" s="2"/>
    </row>
    <row r="5515" spans="7:41" x14ac:dyDescent="0.25">
      <c r="G5515" s="2"/>
      <c r="AF5515" s="20"/>
      <c r="AI5515" s="2"/>
      <c r="AJ5515" s="2"/>
      <c r="AK5515" s="20"/>
      <c r="AN5515" s="2"/>
      <c r="AO5515" s="2"/>
    </row>
    <row r="5516" spans="7:41" x14ac:dyDescent="0.25">
      <c r="G5516" s="2"/>
      <c r="AF5516" s="20"/>
      <c r="AI5516" s="2"/>
      <c r="AJ5516" s="2"/>
      <c r="AK5516" s="20"/>
      <c r="AN5516" s="2"/>
      <c r="AO5516" s="2"/>
    </row>
    <row r="5517" spans="7:41" x14ac:dyDescent="0.25">
      <c r="G5517" s="2"/>
      <c r="AF5517" s="20"/>
      <c r="AI5517" s="2"/>
      <c r="AJ5517" s="2"/>
      <c r="AK5517" s="20"/>
      <c r="AN5517" s="2"/>
      <c r="AO5517" s="2"/>
    </row>
    <row r="5518" spans="7:41" x14ac:dyDescent="0.25">
      <c r="G5518" s="2"/>
      <c r="AF5518" s="20"/>
      <c r="AI5518" s="2"/>
      <c r="AJ5518" s="2"/>
      <c r="AK5518" s="20"/>
      <c r="AN5518" s="2"/>
      <c r="AO5518" s="2"/>
    </row>
    <row r="5519" spans="7:41" x14ac:dyDescent="0.25">
      <c r="G5519" s="2"/>
      <c r="AF5519" s="20"/>
      <c r="AI5519" s="2"/>
      <c r="AJ5519" s="2"/>
      <c r="AK5519" s="20"/>
      <c r="AN5519" s="2"/>
      <c r="AO5519" s="2"/>
    </row>
    <row r="5520" spans="7:41" x14ac:dyDescent="0.25">
      <c r="G5520" s="2"/>
      <c r="AF5520" s="20"/>
      <c r="AI5520" s="2"/>
      <c r="AJ5520" s="2"/>
      <c r="AK5520" s="20"/>
      <c r="AN5520" s="2"/>
      <c r="AO5520" s="2"/>
    </row>
    <row r="5521" spans="7:41" x14ac:dyDescent="0.25">
      <c r="G5521" s="2"/>
      <c r="AF5521" s="20"/>
      <c r="AI5521" s="2"/>
      <c r="AJ5521" s="2"/>
      <c r="AK5521" s="20"/>
      <c r="AN5521" s="2"/>
      <c r="AO5521" s="2"/>
    </row>
    <row r="5522" spans="7:41" x14ac:dyDescent="0.25">
      <c r="G5522" s="2"/>
      <c r="AF5522" s="20"/>
      <c r="AI5522" s="2"/>
      <c r="AJ5522" s="2"/>
      <c r="AK5522" s="20"/>
      <c r="AN5522" s="2"/>
      <c r="AO5522" s="2"/>
    </row>
    <row r="5523" spans="7:41" x14ac:dyDescent="0.25">
      <c r="G5523" s="2"/>
      <c r="AF5523" s="20"/>
      <c r="AI5523" s="2"/>
      <c r="AJ5523" s="2"/>
      <c r="AK5523" s="20"/>
      <c r="AN5523" s="2"/>
      <c r="AO5523" s="2"/>
    </row>
    <row r="5524" spans="7:41" x14ac:dyDescent="0.25">
      <c r="G5524" s="2"/>
      <c r="AF5524" s="20"/>
      <c r="AI5524" s="2"/>
      <c r="AJ5524" s="2"/>
      <c r="AK5524" s="20"/>
      <c r="AN5524" s="2"/>
      <c r="AO5524" s="2"/>
    </row>
    <row r="5525" spans="7:41" x14ac:dyDescent="0.25">
      <c r="G5525" s="2"/>
      <c r="AF5525" s="20"/>
      <c r="AI5525" s="2"/>
      <c r="AJ5525" s="2"/>
      <c r="AK5525" s="20"/>
      <c r="AN5525" s="2"/>
      <c r="AO5525" s="2"/>
    </row>
    <row r="5526" spans="7:41" x14ac:dyDescent="0.25">
      <c r="G5526" s="2"/>
      <c r="AF5526" s="20"/>
      <c r="AI5526" s="2"/>
      <c r="AJ5526" s="2"/>
      <c r="AK5526" s="20"/>
      <c r="AN5526" s="2"/>
      <c r="AO5526" s="2"/>
    </row>
    <row r="5527" spans="7:41" x14ac:dyDescent="0.25">
      <c r="G5527" s="2"/>
      <c r="AF5527" s="20"/>
      <c r="AI5527" s="2"/>
      <c r="AJ5527" s="2"/>
      <c r="AK5527" s="20"/>
      <c r="AN5527" s="2"/>
      <c r="AO5527" s="2"/>
    </row>
    <row r="5528" spans="7:41" x14ac:dyDescent="0.25">
      <c r="G5528" s="2"/>
      <c r="AF5528" s="20"/>
      <c r="AI5528" s="2"/>
      <c r="AJ5528" s="2"/>
      <c r="AK5528" s="20"/>
      <c r="AN5528" s="2"/>
      <c r="AO5528" s="2"/>
    </row>
    <row r="5529" spans="7:41" x14ac:dyDescent="0.25">
      <c r="G5529" s="2"/>
      <c r="AF5529" s="20"/>
      <c r="AI5529" s="2"/>
      <c r="AJ5529" s="2"/>
      <c r="AK5529" s="20"/>
      <c r="AN5529" s="2"/>
      <c r="AO5529" s="2"/>
    </row>
    <row r="5530" spans="7:41" x14ac:dyDescent="0.25">
      <c r="G5530" s="2"/>
      <c r="AF5530" s="20"/>
      <c r="AI5530" s="2"/>
      <c r="AJ5530" s="2"/>
      <c r="AK5530" s="20"/>
      <c r="AN5530" s="2"/>
      <c r="AO5530" s="2"/>
    </row>
    <row r="5531" spans="7:41" x14ac:dyDescent="0.25">
      <c r="G5531" s="2"/>
      <c r="AF5531" s="20"/>
      <c r="AI5531" s="2"/>
      <c r="AJ5531" s="2"/>
      <c r="AK5531" s="20"/>
      <c r="AN5531" s="2"/>
      <c r="AO5531" s="2"/>
    </row>
    <row r="5532" spans="7:41" x14ac:dyDescent="0.25">
      <c r="G5532" s="2"/>
      <c r="AF5532" s="20"/>
      <c r="AI5532" s="2"/>
      <c r="AJ5532" s="2"/>
      <c r="AK5532" s="20"/>
      <c r="AN5532" s="2"/>
      <c r="AO5532" s="2"/>
    </row>
    <row r="5533" spans="7:41" x14ac:dyDescent="0.25">
      <c r="G5533" s="2"/>
      <c r="AF5533" s="20"/>
      <c r="AI5533" s="2"/>
      <c r="AJ5533" s="2"/>
      <c r="AK5533" s="20"/>
      <c r="AN5533" s="2"/>
      <c r="AO5533" s="2"/>
    </row>
    <row r="5534" spans="7:41" x14ac:dyDescent="0.25">
      <c r="G5534" s="2"/>
      <c r="AF5534" s="20"/>
      <c r="AI5534" s="2"/>
      <c r="AJ5534" s="2"/>
      <c r="AK5534" s="20"/>
      <c r="AN5534" s="2"/>
      <c r="AO5534" s="2"/>
    </row>
    <row r="5535" spans="7:41" x14ac:dyDescent="0.25">
      <c r="G5535" s="2"/>
      <c r="AF5535" s="20"/>
      <c r="AI5535" s="2"/>
      <c r="AJ5535" s="2"/>
      <c r="AK5535" s="20"/>
      <c r="AN5535" s="2"/>
      <c r="AO5535" s="2"/>
    </row>
    <row r="5536" spans="7:41" x14ac:dyDescent="0.25">
      <c r="G5536" s="2"/>
      <c r="AF5536" s="20"/>
      <c r="AI5536" s="2"/>
      <c r="AJ5536" s="2"/>
      <c r="AK5536" s="20"/>
      <c r="AN5536" s="2"/>
      <c r="AO5536" s="2"/>
    </row>
    <row r="5537" spans="7:41" x14ac:dyDescent="0.25">
      <c r="G5537" s="2"/>
      <c r="AF5537" s="20"/>
      <c r="AI5537" s="2"/>
      <c r="AJ5537" s="2"/>
      <c r="AK5537" s="20"/>
      <c r="AN5537" s="2"/>
      <c r="AO5537" s="2"/>
    </row>
    <row r="5538" spans="7:41" x14ac:dyDescent="0.25">
      <c r="G5538" s="2"/>
      <c r="AF5538" s="20"/>
      <c r="AI5538" s="2"/>
      <c r="AJ5538" s="2"/>
      <c r="AK5538" s="20"/>
      <c r="AN5538" s="2"/>
      <c r="AO5538" s="2"/>
    </row>
    <row r="5539" spans="7:41" x14ac:dyDescent="0.25">
      <c r="G5539" s="2"/>
      <c r="AF5539" s="20"/>
      <c r="AI5539" s="2"/>
      <c r="AJ5539" s="2"/>
      <c r="AK5539" s="20"/>
      <c r="AN5539" s="2"/>
      <c r="AO5539" s="2"/>
    </row>
    <row r="5540" spans="7:41" x14ac:dyDescent="0.25">
      <c r="G5540" s="2"/>
      <c r="AF5540" s="20"/>
      <c r="AI5540" s="2"/>
      <c r="AJ5540" s="2"/>
      <c r="AK5540" s="20"/>
      <c r="AN5540" s="2"/>
      <c r="AO5540" s="2"/>
    </row>
    <row r="5541" spans="7:41" x14ac:dyDescent="0.25">
      <c r="G5541" s="2"/>
      <c r="AF5541" s="20"/>
      <c r="AI5541" s="2"/>
      <c r="AJ5541" s="2"/>
      <c r="AK5541" s="20"/>
      <c r="AN5541" s="2"/>
      <c r="AO5541" s="2"/>
    </row>
    <row r="5542" spans="7:41" x14ac:dyDescent="0.25">
      <c r="G5542" s="2"/>
      <c r="AF5542" s="20"/>
      <c r="AI5542" s="2"/>
      <c r="AJ5542" s="2"/>
      <c r="AK5542" s="20"/>
      <c r="AN5542" s="2"/>
      <c r="AO5542" s="2"/>
    </row>
    <row r="5543" spans="7:41" x14ac:dyDescent="0.25">
      <c r="G5543" s="2"/>
      <c r="AF5543" s="20"/>
      <c r="AI5543" s="2"/>
      <c r="AJ5543" s="2"/>
      <c r="AK5543" s="20"/>
      <c r="AN5543" s="2"/>
      <c r="AO5543" s="2"/>
    </row>
    <row r="5544" spans="7:41" x14ac:dyDescent="0.25">
      <c r="G5544" s="2"/>
      <c r="AF5544" s="20"/>
      <c r="AI5544" s="2"/>
      <c r="AJ5544" s="2"/>
      <c r="AK5544" s="20"/>
      <c r="AN5544" s="2"/>
      <c r="AO5544" s="2"/>
    </row>
    <row r="5545" spans="7:41" x14ac:dyDescent="0.25">
      <c r="G5545" s="2"/>
      <c r="AF5545" s="20"/>
      <c r="AI5545" s="2"/>
      <c r="AJ5545" s="2"/>
      <c r="AK5545" s="20"/>
      <c r="AN5545" s="2"/>
      <c r="AO5545" s="2"/>
    </row>
    <row r="5546" spans="7:41" x14ac:dyDescent="0.25">
      <c r="G5546" s="2"/>
      <c r="AF5546" s="20"/>
      <c r="AI5546" s="2"/>
      <c r="AJ5546" s="2"/>
      <c r="AK5546" s="20"/>
      <c r="AN5546" s="2"/>
      <c r="AO5546" s="2"/>
    </row>
    <row r="5547" spans="7:41" x14ac:dyDescent="0.25">
      <c r="G5547" s="2"/>
      <c r="AF5547" s="20"/>
      <c r="AI5547" s="2"/>
      <c r="AJ5547" s="2"/>
      <c r="AK5547" s="20"/>
      <c r="AN5547" s="2"/>
      <c r="AO5547" s="2"/>
    </row>
    <row r="5548" spans="7:41" x14ac:dyDescent="0.25">
      <c r="G5548" s="2"/>
      <c r="AF5548" s="20"/>
      <c r="AI5548" s="2"/>
      <c r="AJ5548" s="2"/>
      <c r="AK5548" s="20"/>
      <c r="AN5548" s="2"/>
      <c r="AO5548" s="2"/>
    </row>
    <row r="5549" spans="7:41" x14ac:dyDescent="0.25">
      <c r="G5549" s="2"/>
      <c r="AF5549" s="20"/>
      <c r="AI5549" s="2"/>
      <c r="AJ5549" s="2"/>
      <c r="AK5549" s="20"/>
      <c r="AN5549" s="2"/>
      <c r="AO5549" s="2"/>
    </row>
    <row r="5550" spans="7:41" x14ac:dyDescent="0.25">
      <c r="G5550" s="2"/>
      <c r="AF5550" s="20"/>
      <c r="AI5550" s="2"/>
      <c r="AJ5550" s="2"/>
      <c r="AK5550" s="20"/>
      <c r="AN5550" s="2"/>
      <c r="AO5550" s="2"/>
    </row>
    <row r="5551" spans="7:41" x14ac:dyDescent="0.25">
      <c r="G5551" s="2"/>
      <c r="AF5551" s="20"/>
      <c r="AI5551" s="2"/>
      <c r="AJ5551" s="2"/>
      <c r="AK5551" s="20"/>
      <c r="AN5551" s="2"/>
      <c r="AO5551" s="2"/>
    </row>
    <row r="5552" spans="7:41" x14ac:dyDescent="0.25">
      <c r="G5552" s="2"/>
      <c r="AF5552" s="20"/>
      <c r="AI5552" s="2"/>
      <c r="AJ5552" s="2"/>
      <c r="AK5552" s="20"/>
      <c r="AN5552" s="2"/>
      <c r="AO5552" s="2"/>
    </row>
    <row r="5553" spans="7:41" x14ac:dyDescent="0.25">
      <c r="G5553" s="2"/>
      <c r="AF5553" s="20"/>
      <c r="AI5553" s="2"/>
      <c r="AJ5553" s="2"/>
      <c r="AK5553" s="20"/>
      <c r="AN5553" s="2"/>
      <c r="AO5553" s="2"/>
    </row>
    <row r="5554" spans="7:41" x14ac:dyDescent="0.25">
      <c r="G5554" s="2"/>
      <c r="AF5554" s="20"/>
      <c r="AI5554" s="2"/>
      <c r="AJ5554" s="2"/>
      <c r="AK5554" s="20"/>
      <c r="AN5554" s="2"/>
      <c r="AO5554" s="2"/>
    </row>
    <row r="5555" spans="7:41" x14ac:dyDescent="0.25">
      <c r="G5555" s="2"/>
      <c r="AF5555" s="20"/>
      <c r="AI5555" s="2"/>
      <c r="AJ5555" s="2"/>
      <c r="AK5555" s="20"/>
      <c r="AN5555" s="2"/>
      <c r="AO5555" s="2"/>
    </row>
    <row r="5556" spans="7:41" x14ac:dyDescent="0.25">
      <c r="G5556" s="2"/>
      <c r="AF5556" s="20"/>
      <c r="AI5556" s="2"/>
      <c r="AJ5556" s="2"/>
      <c r="AK5556" s="20"/>
      <c r="AN5556" s="2"/>
      <c r="AO5556" s="2"/>
    </row>
    <row r="5557" spans="7:41" x14ac:dyDescent="0.25">
      <c r="G5557" s="2"/>
      <c r="AF5557" s="20"/>
      <c r="AI5557" s="2"/>
      <c r="AJ5557" s="2"/>
      <c r="AK5557" s="20"/>
      <c r="AN5557" s="2"/>
      <c r="AO5557" s="2"/>
    </row>
    <row r="5558" spans="7:41" x14ac:dyDescent="0.25">
      <c r="G5558" s="2"/>
      <c r="AF5558" s="20"/>
      <c r="AI5558" s="2"/>
      <c r="AJ5558" s="2"/>
      <c r="AK5558" s="20"/>
      <c r="AN5558" s="2"/>
      <c r="AO5558" s="2"/>
    </row>
    <row r="5559" spans="7:41" x14ac:dyDescent="0.25">
      <c r="G5559" s="2"/>
      <c r="AF5559" s="20"/>
      <c r="AI5559" s="2"/>
      <c r="AJ5559" s="2"/>
      <c r="AK5559" s="20"/>
      <c r="AN5559" s="2"/>
      <c r="AO5559" s="2"/>
    </row>
    <row r="5560" spans="7:41" x14ac:dyDescent="0.25">
      <c r="G5560" s="2"/>
      <c r="AF5560" s="20"/>
      <c r="AI5560" s="2"/>
      <c r="AJ5560" s="2"/>
      <c r="AK5560" s="20"/>
      <c r="AN5560" s="2"/>
      <c r="AO5560" s="2"/>
    </row>
    <row r="5561" spans="7:41" x14ac:dyDescent="0.25">
      <c r="G5561" s="2"/>
      <c r="AF5561" s="20"/>
      <c r="AI5561" s="2"/>
      <c r="AJ5561" s="2"/>
      <c r="AK5561" s="20"/>
      <c r="AN5561" s="2"/>
      <c r="AO5561" s="2"/>
    </row>
    <row r="5562" spans="7:41" x14ac:dyDescent="0.25">
      <c r="G5562" s="2"/>
      <c r="AF5562" s="20"/>
      <c r="AI5562" s="2"/>
      <c r="AJ5562" s="2"/>
      <c r="AK5562" s="20"/>
      <c r="AN5562" s="2"/>
      <c r="AO5562" s="2"/>
    </row>
    <row r="5563" spans="7:41" x14ac:dyDescent="0.25">
      <c r="G5563" s="2"/>
      <c r="AF5563" s="20"/>
      <c r="AI5563" s="2"/>
      <c r="AJ5563" s="2"/>
      <c r="AK5563" s="20"/>
      <c r="AN5563" s="2"/>
      <c r="AO5563" s="2"/>
    </row>
    <row r="5564" spans="7:41" x14ac:dyDescent="0.25">
      <c r="G5564" s="2"/>
      <c r="AF5564" s="20"/>
      <c r="AI5564" s="2"/>
      <c r="AJ5564" s="2"/>
      <c r="AK5564" s="20"/>
      <c r="AN5564" s="2"/>
      <c r="AO5564" s="2"/>
    </row>
    <row r="5565" spans="7:41" x14ac:dyDescent="0.25">
      <c r="G5565" s="2"/>
      <c r="AF5565" s="20"/>
      <c r="AI5565" s="2"/>
      <c r="AJ5565" s="2"/>
      <c r="AK5565" s="20"/>
      <c r="AN5565" s="2"/>
      <c r="AO5565" s="2"/>
    </row>
    <row r="5566" spans="7:41" x14ac:dyDescent="0.25">
      <c r="G5566" s="2"/>
      <c r="AF5566" s="20"/>
      <c r="AI5566" s="2"/>
      <c r="AJ5566" s="2"/>
      <c r="AK5566" s="20"/>
      <c r="AN5566" s="2"/>
      <c r="AO5566" s="2"/>
    </row>
    <row r="5567" spans="7:41" x14ac:dyDescent="0.25">
      <c r="G5567" s="2"/>
      <c r="AF5567" s="20"/>
      <c r="AI5567" s="2"/>
      <c r="AJ5567" s="2"/>
      <c r="AK5567" s="20"/>
      <c r="AN5567" s="2"/>
      <c r="AO5567" s="2"/>
    </row>
    <row r="5568" spans="7:41" x14ac:dyDescent="0.25">
      <c r="G5568" s="2"/>
      <c r="AF5568" s="20"/>
      <c r="AI5568" s="2"/>
      <c r="AJ5568" s="2"/>
      <c r="AK5568" s="20"/>
      <c r="AN5568" s="2"/>
      <c r="AO5568" s="2"/>
    </row>
    <row r="5569" spans="7:41" x14ac:dyDescent="0.25">
      <c r="G5569" s="2"/>
      <c r="AF5569" s="20"/>
      <c r="AI5569" s="2"/>
      <c r="AJ5569" s="2"/>
      <c r="AK5569" s="20"/>
      <c r="AN5569" s="2"/>
      <c r="AO5569" s="2"/>
    </row>
    <row r="5570" spans="7:41" x14ac:dyDescent="0.25">
      <c r="G5570" s="2"/>
      <c r="AF5570" s="20"/>
      <c r="AI5570" s="2"/>
      <c r="AJ5570" s="2"/>
      <c r="AK5570" s="20"/>
      <c r="AN5570" s="2"/>
      <c r="AO5570" s="2"/>
    </row>
    <row r="5571" spans="7:41" x14ac:dyDescent="0.25">
      <c r="G5571" s="2"/>
      <c r="AF5571" s="20"/>
      <c r="AI5571" s="2"/>
      <c r="AJ5571" s="2"/>
      <c r="AK5571" s="20"/>
      <c r="AN5571" s="2"/>
      <c r="AO5571" s="2"/>
    </row>
    <row r="5572" spans="7:41" x14ac:dyDescent="0.25">
      <c r="G5572" s="2"/>
      <c r="AF5572" s="20"/>
      <c r="AI5572" s="2"/>
      <c r="AJ5572" s="2"/>
      <c r="AK5572" s="20"/>
      <c r="AN5572" s="2"/>
      <c r="AO5572" s="2"/>
    </row>
    <row r="5573" spans="7:41" x14ac:dyDescent="0.25">
      <c r="G5573" s="2"/>
      <c r="AF5573" s="20"/>
      <c r="AI5573" s="2"/>
      <c r="AJ5573" s="2"/>
      <c r="AK5573" s="20"/>
      <c r="AN5573" s="2"/>
      <c r="AO5573" s="2"/>
    </row>
    <row r="5574" spans="7:41" x14ac:dyDescent="0.25">
      <c r="G5574" s="2"/>
      <c r="AF5574" s="20"/>
      <c r="AI5574" s="2"/>
      <c r="AJ5574" s="2"/>
      <c r="AK5574" s="20"/>
      <c r="AN5574" s="2"/>
      <c r="AO5574" s="2"/>
    </row>
    <row r="5575" spans="7:41" x14ac:dyDescent="0.25">
      <c r="G5575" s="2"/>
      <c r="AF5575" s="20"/>
      <c r="AI5575" s="2"/>
      <c r="AJ5575" s="2"/>
      <c r="AK5575" s="20"/>
      <c r="AN5575" s="2"/>
      <c r="AO5575" s="2"/>
    </row>
    <row r="5576" spans="7:41" x14ac:dyDescent="0.25">
      <c r="G5576" s="2"/>
      <c r="AF5576" s="20"/>
      <c r="AI5576" s="2"/>
      <c r="AJ5576" s="2"/>
      <c r="AK5576" s="20"/>
      <c r="AN5576" s="2"/>
      <c r="AO5576" s="2"/>
    </row>
    <row r="5577" spans="7:41" x14ac:dyDescent="0.25">
      <c r="G5577" s="2"/>
      <c r="AF5577" s="20"/>
      <c r="AI5577" s="2"/>
      <c r="AJ5577" s="2"/>
      <c r="AK5577" s="20"/>
      <c r="AN5577" s="2"/>
      <c r="AO5577" s="2"/>
    </row>
    <row r="5578" spans="7:41" x14ac:dyDescent="0.25">
      <c r="G5578" s="2"/>
      <c r="AF5578" s="20"/>
      <c r="AI5578" s="2"/>
      <c r="AJ5578" s="2"/>
      <c r="AK5578" s="20"/>
      <c r="AN5578" s="2"/>
      <c r="AO5578" s="2"/>
    </row>
    <row r="5579" spans="7:41" x14ac:dyDescent="0.25">
      <c r="G5579" s="2"/>
      <c r="AF5579" s="20"/>
      <c r="AI5579" s="2"/>
      <c r="AJ5579" s="2"/>
      <c r="AK5579" s="20"/>
      <c r="AN5579" s="2"/>
      <c r="AO5579" s="2"/>
    </row>
    <row r="5580" spans="7:41" x14ac:dyDescent="0.25">
      <c r="G5580" s="2"/>
      <c r="AF5580" s="20"/>
      <c r="AI5580" s="2"/>
      <c r="AJ5580" s="2"/>
      <c r="AK5580" s="20"/>
      <c r="AN5580" s="2"/>
      <c r="AO5580" s="2"/>
    </row>
    <row r="5581" spans="7:41" x14ac:dyDescent="0.25">
      <c r="G5581" s="2"/>
      <c r="AF5581" s="20"/>
      <c r="AI5581" s="2"/>
      <c r="AJ5581" s="2"/>
      <c r="AK5581" s="20"/>
      <c r="AN5581" s="2"/>
      <c r="AO5581" s="2"/>
    </row>
    <row r="5582" spans="7:41" x14ac:dyDescent="0.25">
      <c r="G5582" s="2"/>
      <c r="AF5582" s="20"/>
      <c r="AI5582" s="2"/>
      <c r="AJ5582" s="2"/>
      <c r="AK5582" s="20"/>
      <c r="AN5582" s="2"/>
      <c r="AO5582" s="2"/>
    </row>
    <row r="5583" spans="7:41" x14ac:dyDescent="0.25">
      <c r="G5583" s="2"/>
      <c r="AF5583" s="20"/>
      <c r="AI5583" s="2"/>
      <c r="AJ5583" s="2"/>
      <c r="AK5583" s="20"/>
      <c r="AN5583" s="2"/>
      <c r="AO5583" s="2"/>
    </row>
    <row r="5584" spans="7:41" x14ac:dyDescent="0.25">
      <c r="G5584" s="2"/>
      <c r="AF5584" s="20"/>
      <c r="AI5584" s="2"/>
      <c r="AJ5584" s="2"/>
      <c r="AK5584" s="20"/>
      <c r="AN5584" s="2"/>
      <c r="AO5584" s="2"/>
    </row>
    <row r="5585" spans="7:41" x14ac:dyDescent="0.25">
      <c r="G5585" s="2"/>
      <c r="AF5585" s="20"/>
      <c r="AI5585" s="2"/>
      <c r="AJ5585" s="2"/>
      <c r="AK5585" s="20"/>
      <c r="AN5585" s="2"/>
      <c r="AO5585" s="2"/>
    </row>
    <row r="5586" spans="7:41" x14ac:dyDescent="0.25">
      <c r="G5586" s="2"/>
      <c r="AF5586" s="20"/>
      <c r="AI5586" s="2"/>
      <c r="AJ5586" s="2"/>
      <c r="AK5586" s="20"/>
      <c r="AN5586" s="2"/>
      <c r="AO5586" s="2"/>
    </row>
    <row r="5587" spans="7:41" x14ac:dyDescent="0.25">
      <c r="G5587" s="2"/>
      <c r="AF5587" s="20"/>
      <c r="AI5587" s="2"/>
      <c r="AJ5587" s="2"/>
      <c r="AK5587" s="20"/>
      <c r="AN5587" s="2"/>
      <c r="AO5587" s="2"/>
    </row>
    <row r="5588" spans="7:41" x14ac:dyDescent="0.25">
      <c r="G5588" s="2"/>
      <c r="AF5588" s="20"/>
      <c r="AI5588" s="2"/>
      <c r="AJ5588" s="2"/>
      <c r="AK5588" s="20"/>
      <c r="AN5588" s="2"/>
      <c r="AO5588" s="2"/>
    </row>
    <row r="5589" spans="7:41" x14ac:dyDescent="0.25">
      <c r="G5589" s="2"/>
      <c r="AF5589" s="20"/>
      <c r="AI5589" s="2"/>
      <c r="AJ5589" s="2"/>
      <c r="AK5589" s="20"/>
      <c r="AN5589" s="2"/>
      <c r="AO5589" s="2"/>
    </row>
    <row r="5590" spans="7:41" x14ac:dyDescent="0.25">
      <c r="G5590" s="2"/>
      <c r="AF5590" s="20"/>
      <c r="AI5590" s="2"/>
      <c r="AJ5590" s="2"/>
      <c r="AK5590" s="20"/>
      <c r="AN5590" s="2"/>
      <c r="AO5590" s="2"/>
    </row>
    <row r="5591" spans="7:41" x14ac:dyDescent="0.25">
      <c r="G5591" s="2"/>
      <c r="AF5591" s="20"/>
      <c r="AI5591" s="2"/>
      <c r="AJ5591" s="2"/>
      <c r="AK5591" s="20"/>
      <c r="AN5591" s="2"/>
      <c r="AO5591" s="2"/>
    </row>
    <row r="5592" spans="7:41" x14ac:dyDescent="0.25">
      <c r="G5592" s="2"/>
      <c r="AF5592" s="20"/>
      <c r="AI5592" s="2"/>
      <c r="AJ5592" s="2"/>
      <c r="AK5592" s="20"/>
      <c r="AN5592" s="2"/>
      <c r="AO5592" s="2"/>
    </row>
    <row r="5593" spans="7:41" x14ac:dyDescent="0.25">
      <c r="G5593" s="2"/>
      <c r="AF5593" s="20"/>
      <c r="AI5593" s="2"/>
      <c r="AJ5593" s="2"/>
      <c r="AK5593" s="20"/>
      <c r="AN5593" s="2"/>
      <c r="AO5593" s="2"/>
    </row>
    <row r="5594" spans="7:41" x14ac:dyDescent="0.25">
      <c r="G5594" s="2"/>
      <c r="AF5594" s="20"/>
      <c r="AI5594" s="2"/>
      <c r="AJ5594" s="2"/>
      <c r="AK5594" s="20"/>
      <c r="AN5594" s="2"/>
      <c r="AO5594" s="2"/>
    </row>
    <row r="5595" spans="7:41" x14ac:dyDescent="0.25">
      <c r="G5595" s="2"/>
      <c r="AF5595" s="20"/>
      <c r="AI5595" s="2"/>
      <c r="AJ5595" s="2"/>
      <c r="AK5595" s="20"/>
      <c r="AN5595" s="2"/>
      <c r="AO5595" s="2"/>
    </row>
    <row r="5596" spans="7:41" x14ac:dyDescent="0.25">
      <c r="G5596" s="2"/>
      <c r="AF5596" s="20"/>
      <c r="AI5596" s="2"/>
      <c r="AJ5596" s="2"/>
      <c r="AK5596" s="20"/>
      <c r="AN5596" s="2"/>
      <c r="AO5596" s="2"/>
    </row>
    <row r="5597" spans="7:41" x14ac:dyDescent="0.25">
      <c r="G5597" s="2"/>
      <c r="AF5597" s="20"/>
      <c r="AI5597" s="2"/>
      <c r="AJ5597" s="2"/>
      <c r="AK5597" s="20"/>
      <c r="AN5597" s="2"/>
      <c r="AO5597" s="2"/>
    </row>
    <row r="5598" spans="7:41" x14ac:dyDescent="0.25">
      <c r="G5598" s="2"/>
      <c r="AF5598" s="20"/>
      <c r="AI5598" s="2"/>
      <c r="AJ5598" s="2"/>
      <c r="AK5598" s="20"/>
      <c r="AN5598" s="2"/>
      <c r="AO5598" s="2"/>
    </row>
    <row r="5599" spans="7:41" x14ac:dyDescent="0.25">
      <c r="G5599" s="2"/>
      <c r="AF5599" s="20"/>
      <c r="AI5599" s="2"/>
      <c r="AJ5599" s="2"/>
      <c r="AK5599" s="20"/>
      <c r="AN5599" s="2"/>
      <c r="AO5599" s="2"/>
    </row>
    <row r="5600" spans="7:41" x14ac:dyDescent="0.25">
      <c r="G5600" s="2"/>
      <c r="AF5600" s="20"/>
      <c r="AI5600" s="2"/>
      <c r="AJ5600" s="2"/>
      <c r="AK5600" s="20"/>
      <c r="AN5600" s="2"/>
      <c r="AO5600" s="2"/>
    </row>
    <row r="5601" spans="7:41" x14ac:dyDescent="0.25">
      <c r="G5601" s="2"/>
      <c r="AF5601" s="20"/>
      <c r="AI5601" s="2"/>
      <c r="AJ5601" s="2"/>
      <c r="AK5601" s="20"/>
      <c r="AN5601" s="2"/>
      <c r="AO5601" s="2"/>
    </row>
    <row r="5602" spans="7:41" x14ac:dyDescent="0.25">
      <c r="G5602" s="2"/>
      <c r="AF5602" s="20"/>
      <c r="AI5602" s="2"/>
      <c r="AJ5602" s="2"/>
      <c r="AK5602" s="20"/>
      <c r="AN5602" s="2"/>
      <c r="AO5602" s="2"/>
    </row>
    <row r="5603" spans="7:41" x14ac:dyDescent="0.25">
      <c r="G5603" s="2"/>
      <c r="AF5603" s="20"/>
      <c r="AI5603" s="2"/>
      <c r="AJ5603" s="2"/>
      <c r="AK5603" s="20"/>
      <c r="AN5603" s="2"/>
      <c r="AO5603" s="2"/>
    </row>
    <row r="5604" spans="7:41" x14ac:dyDescent="0.25">
      <c r="G5604" s="2"/>
      <c r="AF5604" s="20"/>
      <c r="AI5604" s="2"/>
      <c r="AJ5604" s="2"/>
      <c r="AK5604" s="20"/>
      <c r="AN5604" s="2"/>
      <c r="AO5604" s="2"/>
    </row>
    <row r="5605" spans="7:41" x14ac:dyDescent="0.25">
      <c r="G5605" s="2"/>
      <c r="AF5605" s="20"/>
      <c r="AI5605" s="2"/>
      <c r="AJ5605" s="2"/>
      <c r="AK5605" s="20"/>
      <c r="AN5605" s="2"/>
      <c r="AO5605" s="2"/>
    </row>
    <row r="5606" spans="7:41" x14ac:dyDescent="0.25">
      <c r="G5606" s="2"/>
      <c r="AF5606" s="20"/>
      <c r="AI5606" s="2"/>
      <c r="AJ5606" s="2"/>
      <c r="AK5606" s="20"/>
      <c r="AN5606" s="2"/>
      <c r="AO5606" s="2"/>
    </row>
    <row r="5607" spans="7:41" x14ac:dyDescent="0.25">
      <c r="G5607" s="2"/>
      <c r="AF5607" s="20"/>
      <c r="AI5607" s="2"/>
      <c r="AJ5607" s="2"/>
      <c r="AK5607" s="20"/>
      <c r="AN5607" s="2"/>
      <c r="AO5607" s="2"/>
    </row>
    <row r="5608" spans="7:41" x14ac:dyDescent="0.25">
      <c r="G5608" s="2"/>
      <c r="AF5608" s="20"/>
      <c r="AI5608" s="2"/>
      <c r="AJ5608" s="2"/>
      <c r="AK5608" s="20"/>
      <c r="AN5608" s="2"/>
      <c r="AO5608" s="2"/>
    </row>
    <row r="5609" spans="7:41" x14ac:dyDescent="0.25">
      <c r="G5609" s="2"/>
      <c r="AF5609" s="20"/>
      <c r="AI5609" s="2"/>
      <c r="AJ5609" s="2"/>
      <c r="AK5609" s="20"/>
      <c r="AN5609" s="2"/>
      <c r="AO5609" s="2"/>
    </row>
    <row r="5610" spans="7:41" x14ac:dyDescent="0.25">
      <c r="G5610" s="2"/>
      <c r="AF5610" s="20"/>
      <c r="AI5610" s="2"/>
      <c r="AJ5610" s="2"/>
      <c r="AK5610" s="20"/>
      <c r="AN5610" s="2"/>
      <c r="AO5610" s="2"/>
    </row>
    <row r="5611" spans="7:41" x14ac:dyDescent="0.25">
      <c r="G5611" s="2"/>
      <c r="AF5611" s="20"/>
      <c r="AI5611" s="2"/>
      <c r="AJ5611" s="2"/>
      <c r="AK5611" s="20"/>
      <c r="AN5611" s="2"/>
      <c r="AO5611" s="2"/>
    </row>
    <row r="5612" spans="7:41" x14ac:dyDescent="0.25">
      <c r="G5612" s="2"/>
      <c r="AF5612" s="20"/>
      <c r="AI5612" s="2"/>
      <c r="AJ5612" s="2"/>
      <c r="AK5612" s="20"/>
      <c r="AN5612" s="2"/>
      <c r="AO5612" s="2"/>
    </row>
    <row r="5613" spans="7:41" x14ac:dyDescent="0.25">
      <c r="G5613" s="2"/>
      <c r="AF5613" s="20"/>
      <c r="AI5613" s="2"/>
      <c r="AJ5613" s="2"/>
      <c r="AK5613" s="20"/>
      <c r="AN5613" s="2"/>
      <c r="AO5613" s="2"/>
    </row>
    <row r="5614" spans="7:41" x14ac:dyDescent="0.25">
      <c r="G5614" s="2"/>
      <c r="AF5614" s="20"/>
      <c r="AI5614" s="2"/>
      <c r="AJ5614" s="2"/>
      <c r="AK5614" s="20"/>
      <c r="AN5614" s="2"/>
      <c r="AO5614" s="2"/>
    </row>
    <row r="5615" spans="7:41" x14ac:dyDescent="0.25">
      <c r="G5615" s="2"/>
      <c r="AF5615" s="20"/>
      <c r="AI5615" s="2"/>
      <c r="AJ5615" s="2"/>
      <c r="AK5615" s="20"/>
      <c r="AN5615" s="2"/>
      <c r="AO5615" s="2"/>
    </row>
    <row r="5616" spans="7:41" x14ac:dyDescent="0.25">
      <c r="G5616" s="2"/>
      <c r="AF5616" s="20"/>
      <c r="AI5616" s="2"/>
      <c r="AJ5616" s="2"/>
      <c r="AK5616" s="20"/>
      <c r="AN5616" s="2"/>
      <c r="AO5616" s="2"/>
    </row>
    <row r="5617" spans="7:41" x14ac:dyDescent="0.25">
      <c r="G5617" s="2"/>
      <c r="AF5617" s="20"/>
      <c r="AI5617" s="2"/>
      <c r="AJ5617" s="2"/>
      <c r="AK5617" s="20"/>
      <c r="AN5617" s="2"/>
      <c r="AO5617" s="2"/>
    </row>
    <row r="5618" spans="7:41" x14ac:dyDescent="0.25">
      <c r="G5618" s="2"/>
      <c r="AF5618" s="20"/>
      <c r="AI5618" s="2"/>
      <c r="AJ5618" s="2"/>
      <c r="AK5618" s="20"/>
      <c r="AN5618" s="2"/>
      <c r="AO5618" s="2"/>
    </row>
    <row r="5619" spans="7:41" x14ac:dyDescent="0.25">
      <c r="G5619" s="2"/>
      <c r="AF5619" s="20"/>
      <c r="AI5619" s="2"/>
      <c r="AJ5619" s="2"/>
      <c r="AK5619" s="20"/>
      <c r="AN5619" s="2"/>
      <c r="AO5619" s="2"/>
    </row>
    <row r="5620" spans="7:41" x14ac:dyDescent="0.25">
      <c r="G5620" s="2"/>
      <c r="AF5620" s="20"/>
      <c r="AI5620" s="2"/>
      <c r="AJ5620" s="2"/>
      <c r="AK5620" s="20"/>
      <c r="AN5620" s="2"/>
      <c r="AO5620" s="2"/>
    </row>
    <row r="5621" spans="7:41" x14ac:dyDescent="0.25">
      <c r="G5621" s="2"/>
      <c r="AF5621" s="20"/>
      <c r="AI5621" s="2"/>
      <c r="AJ5621" s="2"/>
      <c r="AK5621" s="20"/>
      <c r="AN5621" s="2"/>
      <c r="AO5621" s="2"/>
    </row>
    <row r="5622" spans="7:41" x14ac:dyDescent="0.25">
      <c r="G5622" s="2"/>
      <c r="AF5622" s="20"/>
      <c r="AI5622" s="2"/>
      <c r="AJ5622" s="2"/>
      <c r="AK5622" s="20"/>
      <c r="AN5622" s="2"/>
      <c r="AO5622" s="2"/>
    </row>
    <row r="5623" spans="7:41" x14ac:dyDescent="0.25">
      <c r="G5623" s="2"/>
      <c r="AF5623" s="20"/>
      <c r="AI5623" s="2"/>
      <c r="AJ5623" s="2"/>
      <c r="AK5623" s="20"/>
      <c r="AN5623" s="2"/>
      <c r="AO5623" s="2"/>
    </row>
    <row r="5624" spans="7:41" x14ac:dyDescent="0.25">
      <c r="G5624" s="2"/>
      <c r="AF5624" s="20"/>
      <c r="AI5624" s="2"/>
      <c r="AJ5624" s="2"/>
      <c r="AK5624" s="20"/>
      <c r="AN5624" s="2"/>
      <c r="AO5624" s="2"/>
    </row>
    <row r="5625" spans="7:41" x14ac:dyDescent="0.25">
      <c r="G5625" s="2"/>
      <c r="AF5625" s="20"/>
      <c r="AI5625" s="2"/>
      <c r="AJ5625" s="2"/>
      <c r="AK5625" s="20"/>
      <c r="AN5625" s="2"/>
      <c r="AO5625" s="2"/>
    </row>
    <row r="5626" spans="7:41" x14ac:dyDescent="0.25">
      <c r="G5626" s="2"/>
      <c r="AF5626" s="20"/>
      <c r="AI5626" s="2"/>
      <c r="AJ5626" s="2"/>
      <c r="AK5626" s="20"/>
      <c r="AN5626" s="2"/>
      <c r="AO5626" s="2"/>
    </row>
    <row r="5627" spans="7:41" x14ac:dyDescent="0.25">
      <c r="G5627" s="2"/>
      <c r="AF5627" s="20"/>
      <c r="AI5627" s="2"/>
      <c r="AJ5627" s="2"/>
      <c r="AK5627" s="20"/>
      <c r="AN5627" s="2"/>
      <c r="AO5627" s="2"/>
    </row>
    <row r="5628" spans="7:41" x14ac:dyDescent="0.25">
      <c r="G5628" s="2"/>
      <c r="AF5628" s="20"/>
      <c r="AI5628" s="2"/>
      <c r="AJ5628" s="2"/>
      <c r="AK5628" s="20"/>
      <c r="AN5628" s="2"/>
      <c r="AO5628" s="2"/>
    </row>
    <row r="5629" spans="7:41" x14ac:dyDescent="0.25">
      <c r="G5629" s="2"/>
      <c r="AF5629" s="20"/>
      <c r="AI5629" s="2"/>
      <c r="AJ5629" s="2"/>
      <c r="AK5629" s="20"/>
      <c r="AN5629" s="2"/>
      <c r="AO5629" s="2"/>
    </row>
    <row r="5630" spans="7:41" x14ac:dyDescent="0.25">
      <c r="G5630" s="2"/>
      <c r="AF5630" s="20"/>
      <c r="AI5630" s="2"/>
      <c r="AJ5630" s="2"/>
      <c r="AK5630" s="20"/>
      <c r="AN5630" s="2"/>
      <c r="AO5630" s="2"/>
    </row>
    <row r="5631" spans="7:41" x14ac:dyDescent="0.25">
      <c r="G5631" s="2"/>
      <c r="AF5631" s="20"/>
      <c r="AI5631" s="2"/>
      <c r="AJ5631" s="2"/>
      <c r="AK5631" s="20"/>
      <c r="AN5631" s="2"/>
      <c r="AO5631" s="2"/>
    </row>
    <row r="5632" spans="7:41" x14ac:dyDescent="0.25">
      <c r="G5632" s="2"/>
      <c r="AF5632" s="20"/>
      <c r="AI5632" s="2"/>
      <c r="AJ5632" s="2"/>
      <c r="AK5632" s="20"/>
      <c r="AN5632" s="2"/>
      <c r="AO5632" s="2"/>
    </row>
    <row r="5633" spans="7:41" x14ac:dyDescent="0.25">
      <c r="G5633" s="2"/>
      <c r="AF5633" s="20"/>
      <c r="AI5633" s="2"/>
      <c r="AJ5633" s="2"/>
      <c r="AK5633" s="20"/>
      <c r="AN5633" s="2"/>
      <c r="AO5633" s="2"/>
    </row>
    <row r="5634" spans="7:41" x14ac:dyDescent="0.25">
      <c r="G5634" s="2"/>
      <c r="AF5634" s="20"/>
      <c r="AI5634" s="2"/>
      <c r="AJ5634" s="2"/>
      <c r="AK5634" s="20"/>
      <c r="AN5634" s="2"/>
      <c r="AO5634" s="2"/>
    </row>
    <row r="5635" spans="7:41" x14ac:dyDescent="0.25">
      <c r="G5635" s="2"/>
      <c r="AF5635" s="20"/>
      <c r="AI5635" s="2"/>
      <c r="AJ5635" s="2"/>
      <c r="AK5635" s="20"/>
      <c r="AN5635" s="2"/>
      <c r="AO5635" s="2"/>
    </row>
    <row r="5636" spans="7:41" x14ac:dyDescent="0.25">
      <c r="G5636" s="2"/>
      <c r="AF5636" s="20"/>
      <c r="AI5636" s="2"/>
      <c r="AJ5636" s="2"/>
      <c r="AK5636" s="20"/>
      <c r="AN5636" s="2"/>
      <c r="AO5636" s="2"/>
    </row>
    <row r="5637" spans="7:41" x14ac:dyDescent="0.25">
      <c r="G5637" s="2"/>
      <c r="AF5637" s="20"/>
      <c r="AI5637" s="2"/>
      <c r="AJ5637" s="2"/>
      <c r="AK5637" s="20"/>
      <c r="AN5637" s="2"/>
      <c r="AO5637" s="2"/>
    </row>
    <row r="5638" spans="7:41" x14ac:dyDescent="0.25">
      <c r="G5638" s="2"/>
      <c r="AF5638" s="20"/>
      <c r="AI5638" s="2"/>
      <c r="AJ5638" s="2"/>
      <c r="AK5638" s="20"/>
      <c r="AN5638" s="2"/>
      <c r="AO5638" s="2"/>
    </row>
    <row r="5639" spans="7:41" x14ac:dyDescent="0.25">
      <c r="G5639" s="2"/>
      <c r="AF5639" s="20"/>
      <c r="AI5639" s="2"/>
      <c r="AJ5639" s="2"/>
      <c r="AK5639" s="20"/>
      <c r="AN5639" s="2"/>
      <c r="AO5639" s="2"/>
    </row>
    <row r="5640" spans="7:41" x14ac:dyDescent="0.25">
      <c r="G5640" s="2"/>
      <c r="AF5640" s="20"/>
      <c r="AI5640" s="2"/>
      <c r="AJ5640" s="2"/>
      <c r="AK5640" s="20"/>
      <c r="AN5640" s="2"/>
      <c r="AO5640" s="2"/>
    </row>
    <row r="5641" spans="7:41" x14ac:dyDescent="0.25">
      <c r="G5641" s="2"/>
      <c r="AF5641" s="20"/>
      <c r="AI5641" s="2"/>
      <c r="AJ5641" s="2"/>
      <c r="AK5641" s="20"/>
      <c r="AN5641" s="2"/>
      <c r="AO5641" s="2"/>
    </row>
    <row r="5642" spans="7:41" x14ac:dyDescent="0.25">
      <c r="G5642" s="2"/>
      <c r="AF5642" s="20"/>
      <c r="AI5642" s="2"/>
      <c r="AJ5642" s="2"/>
      <c r="AK5642" s="20"/>
      <c r="AN5642" s="2"/>
      <c r="AO5642" s="2"/>
    </row>
    <row r="5643" spans="7:41" x14ac:dyDescent="0.25">
      <c r="G5643" s="2"/>
      <c r="AF5643" s="20"/>
      <c r="AI5643" s="2"/>
      <c r="AJ5643" s="2"/>
      <c r="AK5643" s="20"/>
      <c r="AN5643" s="2"/>
      <c r="AO5643" s="2"/>
    </row>
    <row r="5644" spans="7:41" x14ac:dyDescent="0.25">
      <c r="G5644" s="2"/>
      <c r="AF5644" s="20"/>
      <c r="AI5644" s="2"/>
      <c r="AJ5644" s="2"/>
      <c r="AK5644" s="20"/>
      <c r="AN5644" s="2"/>
      <c r="AO5644" s="2"/>
    </row>
    <row r="5645" spans="7:41" x14ac:dyDescent="0.25">
      <c r="G5645" s="2"/>
      <c r="AF5645" s="20"/>
      <c r="AI5645" s="2"/>
      <c r="AJ5645" s="2"/>
      <c r="AK5645" s="20"/>
      <c r="AN5645" s="2"/>
      <c r="AO5645" s="2"/>
    </row>
    <row r="5646" spans="7:41" x14ac:dyDescent="0.25">
      <c r="G5646" s="2"/>
      <c r="AF5646" s="20"/>
      <c r="AI5646" s="2"/>
      <c r="AJ5646" s="2"/>
      <c r="AK5646" s="20"/>
      <c r="AN5646" s="2"/>
      <c r="AO5646" s="2"/>
    </row>
    <row r="5647" spans="7:41" x14ac:dyDescent="0.25">
      <c r="G5647" s="2"/>
      <c r="AF5647" s="20"/>
      <c r="AI5647" s="2"/>
      <c r="AJ5647" s="2"/>
      <c r="AK5647" s="20"/>
      <c r="AN5647" s="2"/>
      <c r="AO5647" s="2"/>
    </row>
    <row r="5648" spans="7:41" x14ac:dyDescent="0.25">
      <c r="G5648" s="2"/>
      <c r="AF5648" s="20"/>
      <c r="AI5648" s="2"/>
      <c r="AJ5648" s="2"/>
      <c r="AK5648" s="20"/>
      <c r="AN5648" s="2"/>
      <c r="AO5648" s="2"/>
    </row>
    <row r="5649" spans="7:41" x14ac:dyDescent="0.25">
      <c r="G5649" s="2"/>
      <c r="AF5649" s="20"/>
      <c r="AI5649" s="2"/>
      <c r="AJ5649" s="2"/>
      <c r="AK5649" s="20"/>
      <c r="AN5649" s="2"/>
      <c r="AO5649" s="2"/>
    </row>
    <row r="5650" spans="7:41" x14ac:dyDescent="0.25">
      <c r="G5650" s="2"/>
      <c r="AF5650" s="20"/>
      <c r="AI5650" s="2"/>
      <c r="AJ5650" s="2"/>
      <c r="AK5650" s="20"/>
      <c r="AN5650" s="2"/>
      <c r="AO5650" s="2"/>
    </row>
    <row r="5651" spans="7:41" x14ac:dyDescent="0.25">
      <c r="G5651" s="2"/>
      <c r="AF5651" s="20"/>
      <c r="AI5651" s="2"/>
      <c r="AJ5651" s="2"/>
      <c r="AK5651" s="20"/>
      <c r="AN5651" s="2"/>
      <c r="AO5651" s="2"/>
    </row>
    <row r="5652" spans="7:41" x14ac:dyDescent="0.25">
      <c r="G5652" s="2"/>
      <c r="AF5652" s="20"/>
      <c r="AI5652" s="2"/>
      <c r="AJ5652" s="2"/>
      <c r="AK5652" s="20"/>
      <c r="AN5652" s="2"/>
      <c r="AO5652" s="2"/>
    </row>
    <row r="5653" spans="7:41" x14ac:dyDescent="0.25">
      <c r="G5653" s="2"/>
      <c r="AF5653" s="20"/>
      <c r="AI5653" s="2"/>
      <c r="AJ5653" s="2"/>
      <c r="AK5653" s="20"/>
      <c r="AN5653" s="2"/>
      <c r="AO5653" s="2"/>
    </row>
    <row r="5654" spans="7:41" x14ac:dyDescent="0.25">
      <c r="G5654" s="2"/>
      <c r="AF5654" s="20"/>
      <c r="AI5654" s="2"/>
      <c r="AJ5654" s="2"/>
      <c r="AK5654" s="20"/>
      <c r="AN5654" s="2"/>
      <c r="AO5654" s="2"/>
    </row>
    <row r="5655" spans="7:41" x14ac:dyDescent="0.25">
      <c r="G5655" s="2"/>
      <c r="AF5655" s="20"/>
      <c r="AI5655" s="2"/>
      <c r="AJ5655" s="2"/>
      <c r="AK5655" s="20"/>
      <c r="AN5655" s="2"/>
      <c r="AO5655" s="2"/>
    </row>
    <row r="5656" spans="7:41" x14ac:dyDescent="0.25">
      <c r="G5656" s="2"/>
      <c r="AF5656" s="20"/>
      <c r="AI5656" s="2"/>
      <c r="AJ5656" s="2"/>
      <c r="AK5656" s="20"/>
      <c r="AN5656" s="2"/>
      <c r="AO5656" s="2"/>
    </row>
    <row r="5657" spans="7:41" x14ac:dyDescent="0.25">
      <c r="G5657" s="2"/>
      <c r="AF5657" s="20"/>
      <c r="AI5657" s="2"/>
      <c r="AJ5657" s="2"/>
      <c r="AK5657" s="20"/>
      <c r="AN5657" s="2"/>
      <c r="AO5657" s="2"/>
    </row>
    <row r="5658" spans="7:41" x14ac:dyDescent="0.25">
      <c r="G5658" s="2"/>
      <c r="AF5658" s="20"/>
      <c r="AI5658" s="2"/>
      <c r="AJ5658" s="2"/>
      <c r="AK5658" s="20"/>
      <c r="AN5658" s="2"/>
      <c r="AO5658" s="2"/>
    </row>
    <row r="5659" spans="7:41" x14ac:dyDescent="0.25">
      <c r="G5659" s="2"/>
      <c r="AF5659" s="20"/>
      <c r="AI5659" s="2"/>
      <c r="AJ5659" s="2"/>
      <c r="AK5659" s="20"/>
      <c r="AN5659" s="2"/>
      <c r="AO5659" s="2"/>
    </row>
    <row r="5660" spans="7:41" x14ac:dyDescent="0.25">
      <c r="G5660" s="2"/>
      <c r="AF5660" s="20"/>
      <c r="AI5660" s="2"/>
      <c r="AJ5660" s="2"/>
      <c r="AK5660" s="20"/>
      <c r="AN5660" s="2"/>
      <c r="AO5660" s="2"/>
    </row>
    <row r="5661" spans="7:41" x14ac:dyDescent="0.25">
      <c r="G5661" s="2"/>
      <c r="AF5661" s="20"/>
      <c r="AI5661" s="2"/>
      <c r="AJ5661" s="2"/>
      <c r="AK5661" s="20"/>
      <c r="AN5661" s="2"/>
      <c r="AO5661" s="2"/>
    </row>
    <row r="5662" spans="7:41" x14ac:dyDescent="0.25">
      <c r="G5662" s="2"/>
      <c r="AF5662" s="20"/>
      <c r="AI5662" s="2"/>
      <c r="AJ5662" s="2"/>
      <c r="AK5662" s="20"/>
      <c r="AN5662" s="2"/>
      <c r="AO5662" s="2"/>
    </row>
    <row r="5663" spans="7:41" x14ac:dyDescent="0.25">
      <c r="G5663" s="2"/>
      <c r="AF5663" s="20"/>
      <c r="AI5663" s="2"/>
      <c r="AJ5663" s="2"/>
      <c r="AK5663" s="20"/>
      <c r="AN5663" s="2"/>
      <c r="AO5663" s="2"/>
    </row>
    <row r="5664" spans="7:41" x14ac:dyDescent="0.25">
      <c r="G5664" s="2"/>
      <c r="AF5664" s="20"/>
      <c r="AI5664" s="2"/>
      <c r="AJ5664" s="2"/>
      <c r="AK5664" s="20"/>
      <c r="AN5664" s="2"/>
      <c r="AO5664" s="2"/>
    </row>
    <row r="5665" spans="7:41" x14ac:dyDescent="0.25">
      <c r="G5665" s="2"/>
      <c r="AF5665" s="20"/>
      <c r="AI5665" s="2"/>
      <c r="AJ5665" s="2"/>
      <c r="AK5665" s="20"/>
      <c r="AN5665" s="2"/>
      <c r="AO5665" s="2"/>
    </row>
    <row r="5666" spans="7:41" x14ac:dyDescent="0.25">
      <c r="G5666" s="2"/>
      <c r="AF5666" s="20"/>
      <c r="AI5666" s="2"/>
      <c r="AJ5666" s="2"/>
      <c r="AK5666" s="20"/>
      <c r="AN5666" s="2"/>
      <c r="AO5666" s="2"/>
    </row>
    <row r="5667" spans="7:41" x14ac:dyDescent="0.25">
      <c r="G5667" s="2"/>
      <c r="AF5667" s="20"/>
      <c r="AI5667" s="2"/>
      <c r="AJ5667" s="2"/>
      <c r="AK5667" s="20"/>
      <c r="AN5667" s="2"/>
      <c r="AO5667" s="2"/>
    </row>
    <row r="5668" spans="7:41" x14ac:dyDescent="0.25">
      <c r="G5668" s="2"/>
      <c r="AF5668" s="20"/>
      <c r="AI5668" s="2"/>
      <c r="AJ5668" s="2"/>
      <c r="AK5668" s="20"/>
      <c r="AN5668" s="2"/>
      <c r="AO5668" s="2"/>
    </row>
    <row r="5669" spans="7:41" x14ac:dyDescent="0.25">
      <c r="G5669" s="2"/>
      <c r="AF5669" s="20"/>
      <c r="AI5669" s="2"/>
      <c r="AJ5669" s="2"/>
      <c r="AK5669" s="20"/>
      <c r="AN5669" s="2"/>
      <c r="AO5669" s="2"/>
    </row>
    <row r="5670" spans="7:41" x14ac:dyDescent="0.25">
      <c r="G5670" s="2"/>
      <c r="AF5670" s="20"/>
      <c r="AI5670" s="2"/>
      <c r="AJ5670" s="2"/>
      <c r="AK5670" s="20"/>
      <c r="AN5670" s="2"/>
      <c r="AO5670" s="2"/>
    </row>
    <row r="5671" spans="7:41" x14ac:dyDescent="0.25">
      <c r="G5671" s="2"/>
      <c r="AF5671" s="20"/>
      <c r="AI5671" s="2"/>
      <c r="AJ5671" s="2"/>
      <c r="AK5671" s="20"/>
      <c r="AN5671" s="2"/>
      <c r="AO5671" s="2"/>
    </row>
    <row r="5672" spans="7:41" x14ac:dyDescent="0.25">
      <c r="G5672" s="2"/>
      <c r="AF5672" s="20"/>
      <c r="AI5672" s="2"/>
      <c r="AJ5672" s="2"/>
      <c r="AK5672" s="20"/>
      <c r="AN5672" s="2"/>
      <c r="AO5672" s="2"/>
    </row>
    <row r="5673" spans="7:41" x14ac:dyDescent="0.25">
      <c r="G5673" s="2"/>
      <c r="AF5673" s="20"/>
      <c r="AI5673" s="2"/>
      <c r="AJ5673" s="2"/>
      <c r="AK5673" s="20"/>
      <c r="AN5673" s="2"/>
      <c r="AO5673" s="2"/>
    </row>
    <row r="5674" spans="7:41" x14ac:dyDescent="0.25">
      <c r="G5674" s="2"/>
      <c r="AF5674" s="20"/>
      <c r="AI5674" s="2"/>
      <c r="AJ5674" s="2"/>
      <c r="AK5674" s="20"/>
      <c r="AN5674" s="2"/>
      <c r="AO5674" s="2"/>
    </row>
    <row r="5675" spans="7:41" x14ac:dyDescent="0.25">
      <c r="G5675" s="2"/>
      <c r="AF5675" s="20"/>
      <c r="AI5675" s="2"/>
      <c r="AJ5675" s="2"/>
      <c r="AK5675" s="20"/>
      <c r="AN5675" s="2"/>
      <c r="AO5675" s="2"/>
    </row>
    <row r="5676" spans="7:41" x14ac:dyDescent="0.25">
      <c r="G5676" s="2"/>
      <c r="AF5676" s="20"/>
      <c r="AI5676" s="2"/>
      <c r="AJ5676" s="2"/>
      <c r="AK5676" s="20"/>
      <c r="AN5676" s="2"/>
      <c r="AO5676" s="2"/>
    </row>
    <row r="5677" spans="7:41" x14ac:dyDescent="0.25">
      <c r="G5677" s="2"/>
      <c r="AF5677" s="20"/>
      <c r="AI5677" s="2"/>
      <c r="AJ5677" s="2"/>
      <c r="AK5677" s="20"/>
      <c r="AN5677" s="2"/>
      <c r="AO5677" s="2"/>
    </row>
    <row r="5678" spans="7:41" x14ac:dyDescent="0.25">
      <c r="G5678" s="2"/>
      <c r="AF5678" s="20"/>
      <c r="AI5678" s="2"/>
      <c r="AJ5678" s="2"/>
      <c r="AK5678" s="20"/>
      <c r="AN5678" s="2"/>
      <c r="AO5678" s="2"/>
    </row>
    <row r="5679" spans="7:41" x14ac:dyDescent="0.25">
      <c r="G5679" s="2"/>
      <c r="AF5679" s="20"/>
      <c r="AI5679" s="2"/>
      <c r="AJ5679" s="2"/>
      <c r="AK5679" s="20"/>
      <c r="AN5679" s="2"/>
      <c r="AO5679" s="2"/>
    </row>
    <row r="5680" spans="7:41" x14ac:dyDescent="0.25">
      <c r="G5680" s="2"/>
      <c r="AF5680" s="20"/>
      <c r="AI5680" s="2"/>
      <c r="AJ5680" s="2"/>
      <c r="AK5680" s="20"/>
      <c r="AN5680" s="2"/>
      <c r="AO5680" s="2"/>
    </row>
    <row r="5681" spans="7:41" x14ac:dyDescent="0.25">
      <c r="G5681" s="2"/>
      <c r="AF5681" s="20"/>
      <c r="AI5681" s="2"/>
      <c r="AJ5681" s="2"/>
      <c r="AK5681" s="20"/>
      <c r="AN5681" s="2"/>
      <c r="AO5681" s="2"/>
    </row>
    <row r="5682" spans="7:41" x14ac:dyDescent="0.25">
      <c r="G5682" s="2"/>
      <c r="AF5682" s="20"/>
      <c r="AI5682" s="2"/>
      <c r="AJ5682" s="2"/>
      <c r="AK5682" s="20"/>
      <c r="AN5682" s="2"/>
      <c r="AO5682" s="2"/>
    </row>
    <row r="5683" spans="7:41" x14ac:dyDescent="0.25">
      <c r="G5683" s="2"/>
      <c r="AF5683" s="20"/>
      <c r="AI5683" s="2"/>
      <c r="AJ5683" s="2"/>
      <c r="AK5683" s="20"/>
      <c r="AN5683" s="2"/>
      <c r="AO5683" s="2"/>
    </row>
    <row r="5684" spans="7:41" x14ac:dyDescent="0.25">
      <c r="G5684" s="2"/>
      <c r="AF5684" s="20"/>
      <c r="AI5684" s="2"/>
      <c r="AJ5684" s="2"/>
      <c r="AK5684" s="20"/>
      <c r="AN5684" s="2"/>
      <c r="AO5684" s="2"/>
    </row>
    <row r="5685" spans="7:41" x14ac:dyDescent="0.25">
      <c r="G5685" s="2"/>
      <c r="AF5685" s="20"/>
      <c r="AI5685" s="2"/>
      <c r="AJ5685" s="2"/>
      <c r="AK5685" s="20"/>
      <c r="AN5685" s="2"/>
      <c r="AO5685" s="2"/>
    </row>
    <row r="5686" spans="7:41" x14ac:dyDescent="0.25">
      <c r="G5686" s="2"/>
      <c r="AF5686" s="20"/>
      <c r="AI5686" s="2"/>
      <c r="AJ5686" s="2"/>
      <c r="AK5686" s="20"/>
      <c r="AN5686" s="2"/>
      <c r="AO5686" s="2"/>
    </row>
    <row r="5687" spans="7:41" x14ac:dyDescent="0.25">
      <c r="G5687" s="2"/>
      <c r="AF5687" s="20"/>
      <c r="AI5687" s="2"/>
      <c r="AJ5687" s="2"/>
      <c r="AK5687" s="20"/>
      <c r="AN5687" s="2"/>
      <c r="AO5687" s="2"/>
    </row>
    <row r="5688" spans="7:41" x14ac:dyDescent="0.25">
      <c r="G5688" s="2"/>
      <c r="AF5688" s="20"/>
      <c r="AI5688" s="2"/>
      <c r="AJ5688" s="2"/>
      <c r="AK5688" s="20"/>
      <c r="AN5688" s="2"/>
      <c r="AO5688" s="2"/>
    </row>
    <row r="5689" spans="7:41" x14ac:dyDescent="0.25">
      <c r="G5689" s="2"/>
      <c r="AF5689" s="20"/>
      <c r="AI5689" s="2"/>
      <c r="AJ5689" s="2"/>
      <c r="AK5689" s="20"/>
      <c r="AN5689" s="2"/>
      <c r="AO5689" s="2"/>
    </row>
    <row r="5690" spans="7:41" x14ac:dyDescent="0.25">
      <c r="G5690" s="2"/>
      <c r="AF5690" s="20"/>
      <c r="AI5690" s="2"/>
      <c r="AJ5690" s="2"/>
      <c r="AK5690" s="20"/>
      <c r="AN5690" s="2"/>
      <c r="AO5690" s="2"/>
    </row>
    <row r="5691" spans="7:41" x14ac:dyDescent="0.25">
      <c r="G5691" s="2"/>
      <c r="AF5691" s="20"/>
      <c r="AI5691" s="2"/>
      <c r="AJ5691" s="2"/>
      <c r="AK5691" s="20"/>
      <c r="AN5691" s="2"/>
      <c r="AO5691" s="2"/>
    </row>
    <row r="5692" spans="7:41" x14ac:dyDescent="0.25">
      <c r="G5692" s="2"/>
      <c r="AF5692" s="20"/>
      <c r="AI5692" s="2"/>
      <c r="AJ5692" s="2"/>
      <c r="AK5692" s="20"/>
      <c r="AN5692" s="2"/>
      <c r="AO5692" s="2"/>
    </row>
    <row r="5693" spans="7:41" x14ac:dyDescent="0.25">
      <c r="G5693" s="2"/>
      <c r="AF5693" s="20"/>
      <c r="AI5693" s="2"/>
      <c r="AJ5693" s="2"/>
      <c r="AK5693" s="20"/>
      <c r="AN5693" s="2"/>
      <c r="AO5693" s="2"/>
    </row>
    <row r="5694" spans="7:41" x14ac:dyDescent="0.25">
      <c r="G5694" s="2"/>
      <c r="AF5694" s="20"/>
      <c r="AI5694" s="2"/>
      <c r="AJ5694" s="2"/>
      <c r="AK5694" s="20"/>
      <c r="AN5694" s="2"/>
      <c r="AO5694" s="2"/>
    </row>
    <row r="5695" spans="7:41" x14ac:dyDescent="0.25">
      <c r="G5695" s="2"/>
      <c r="AF5695" s="20"/>
      <c r="AI5695" s="2"/>
      <c r="AJ5695" s="2"/>
      <c r="AK5695" s="20"/>
      <c r="AN5695" s="2"/>
      <c r="AO5695" s="2"/>
    </row>
    <row r="5696" spans="7:41" x14ac:dyDescent="0.25">
      <c r="G5696" s="2"/>
      <c r="AF5696" s="20"/>
      <c r="AI5696" s="2"/>
      <c r="AJ5696" s="2"/>
      <c r="AK5696" s="20"/>
      <c r="AN5696" s="2"/>
      <c r="AO5696" s="2"/>
    </row>
    <row r="5697" spans="7:41" x14ac:dyDescent="0.25">
      <c r="G5697" s="2"/>
      <c r="AF5697" s="20"/>
      <c r="AI5697" s="2"/>
      <c r="AJ5697" s="2"/>
      <c r="AK5697" s="20"/>
      <c r="AN5697" s="2"/>
      <c r="AO5697" s="2"/>
    </row>
    <row r="5698" spans="7:41" x14ac:dyDescent="0.25">
      <c r="G5698" s="2"/>
      <c r="AF5698" s="20"/>
      <c r="AI5698" s="2"/>
      <c r="AJ5698" s="2"/>
      <c r="AK5698" s="20"/>
      <c r="AN5698" s="2"/>
      <c r="AO5698" s="2"/>
    </row>
    <row r="5699" spans="7:41" x14ac:dyDescent="0.25">
      <c r="G5699" s="2"/>
      <c r="AF5699" s="20"/>
      <c r="AI5699" s="2"/>
      <c r="AJ5699" s="2"/>
      <c r="AK5699" s="20"/>
      <c r="AN5699" s="2"/>
      <c r="AO5699" s="2"/>
    </row>
    <row r="5700" spans="7:41" x14ac:dyDescent="0.25">
      <c r="G5700" s="2"/>
      <c r="AF5700" s="20"/>
      <c r="AI5700" s="2"/>
      <c r="AJ5700" s="2"/>
      <c r="AK5700" s="20"/>
      <c r="AN5700" s="2"/>
      <c r="AO5700" s="2"/>
    </row>
    <row r="5701" spans="7:41" x14ac:dyDescent="0.25">
      <c r="G5701" s="2"/>
      <c r="AF5701" s="20"/>
      <c r="AI5701" s="2"/>
      <c r="AJ5701" s="2"/>
      <c r="AK5701" s="20"/>
      <c r="AN5701" s="2"/>
      <c r="AO5701" s="2"/>
    </row>
    <row r="5702" spans="7:41" x14ac:dyDescent="0.25">
      <c r="G5702" s="2"/>
      <c r="AF5702" s="20"/>
      <c r="AI5702" s="2"/>
      <c r="AJ5702" s="2"/>
      <c r="AK5702" s="20"/>
      <c r="AN5702" s="2"/>
      <c r="AO5702" s="2"/>
    </row>
    <row r="5703" spans="7:41" x14ac:dyDescent="0.25">
      <c r="G5703" s="2"/>
      <c r="AF5703" s="20"/>
      <c r="AI5703" s="2"/>
      <c r="AJ5703" s="2"/>
      <c r="AK5703" s="20"/>
      <c r="AN5703" s="2"/>
      <c r="AO5703" s="2"/>
    </row>
    <row r="5704" spans="7:41" x14ac:dyDescent="0.25">
      <c r="G5704" s="2"/>
      <c r="AF5704" s="20"/>
      <c r="AI5704" s="2"/>
      <c r="AJ5704" s="2"/>
      <c r="AK5704" s="20"/>
      <c r="AN5704" s="2"/>
      <c r="AO5704" s="2"/>
    </row>
    <row r="5705" spans="7:41" x14ac:dyDescent="0.25">
      <c r="G5705" s="2"/>
      <c r="AF5705" s="20"/>
      <c r="AI5705" s="2"/>
      <c r="AJ5705" s="2"/>
      <c r="AK5705" s="20"/>
      <c r="AN5705" s="2"/>
      <c r="AO5705" s="2"/>
    </row>
    <row r="5706" spans="7:41" x14ac:dyDescent="0.25">
      <c r="G5706" s="2"/>
      <c r="AF5706" s="20"/>
      <c r="AI5706" s="2"/>
      <c r="AJ5706" s="2"/>
      <c r="AK5706" s="20"/>
      <c r="AN5706" s="2"/>
      <c r="AO5706" s="2"/>
    </row>
    <row r="5707" spans="7:41" x14ac:dyDescent="0.25">
      <c r="G5707" s="2"/>
      <c r="AF5707" s="20"/>
      <c r="AI5707" s="2"/>
      <c r="AJ5707" s="2"/>
      <c r="AK5707" s="20"/>
      <c r="AN5707" s="2"/>
      <c r="AO5707" s="2"/>
    </row>
    <row r="5708" spans="7:41" x14ac:dyDescent="0.25">
      <c r="G5708" s="2"/>
      <c r="AF5708" s="20"/>
      <c r="AI5708" s="2"/>
      <c r="AJ5708" s="2"/>
      <c r="AK5708" s="20"/>
      <c r="AN5708" s="2"/>
      <c r="AO5708" s="2"/>
    </row>
    <row r="5709" spans="7:41" x14ac:dyDescent="0.25">
      <c r="G5709" s="2"/>
      <c r="AF5709" s="20"/>
      <c r="AI5709" s="2"/>
      <c r="AJ5709" s="2"/>
      <c r="AK5709" s="20"/>
      <c r="AN5709" s="2"/>
      <c r="AO5709" s="2"/>
    </row>
    <row r="5710" spans="7:41" x14ac:dyDescent="0.25">
      <c r="G5710" s="2"/>
      <c r="AF5710" s="20"/>
      <c r="AI5710" s="2"/>
      <c r="AJ5710" s="2"/>
      <c r="AK5710" s="20"/>
      <c r="AN5710" s="2"/>
      <c r="AO5710" s="2"/>
    </row>
    <row r="5711" spans="7:41" x14ac:dyDescent="0.25">
      <c r="G5711" s="2"/>
      <c r="AF5711" s="20"/>
      <c r="AI5711" s="2"/>
      <c r="AJ5711" s="2"/>
      <c r="AK5711" s="20"/>
      <c r="AN5711" s="2"/>
      <c r="AO5711" s="2"/>
    </row>
    <row r="5712" spans="7:41" x14ac:dyDescent="0.25">
      <c r="G5712" s="2"/>
      <c r="AF5712" s="20"/>
      <c r="AI5712" s="2"/>
      <c r="AJ5712" s="2"/>
      <c r="AK5712" s="20"/>
      <c r="AN5712" s="2"/>
      <c r="AO5712" s="2"/>
    </row>
    <row r="5713" spans="7:41" x14ac:dyDescent="0.25">
      <c r="G5713" s="2"/>
      <c r="AF5713" s="20"/>
      <c r="AI5713" s="2"/>
      <c r="AJ5713" s="2"/>
      <c r="AK5713" s="20"/>
      <c r="AN5713" s="2"/>
      <c r="AO5713" s="2"/>
    </row>
    <row r="5714" spans="7:41" x14ac:dyDescent="0.25">
      <c r="G5714" s="2"/>
      <c r="AF5714" s="20"/>
      <c r="AI5714" s="2"/>
      <c r="AJ5714" s="2"/>
      <c r="AK5714" s="20"/>
      <c r="AN5714" s="2"/>
      <c r="AO5714" s="2"/>
    </row>
    <row r="5715" spans="7:41" x14ac:dyDescent="0.25">
      <c r="G5715" s="2"/>
      <c r="AF5715" s="20"/>
      <c r="AI5715" s="2"/>
      <c r="AJ5715" s="2"/>
      <c r="AK5715" s="20"/>
      <c r="AN5715" s="2"/>
      <c r="AO5715" s="2"/>
    </row>
    <row r="5716" spans="7:41" x14ac:dyDescent="0.25">
      <c r="G5716" s="2"/>
      <c r="AF5716" s="20"/>
      <c r="AI5716" s="2"/>
      <c r="AJ5716" s="2"/>
      <c r="AK5716" s="20"/>
      <c r="AN5716" s="2"/>
      <c r="AO5716" s="2"/>
    </row>
    <row r="5717" spans="7:41" x14ac:dyDescent="0.25">
      <c r="G5717" s="2"/>
      <c r="AF5717" s="20"/>
      <c r="AI5717" s="2"/>
      <c r="AJ5717" s="2"/>
      <c r="AK5717" s="20"/>
      <c r="AN5717" s="2"/>
      <c r="AO5717" s="2"/>
    </row>
    <row r="5718" spans="7:41" x14ac:dyDescent="0.25">
      <c r="G5718" s="2"/>
      <c r="AF5718" s="20"/>
      <c r="AI5718" s="2"/>
      <c r="AJ5718" s="2"/>
      <c r="AK5718" s="20"/>
      <c r="AN5718" s="2"/>
      <c r="AO5718" s="2"/>
    </row>
    <row r="5719" spans="7:41" x14ac:dyDescent="0.25">
      <c r="G5719" s="2"/>
      <c r="AF5719" s="20"/>
      <c r="AI5719" s="2"/>
      <c r="AJ5719" s="2"/>
      <c r="AK5719" s="20"/>
      <c r="AN5719" s="2"/>
      <c r="AO5719" s="2"/>
    </row>
    <row r="5720" spans="7:41" x14ac:dyDescent="0.25">
      <c r="G5720" s="2"/>
      <c r="AF5720" s="20"/>
      <c r="AI5720" s="2"/>
      <c r="AJ5720" s="2"/>
      <c r="AK5720" s="20"/>
      <c r="AN5720" s="2"/>
      <c r="AO5720" s="2"/>
    </row>
    <row r="5721" spans="7:41" x14ac:dyDescent="0.25">
      <c r="G5721" s="2"/>
      <c r="AF5721" s="20"/>
      <c r="AI5721" s="2"/>
      <c r="AJ5721" s="2"/>
      <c r="AK5721" s="20"/>
      <c r="AN5721" s="2"/>
      <c r="AO5721" s="2"/>
    </row>
    <row r="5722" spans="7:41" x14ac:dyDescent="0.25">
      <c r="G5722" s="2"/>
      <c r="AF5722" s="20"/>
      <c r="AI5722" s="2"/>
      <c r="AJ5722" s="2"/>
      <c r="AK5722" s="20"/>
      <c r="AN5722" s="2"/>
      <c r="AO5722" s="2"/>
    </row>
    <row r="5723" spans="7:41" x14ac:dyDescent="0.25">
      <c r="G5723" s="2"/>
      <c r="AF5723" s="20"/>
      <c r="AI5723" s="2"/>
      <c r="AJ5723" s="2"/>
      <c r="AK5723" s="20"/>
      <c r="AN5723" s="2"/>
      <c r="AO5723" s="2"/>
    </row>
    <row r="5724" spans="7:41" x14ac:dyDescent="0.25">
      <c r="G5724" s="2"/>
      <c r="AF5724" s="20"/>
      <c r="AI5724" s="2"/>
      <c r="AJ5724" s="2"/>
      <c r="AK5724" s="20"/>
      <c r="AN5724" s="2"/>
      <c r="AO5724" s="2"/>
    </row>
    <row r="5725" spans="7:41" x14ac:dyDescent="0.25">
      <c r="G5725" s="2"/>
      <c r="AF5725" s="20"/>
      <c r="AI5725" s="2"/>
      <c r="AJ5725" s="2"/>
      <c r="AK5725" s="20"/>
      <c r="AN5725" s="2"/>
      <c r="AO5725" s="2"/>
    </row>
    <row r="5726" spans="7:41" x14ac:dyDescent="0.25">
      <c r="G5726" s="2"/>
      <c r="AF5726" s="20"/>
      <c r="AI5726" s="2"/>
      <c r="AJ5726" s="2"/>
      <c r="AK5726" s="20"/>
      <c r="AN5726" s="2"/>
      <c r="AO5726" s="2"/>
    </row>
    <row r="5727" spans="7:41" x14ac:dyDescent="0.25">
      <c r="G5727" s="2"/>
      <c r="AF5727" s="20"/>
      <c r="AI5727" s="2"/>
      <c r="AJ5727" s="2"/>
      <c r="AK5727" s="20"/>
      <c r="AN5727" s="2"/>
      <c r="AO5727" s="2"/>
    </row>
    <row r="5728" spans="7:41" x14ac:dyDescent="0.25">
      <c r="G5728" s="2"/>
      <c r="AF5728" s="20"/>
      <c r="AI5728" s="2"/>
      <c r="AJ5728" s="2"/>
      <c r="AK5728" s="20"/>
      <c r="AN5728" s="2"/>
      <c r="AO5728" s="2"/>
    </row>
    <row r="5729" spans="7:41" x14ac:dyDescent="0.25">
      <c r="G5729" s="2"/>
      <c r="AF5729" s="20"/>
      <c r="AI5729" s="2"/>
      <c r="AJ5729" s="2"/>
      <c r="AK5729" s="20"/>
      <c r="AN5729" s="2"/>
      <c r="AO5729" s="2"/>
    </row>
    <row r="5730" spans="7:41" x14ac:dyDescent="0.25">
      <c r="G5730" s="2"/>
      <c r="AF5730" s="20"/>
      <c r="AI5730" s="2"/>
      <c r="AJ5730" s="2"/>
      <c r="AK5730" s="20"/>
      <c r="AN5730" s="2"/>
      <c r="AO5730" s="2"/>
    </row>
    <row r="5731" spans="7:41" x14ac:dyDescent="0.25">
      <c r="G5731" s="2"/>
      <c r="AF5731" s="20"/>
      <c r="AI5731" s="2"/>
      <c r="AJ5731" s="2"/>
      <c r="AK5731" s="20"/>
      <c r="AN5731" s="2"/>
      <c r="AO5731" s="2"/>
    </row>
    <row r="5732" spans="7:41" x14ac:dyDescent="0.25">
      <c r="G5732" s="2"/>
      <c r="AF5732" s="20"/>
      <c r="AI5732" s="2"/>
      <c r="AJ5732" s="2"/>
      <c r="AK5732" s="20"/>
      <c r="AN5732" s="2"/>
      <c r="AO5732" s="2"/>
    </row>
    <row r="5733" spans="7:41" x14ac:dyDescent="0.25">
      <c r="G5733" s="2"/>
      <c r="AF5733" s="20"/>
      <c r="AI5733" s="2"/>
      <c r="AJ5733" s="2"/>
      <c r="AK5733" s="20"/>
      <c r="AN5733" s="2"/>
      <c r="AO5733" s="2"/>
    </row>
    <row r="5734" spans="7:41" x14ac:dyDescent="0.25">
      <c r="G5734" s="2"/>
      <c r="AF5734" s="20"/>
      <c r="AI5734" s="2"/>
      <c r="AJ5734" s="2"/>
      <c r="AK5734" s="20"/>
      <c r="AN5734" s="2"/>
      <c r="AO5734" s="2"/>
    </row>
    <row r="5735" spans="7:41" x14ac:dyDescent="0.25">
      <c r="G5735" s="2"/>
      <c r="AF5735" s="20"/>
      <c r="AI5735" s="2"/>
      <c r="AJ5735" s="2"/>
      <c r="AK5735" s="20"/>
      <c r="AN5735" s="2"/>
      <c r="AO5735" s="2"/>
    </row>
    <row r="5736" spans="7:41" x14ac:dyDescent="0.25">
      <c r="G5736" s="2"/>
      <c r="AF5736" s="20"/>
      <c r="AI5736" s="2"/>
      <c r="AJ5736" s="2"/>
      <c r="AK5736" s="20"/>
      <c r="AN5736" s="2"/>
      <c r="AO5736" s="2"/>
    </row>
    <row r="5737" spans="7:41" x14ac:dyDescent="0.25">
      <c r="G5737" s="2"/>
      <c r="AF5737" s="20"/>
      <c r="AI5737" s="2"/>
      <c r="AJ5737" s="2"/>
      <c r="AK5737" s="20"/>
      <c r="AN5737" s="2"/>
      <c r="AO5737" s="2"/>
    </row>
    <row r="5738" spans="7:41" x14ac:dyDescent="0.25">
      <c r="G5738" s="2"/>
      <c r="AF5738" s="20"/>
      <c r="AI5738" s="2"/>
      <c r="AJ5738" s="2"/>
      <c r="AK5738" s="20"/>
      <c r="AN5738" s="2"/>
      <c r="AO5738" s="2"/>
    </row>
    <row r="5739" spans="7:41" x14ac:dyDescent="0.25">
      <c r="G5739" s="2"/>
      <c r="AF5739" s="20"/>
      <c r="AI5739" s="2"/>
      <c r="AJ5739" s="2"/>
      <c r="AK5739" s="20"/>
      <c r="AN5739" s="2"/>
      <c r="AO5739" s="2"/>
    </row>
    <row r="5740" spans="7:41" x14ac:dyDescent="0.25">
      <c r="G5740" s="2"/>
      <c r="AF5740" s="20"/>
      <c r="AI5740" s="2"/>
      <c r="AJ5740" s="2"/>
      <c r="AK5740" s="20"/>
      <c r="AN5740" s="2"/>
      <c r="AO5740" s="2"/>
    </row>
    <row r="5741" spans="7:41" x14ac:dyDescent="0.25">
      <c r="G5741" s="2"/>
      <c r="AF5741" s="20"/>
      <c r="AI5741" s="2"/>
      <c r="AJ5741" s="2"/>
      <c r="AK5741" s="20"/>
      <c r="AN5741" s="2"/>
      <c r="AO5741" s="2"/>
    </row>
    <row r="5742" spans="7:41" x14ac:dyDescent="0.25">
      <c r="G5742" s="2"/>
      <c r="AF5742" s="20"/>
      <c r="AI5742" s="2"/>
      <c r="AJ5742" s="2"/>
      <c r="AK5742" s="20"/>
      <c r="AN5742" s="2"/>
      <c r="AO5742" s="2"/>
    </row>
    <row r="5743" spans="7:41" x14ac:dyDescent="0.25">
      <c r="G5743" s="2"/>
      <c r="AF5743" s="20"/>
      <c r="AI5743" s="2"/>
      <c r="AJ5743" s="2"/>
      <c r="AK5743" s="20"/>
      <c r="AN5743" s="2"/>
      <c r="AO5743" s="2"/>
    </row>
    <row r="5744" spans="7:41" x14ac:dyDescent="0.25">
      <c r="G5744" s="2"/>
      <c r="AF5744" s="20"/>
      <c r="AI5744" s="2"/>
      <c r="AJ5744" s="2"/>
      <c r="AK5744" s="20"/>
      <c r="AN5744" s="2"/>
      <c r="AO5744" s="2"/>
    </row>
    <row r="5745" spans="7:41" x14ac:dyDescent="0.25">
      <c r="G5745" s="2"/>
      <c r="AF5745" s="20"/>
      <c r="AI5745" s="2"/>
      <c r="AJ5745" s="2"/>
      <c r="AK5745" s="20"/>
      <c r="AN5745" s="2"/>
      <c r="AO5745" s="2"/>
    </row>
    <row r="5746" spans="7:41" x14ac:dyDescent="0.25">
      <c r="G5746" s="2"/>
      <c r="AF5746" s="20"/>
      <c r="AI5746" s="2"/>
      <c r="AJ5746" s="2"/>
      <c r="AK5746" s="20"/>
      <c r="AN5746" s="2"/>
      <c r="AO5746" s="2"/>
    </row>
    <row r="5747" spans="7:41" x14ac:dyDescent="0.25">
      <c r="G5747" s="2"/>
      <c r="AF5747" s="20"/>
      <c r="AI5747" s="2"/>
      <c r="AJ5747" s="2"/>
      <c r="AK5747" s="20"/>
      <c r="AN5747" s="2"/>
      <c r="AO5747" s="2"/>
    </row>
    <row r="5748" spans="7:41" x14ac:dyDescent="0.25">
      <c r="G5748" s="2"/>
      <c r="AF5748" s="20"/>
      <c r="AI5748" s="2"/>
      <c r="AJ5748" s="2"/>
      <c r="AK5748" s="20"/>
      <c r="AN5748" s="2"/>
      <c r="AO5748" s="2"/>
    </row>
    <row r="5749" spans="7:41" x14ac:dyDescent="0.25">
      <c r="G5749" s="2"/>
      <c r="AF5749" s="20"/>
      <c r="AI5749" s="2"/>
      <c r="AJ5749" s="2"/>
      <c r="AK5749" s="20"/>
      <c r="AN5749" s="2"/>
      <c r="AO5749" s="2"/>
    </row>
    <row r="5750" spans="7:41" x14ac:dyDescent="0.25">
      <c r="G5750" s="2"/>
      <c r="AF5750" s="20"/>
      <c r="AI5750" s="2"/>
      <c r="AJ5750" s="2"/>
      <c r="AK5750" s="20"/>
      <c r="AN5750" s="2"/>
      <c r="AO5750" s="2"/>
    </row>
    <row r="5751" spans="7:41" x14ac:dyDescent="0.25">
      <c r="G5751" s="2"/>
      <c r="AF5751" s="20"/>
      <c r="AI5751" s="2"/>
      <c r="AJ5751" s="2"/>
      <c r="AK5751" s="20"/>
      <c r="AN5751" s="2"/>
      <c r="AO5751" s="2"/>
    </row>
    <row r="5752" spans="7:41" x14ac:dyDescent="0.25">
      <c r="G5752" s="2"/>
      <c r="AF5752" s="20"/>
      <c r="AI5752" s="2"/>
      <c r="AJ5752" s="2"/>
      <c r="AK5752" s="20"/>
      <c r="AN5752" s="2"/>
      <c r="AO5752" s="2"/>
    </row>
    <row r="5753" spans="7:41" x14ac:dyDescent="0.25">
      <c r="G5753" s="2"/>
      <c r="AF5753" s="20"/>
      <c r="AI5753" s="2"/>
      <c r="AJ5753" s="2"/>
      <c r="AK5753" s="20"/>
      <c r="AN5753" s="2"/>
      <c r="AO5753" s="2"/>
    </row>
    <row r="5754" spans="7:41" x14ac:dyDescent="0.25">
      <c r="G5754" s="2"/>
      <c r="AF5754" s="20"/>
      <c r="AI5754" s="2"/>
      <c r="AJ5754" s="2"/>
      <c r="AK5754" s="20"/>
      <c r="AN5754" s="2"/>
      <c r="AO5754" s="2"/>
    </row>
    <row r="5755" spans="7:41" x14ac:dyDescent="0.25">
      <c r="G5755" s="2"/>
      <c r="AF5755" s="20"/>
      <c r="AI5755" s="2"/>
      <c r="AJ5755" s="2"/>
      <c r="AK5755" s="20"/>
      <c r="AN5755" s="2"/>
      <c r="AO5755" s="2"/>
    </row>
    <row r="5756" spans="7:41" x14ac:dyDescent="0.25">
      <c r="G5756" s="2"/>
      <c r="AF5756" s="20"/>
      <c r="AI5756" s="2"/>
      <c r="AJ5756" s="2"/>
      <c r="AK5756" s="20"/>
      <c r="AN5756" s="2"/>
      <c r="AO5756" s="2"/>
    </row>
    <row r="5757" spans="7:41" x14ac:dyDescent="0.25">
      <c r="G5757" s="2"/>
      <c r="AF5757" s="20"/>
      <c r="AI5757" s="2"/>
      <c r="AJ5757" s="2"/>
      <c r="AK5757" s="20"/>
      <c r="AN5757" s="2"/>
      <c r="AO5757" s="2"/>
    </row>
    <row r="5758" spans="7:41" x14ac:dyDescent="0.25">
      <c r="G5758" s="2"/>
      <c r="AF5758" s="20"/>
      <c r="AI5758" s="2"/>
      <c r="AJ5758" s="2"/>
      <c r="AK5758" s="20"/>
      <c r="AN5758" s="2"/>
      <c r="AO5758" s="2"/>
    </row>
    <row r="5759" spans="7:41" x14ac:dyDescent="0.25">
      <c r="G5759" s="2"/>
      <c r="AF5759" s="20"/>
      <c r="AI5759" s="2"/>
      <c r="AJ5759" s="2"/>
      <c r="AK5759" s="20"/>
      <c r="AN5759" s="2"/>
      <c r="AO5759" s="2"/>
    </row>
    <row r="5760" spans="7:41" x14ac:dyDescent="0.25">
      <c r="G5760" s="2"/>
      <c r="AF5760" s="20"/>
      <c r="AI5760" s="2"/>
      <c r="AJ5760" s="2"/>
      <c r="AK5760" s="20"/>
      <c r="AN5760" s="2"/>
      <c r="AO5760" s="2"/>
    </row>
    <row r="5761" spans="7:41" x14ac:dyDescent="0.25">
      <c r="G5761" s="2"/>
      <c r="AF5761" s="20"/>
      <c r="AI5761" s="2"/>
      <c r="AJ5761" s="2"/>
      <c r="AK5761" s="20"/>
      <c r="AN5761" s="2"/>
      <c r="AO5761" s="2"/>
    </row>
    <row r="5762" spans="7:41" x14ac:dyDescent="0.25">
      <c r="G5762" s="2"/>
      <c r="AF5762" s="20"/>
      <c r="AI5762" s="2"/>
      <c r="AJ5762" s="2"/>
      <c r="AK5762" s="20"/>
      <c r="AN5762" s="2"/>
      <c r="AO5762" s="2"/>
    </row>
    <row r="5763" spans="7:41" x14ac:dyDescent="0.25">
      <c r="G5763" s="2"/>
      <c r="AF5763" s="20"/>
      <c r="AI5763" s="2"/>
      <c r="AJ5763" s="2"/>
      <c r="AK5763" s="20"/>
      <c r="AN5763" s="2"/>
      <c r="AO5763" s="2"/>
    </row>
    <row r="5764" spans="7:41" x14ac:dyDescent="0.25">
      <c r="G5764" s="2"/>
      <c r="AF5764" s="20"/>
      <c r="AI5764" s="2"/>
      <c r="AJ5764" s="2"/>
      <c r="AK5764" s="20"/>
      <c r="AN5764" s="2"/>
      <c r="AO5764" s="2"/>
    </row>
    <row r="5765" spans="7:41" x14ac:dyDescent="0.25">
      <c r="G5765" s="2"/>
      <c r="AF5765" s="20"/>
      <c r="AI5765" s="2"/>
      <c r="AJ5765" s="2"/>
      <c r="AK5765" s="20"/>
      <c r="AN5765" s="2"/>
      <c r="AO5765" s="2"/>
    </row>
    <row r="5766" spans="7:41" x14ac:dyDescent="0.25">
      <c r="G5766" s="2"/>
      <c r="AF5766" s="20"/>
      <c r="AI5766" s="2"/>
      <c r="AJ5766" s="2"/>
      <c r="AK5766" s="20"/>
      <c r="AN5766" s="2"/>
      <c r="AO5766" s="2"/>
    </row>
    <row r="5767" spans="7:41" x14ac:dyDescent="0.25">
      <c r="G5767" s="2"/>
      <c r="AF5767" s="20"/>
      <c r="AI5767" s="2"/>
      <c r="AJ5767" s="2"/>
      <c r="AK5767" s="20"/>
      <c r="AN5767" s="2"/>
      <c r="AO5767" s="2"/>
    </row>
    <row r="5768" spans="7:41" x14ac:dyDescent="0.25">
      <c r="G5768" s="2"/>
      <c r="AF5768" s="20"/>
      <c r="AI5768" s="2"/>
      <c r="AJ5768" s="2"/>
      <c r="AK5768" s="20"/>
      <c r="AN5768" s="2"/>
      <c r="AO5768" s="2"/>
    </row>
    <row r="5769" spans="7:41" x14ac:dyDescent="0.25">
      <c r="G5769" s="2"/>
      <c r="AF5769" s="20"/>
      <c r="AI5769" s="2"/>
      <c r="AJ5769" s="2"/>
      <c r="AK5769" s="20"/>
      <c r="AN5769" s="2"/>
      <c r="AO5769" s="2"/>
    </row>
    <row r="5770" spans="7:41" x14ac:dyDescent="0.25">
      <c r="G5770" s="2"/>
      <c r="AF5770" s="20"/>
      <c r="AI5770" s="2"/>
      <c r="AJ5770" s="2"/>
      <c r="AK5770" s="20"/>
      <c r="AN5770" s="2"/>
      <c r="AO5770" s="2"/>
    </row>
    <row r="5771" spans="7:41" x14ac:dyDescent="0.25">
      <c r="G5771" s="2"/>
      <c r="AF5771" s="20"/>
      <c r="AI5771" s="2"/>
      <c r="AJ5771" s="2"/>
      <c r="AK5771" s="20"/>
      <c r="AN5771" s="2"/>
      <c r="AO5771" s="2"/>
    </row>
    <row r="5772" spans="7:41" x14ac:dyDescent="0.25">
      <c r="G5772" s="2"/>
      <c r="AF5772" s="20"/>
      <c r="AI5772" s="2"/>
      <c r="AJ5772" s="2"/>
      <c r="AK5772" s="20"/>
      <c r="AN5772" s="2"/>
      <c r="AO5772" s="2"/>
    </row>
    <row r="5773" spans="7:41" x14ac:dyDescent="0.25">
      <c r="G5773" s="2"/>
      <c r="AF5773" s="20"/>
      <c r="AI5773" s="2"/>
      <c r="AJ5773" s="2"/>
      <c r="AK5773" s="20"/>
      <c r="AN5773" s="2"/>
      <c r="AO5773" s="2"/>
    </row>
    <row r="5774" spans="7:41" x14ac:dyDescent="0.25">
      <c r="G5774" s="2"/>
      <c r="AF5774" s="20"/>
      <c r="AI5774" s="2"/>
      <c r="AJ5774" s="2"/>
      <c r="AK5774" s="20"/>
      <c r="AN5774" s="2"/>
      <c r="AO5774" s="2"/>
    </row>
    <row r="5775" spans="7:41" x14ac:dyDescent="0.25">
      <c r="G5775" s="2"/>
      <c r="AF5775" s="20"/>
      <c r="AI5775" s="2"/>
      <c r="AJ5775" s="2"/>
      <c r="AK5775" s="20"/>
      <c r="AN5775" s="2"/>
      <c r="AO5775" s="2"/>
    </row>
    <row r="5776" spans="7:41" x14ac:dyDescent="0.25">
      <c r="G5776" s="2"/>
      <c r="AF5776" s="20"/>
      <c r="AI5776" s="2"/>
      <c r="AJ5776" s="2"/>
      <c r="AK5776" s="20"/>
      <c r="AN5776" s="2"/>
      <c r="AO5776" s="2"/>
    </row>
    <row r="5777" spans="7:41" x14ac:dyDescent="0.25">
      <c r="G5777" s="2"/>
      <c r="AF5777" s="20"/>
      <c r="AI5777" s="2"/>
      <c r="AJ5777" s="2"/>
      <c r="AK5777" s="20"/>
      <c r="AN5777" s="2"/>
      <c r="AO5777" s="2"/>
    </row>
    <row r="5778" spans="7:41" x14ac:dyDescent="0.25">
      <c r="G5778" s="2"/>
      <c r="AF5778" s="20"/>
      <c r="AI5778" s="2"/>
      <c r="AJ5778" s="2"/>
      <c r="AK5778" s="20"/>
      <c r="AN5778" s="2"/>
      <c r="AO5778" s="2"/>
    </row>
    <row r="5779" spans="7:41" x14ac:dyDescent="0.25">
      <c r="G5779" s="2"/>
      <c r="AF5779" s="20"/>
      <c r="AI5779" s="2"/>
      <c r="AJ5779" s="2"/>
      <c r="AK5779" s="20"/>
      <c r="AN5779" s="2"/>
      <c r="AO5779" s="2"/>
    </row>
    <row r="5780" spans="7:41" x14ac:dyDescent="0.25">
      <c r="G5780" s="2"/>
      <c r="AF5780" s="20"/>
      <c r="AI5780" s="2"/>
      <c r="AJ5780" s="2"/>
      <c r="AK5780" s="20"/>
      <c r="AN5780" s="2"/>
      <c r="AO5780" s="2"/>
    </row>
    <row r="5781" spans="7:41" x14ac:dyDescent="0.25">
      <c r="G5781" s="2"/>
      <c r="AF5781" s="20"/>
      <c r="AI5781" s="2"/>
      <c r="AJ5781" s="2"/>
      <c r="AK5781" s="20"/>
      <c r="AN5781" s="2"/>
      <c r="AO5781" s="2"/>
    </row>
    <row r="5782" spans="7:41" x14ac:dyDescent="0.25">
      <c r="G5782" s="2"/>
      <c r="AF5782" s="20"/>
      <c r="AI5782" s="2"/>
      <c r="AJ5782" s="2"/>
      <c r="AK5782" s="20"/>
      <c r="AN5782" s="2"/>
      <c r="AO5782" s="2"/>
    </row>
    <row r="5783" spans="7:41" x14ac:dyDescent="0.25">
      <c r="G5783" s="2"/>
      <c r="AF5783" s="20"/>
      <c r="AI5783" s="2"/>
      <c r="AJ5783" s="2"/>
      <c r="AK5783" s="20"/>
      <c r="AN5783" s="2"/>
      <c r="AO5783" s="2"/>
    </row>
    <row r="5784" spans="7:41" x14ac:dyDescent="0.25">
      <c r="G5784" s="2"/>
      <c r="AF5784" s="20"/>
      <c r="AI5784" s="2"/>
      <c r="AJ5784" s="2"/>
      <c r="AK5784" s="20"/>
      <c r="AN5784" s="2"/>
      <c r="AO5784" s="2"/>
    </row>
    <row r="5785" spans="7:41" x14ac:dyDescent="0.25">
      <c r="G5785" s="2"/>
      <c r="AF5785" s="20"/>
      <c r="AI5785" s="2"/>
      <c r="AJ5785" s="2"/>
      <c r="AK5785" s="20"/>
      <c r="AN5785" s="2"/>
      <c r="AO5785" s="2"/>
    </row>
    <row r="5786" spans="7:41" x14ac:dyDescent="0.25">
      <c r="G5786" s="2"/>
      <c r="AF5786" s="20"/>
      <c r="AI5786" s="2"/>
      <c r="AJ5786" s="2"/>
      <c r="AK5786" s="20"/>
      <c r="AN5786" s="2"/>
      <c r="AO5786" s="2"/>
    </row>
    <row r="5787" spans="7:41" x14ac:dyDescent="0.25">
      <c r="G5787" s="2"/>
      <c r="AF5787" s="20"/>
      <c r="AI5787" s="2"/>
      <c r="AJ5787" s="2"/>
      <c r="AK5787" s="20"/>
      <c r="AN5787" s="2"/>
      <c r="AO5787" s="2"/>
    </row>
    <row r="5788" spans="7:41" x14ac:dyDescent="0.25">
      <c r="G5788" s="2"/>
      <c r="AF5788" s="20"/>
      <c r="AI5788" s="2"/>
      <c r="AJ5788" s="2"/>
      <c r="AK5788" s="20"/>
      <c r="AN5788" s="2"/>
      <c r="AO5788" s="2"/>
    </row>
    <row r="5789" spans="7:41" x14ac:dyDescent="0.25">
      <c r="G5789" s="2"/>
      <c r="AF5789" s="20"/>
      <c r="AI5789" s="2"/>
      <c r="AJ5789" s="2"/>
      <c r="AK5789" s="20"/>
      <c r="AN5789" s="2"/>
      <c r="AO5789" s="2"/>
    </row>
    <row r="5790" spans="7:41" x14ac:dyDescent="0.25">
      <c r="G5790" s="2"/>
      <c r="AF5790" s="20"/>
      <c r="AI5790" s="2"/>
      <c r="AJ5790" s="2"/>
      <c r="AK5790" s="20"/>
      <c r="AN5790" s="2"/>
      <c r="AO5790" s="2"/>
    </row>
    <row r="5791" spans="7:41" x14ac:dyDescent="0.25">
      <c r="G5791" s="2"/>
      <c r="AF5791" s="20"/>
      <c r="AI5791" s="2"/>
      <c r="AJ5791" s="2"/>
      <c r="AK5791" s="20"/>
      <c r="AN5791" s="2"/>
      <c r="AO5791" s="2"/>
    </row>
    <row r="5792" spans="7:41" x14ac:dyDescent="0.25">
      <c r="G5792" s="2"/>
      <c r="AF5792" s="20"/>
      <c r="AI5792" s="2"/>
      <c r="AJ5792" s="2"/>
      <c r="AK5792" s="20"/>
      <c r="AN5792" s="2"/>
      <c r="AO5792" s="2"/>
    </row>
    <row r="5793" spans="7:41" x14ac:dyDescent="0.25">
      <c r="G5793" s="2"/>
      <c r="AF5793" s="20"/>
      <c r="AI5793" s="2"/>
      <c r="AJ5793" s="2"/>
      <c r="AK5793" s="20"/>
      <c r="AN5793" s="2"/>
      <c r="AO5793" s="2"/>
    </row>
    <row r="5794" spans="7:41" x14ac:dyDescent="0.25">
      <c r="G5794" s="2"/>
      <c r="AF5794" s="20"/>
      <c r="AI5794" s="2"/>
      <c r="AJ5794" s="2"/>
      <c r="AK5794" s="20"/>
      <c r="AN5794" s="2"/>
      <c r="AO5794" s="2"/>
    </row>
    <row r="5795" spans="7:41" x14ac:dyDescent="0.25">
      <c r="G5795" s="2"/>
      <c r="AF5795" s="20"/>
      <c r="AI5795" s="2"/>
      <c r="AJ5795" s="2"/>
      <c r="AK5795" s="20"/>
      <c r="AN5795" s="2"/>
      <c r="AO5795" s="2"/>
    </row>
    <row r="5796" spans="7:41" x14ac:dyDescent="0.25">
      <c r="G5796" s="2"/>
      <c r="AF5796" s="20"/>
      <c r="AI5796" s="2"/>
      <c r="AJ5796" s="2"/>
      <c r="AK5796" s="20"/>
      <c r="AN5796" s="2"/>
      <c r="AO5796" s="2"/>
    </row>
    <row r="5797" spans="7:41" x14ac:dyDescent="0.25">
      <c r="G5797" s="2"/>
      <c r="AF5797" s="20"/>
      <c r="AI5797" s="2"/>
      <c r="AJ5797" s="2"/>
      <c r="AK5797" s="20"/>
      <c r="AN5797" s="2"/>
      <c r="AO5797" s="2"/>
    </row>
    <row r="5798" spans="7:41" x14ac:dyDescent="0.25">
      <c r="G5798" s="2"/>
      <c r="AF5798" s="20"/>
      <c r="AI5798" s="2"/>
      <c r="AJ5798" s="2"/>
      <c r="AK5798" s="20"/>
      <c r="AN5798" s="2"/>
      <c r="AO5798" s="2"/>
    </row>
    <row r="5799" spans="7:41" x14ac:dyDescent="0.25">
      <c r="G5799" s="2"/>
      <c r="AF5799" s="20"/>
      <c r="AI5799" s="2"/>
      <c r="AJ5799" s="2"/>
      <c r="AK5799" s="20"/>
      <c r="AN5799" s="2"/>
      <c r="AO5799" s="2"/>
    </row>
    <row r="5800" spans="7:41" x14ac:dyDescent="0.25">
      <c r="G5800" s="2"/>
      <c r="AF5800" s="20"/>
      <c r="AI5800" s="2"/>
      <c r="AJ5800" s="2"/>
      <c r="AK5800" s="20"/>
      <c r="AN5800" s="2"/>
      <c r="AO5800" s="2"/>
    </row>
    <row r="5801" spans="7:41" x14ac:dyDescent="0.25">
      <c r="G5801" s="2"/>
      <c r="AF5801" s="20"/>
      <c r="AI5801" s="2"/>
      <c r="AJ5801" s="2"/>
      <c r="AK5801" s="20"/>
      <c r="AN5801" s="2"/>
      <c r="AO5801" s="2"/>
    </row>
    <row r="5802" spans="7:41" x14ac:dyDescent="0.25">
      <c r="G5802" s="2"/>
      <c r="AF5802" s="20"/>
      <c r="AI5802" s="2"/>
      <c r="AJ5802" s="2"/>
      <c r="AK5802" s="20"/>
      <c r="AN5802" s="2"/>
      <c r="AO5802" s="2"/>
    </row>
    <row r="5803" spans="7:41" x14ac:dyDescent="0.25">
      <c r="G5803" s="2"/>
      <c r="AF5803" s="20"/>
      <c r="AI5803" s="2"/>
      <c r="AJ5803" s="2"/>
      <c r="AK5803" s="20"/>
      <c r="AN5803" s="2"/>
      <c r="AO5803" s="2"/>
    </row>
    <row r="5804" spans="7:41" x14ac:dyDescent="0.25">
      <c r="G5804" s="2"/>
      <c r="AF5804" s="20"/>
      <c r="AI5804" s="2"/>
      <c r="AJ5804" s="2"/>
      <c r="AK5804" s="20"/>
      <c r="AN5804" s="2"/>
      <c r="AO5804" s="2"/>
    </row>
    <row r="5805" spans="7:41" x14ac:dyDescent="0.25">
      <c r="G5805" s="2"/>
      <c r="AF5805" s="20"/>
      <c r="AI5805" s="2"/>
      <c r="AJ5805" s="2"/>
      <c r="AK5805" s="20"/>
      <c r="AN5805" s="2"/>
      <c r="AO5805" s="2"/>
    </row>
    <row r="5806" spans="7:41" x14ac:dyDescent="0.25">
      <c r="G5806" s="2"/>
      <c r="AF5806" s="20"/>
      <c r="AI5806" s="2"/>
      <c r="AJ5806" s="2"/>
      <c r="AK5806" s="20"/>
      <c r="AN5806" s="2"/>
      <c r="AO5806" s="2"/>
    </row>
    <row r="5807" spans="7:41" x14ac:dyDescent="0.25">
      <c r="G5807" s="2"/>
      <c r="AF5807" s="20"/>
      <c r="AI5807" s="2"/>
      <c r="AJ5807" s="2"/>
      <c r="AK5807" s="20"/>
      <c r="AN5807" s="2"/>
      <c r="AO5807" s="2"/>
    </row>
    <row r="5808" spans="7:41" x14ac:dyDescent="0.25">
      <c r="G5808" s="2"/>
      <c r="AF5808" s="20"/>
      <c r="AI5808" s="2"/>
      <c r="AJ5808" s="2"/>
      <c r="AK5808" s="20"/>
      <c r="AN5808" s="2"/>
      <c r="AO5808" s="2"/>
    </row>
    <row r="5809" spans="7:41" x14ac:dyDescent="0.25">
      <c r="G5809" s="2"/>
      <c r="AF5809" s="20"/>
      <c r="AI5809" s="2"/>
      <c r="AJ5809" s="2"/>
      <c r="AK5809" s="20"/>
      <c r="AN5809" s="2"/>
      <c r="AO5809" s="2"/>
    </row>
    <row r="5810" spans="7:41" x14ac:dyDescent="0.25">
      <c r="G5810" s="2"/>
      <c r="AF5810" s="20"/>
      <c r="AI5810" s="2"/>
      <c r="AJ5810" s="2"/>
      <c r="AK5810" s="20"/>
      <c r="AN5810" s="2"/>
      <c r="AO5810" s="2"/>
    </row>
    <row r="5811" spans="7:41" x14ac:dyDescent="0.25">
      <c r="G5811" s="2"/>
      <c r="AF5811" s="20"/>
      <c r="AI5811" s="2"/>
      <c r="AJ5811" s="2"/>
      <c r="AK5811" s="20"/>
      <c r="AN5811" s="2"/>
      <c r="AO5811" s="2"/>
    </row>
    <row r="5812" spans="7:41" x14ac:dyDescent="0.25">
      <c r="G5812" s="2"/>
      <c r="AF5812" s="20"/>
      <c r="AI5812" s="2"/>
      <c r="AJ5812" s="2"/>
      <c r="AK5812" s="20"/>
      <c r="AN5812" s="2"/>
      <c r="AO5812" s="2"/>
    </row>
    <row r="5813" spans="7:41" x14ac:dyDescent="0.25">
      <c r="G5813" s="2"/>
      <c r="AF5813" s="20"/>
      <c r="AI5813" s="2"/>
      <c r="AJ5813" s="2"/>
      <c r="AK5813" s="20"/>
      <c r="AN5813" s="2"/>
      <c r="AO5813" s="2"/>
    </row>
    <row r="5814" spans="7:41" x14ac:dyDescent="0.25">
      <c r="G5814" s="2"/>
      <c r="AF5814" s="20"/>
      <c r="AI5814" s="2"/>
      <c r="AJ5814" s="2"/>
      <c r="AK5814" s="20"/>
      <c r="AN5814" s="2"/>
      <c r="AO5814" s="2"/>
    </row>
    <row r="5815" spans="7:41" x14ac:dyDescent="0.25">
      <c r="G5815" s="2"/>
      <c r="AF5815" s="20"/>
      <c r="AI5815" s="2"/>
      <c r="AJ5815" s="2"/>
      <c r="AK5815" s="20"/>
      <c r="AN5815" s="2"/>
      <c r="AO5815" s="2"/>
    </row>
    <row r="5816" spans="7:41" x14ac:dyDescent="0.25">
      <c r="G5816" s="2"/>
      <c r="AF5816" s="20"/>
      <c r="AI5816" s="2"/>
      <c r="AJ5816" s="2"/>
      <c r="AK5816" s="20"/>
      <c r="AN5816" s="2"/>
      <c r="AO5816" s="2"/>
    </row>
    <row r="5817" spans="7:41" x14ac:dyDescent="0.25">
      <c r="G5817" s="2"/>
      <c r="AF5817" s="20"/>
      <c r="AI5817" s="2"/>
      <c r="AJ5817" s="2"/>
      <c r="AK5817" s="20"/>
      <c r="AN5817" s="2"/>
      <c r="AO5817" s="2"/>
    </row>
    <row r="5818" spans="7:41" x14ac:dyDescent="0.25">
      <c r="G5818" s="2"/>
      <c r="AF5818" s="20"/>
      <c r="AI5818" s="2"/>
      <c r="AJ5818" s="2"/>
      <c r="AK5818" s="20"/>
      <c r="AN5818" s="2"/>
      <c r="AO5818" s="2"/>
    </row>
    <row r="5819" spans="7:41" x14ac:dyDescent="0.25">
      <c r="G5819" s="2"/>
      <c r="AF5819" s="20"/>
      <c r="AI5819" s="2"/>
      <c r="AJ5819" s="2"/>
      <c r="AK5819" s="20"/>
      <c r="AN5819" s="2"/>
      <c r="AO5819" s="2"/>
    </row>
    <row r="5820" spans="7:41" x14ac:dyDescent="0.25">
      <c r="G5820" s="2"/>
      <c r="AF5820" s="20"/>
      <c r="AI5820" s="2"/>
      <c r="AJ5820" s="2"/>
      <c r="AK5820" s="20"/>
      <c r="AN5820" s="2"/>
      <c r="AO5820" s="2"/>
    </row>
    <row r="5821" spans="7:41" x14ac:dyDescent="0.25">
      <c r="G5821" s="2"/>
      <c r="AF5821" s="20"/>
      <c r="AI5821" s="2"/>
      <c r="AJ5821" s="2"/>
      <c r="AK5821" s="20"/>
      <c r="AN5821" s="2"/>
      <c r="AO5821" s="2"/>
    </row>
    <row r="5822" spans="7:41" x14ac:dyDescent="0.25">
      <c r="G5822" s="2"/>
      <c r="AF5822" s="20"/>
      <c r="AI5822" s="2"/>
      <c r="AJ5822" s="2"/>
      <c r="AK5822" s="20"/>
      <c r="AN5822" s="2"/>
      <c r="AO5822" s="2"/>
    </row>
    <row r="5823" spans="7:41" x14ac:dyDescent="0.25">
      <c r="G5823" s="2"/>
      <c r="AF5823" s="20"/>
      <c r="AI5823" s="2"/>
      <c r="AJ5823" s="2"/>
      <c r="AK5823" s="20"/>
      <c r="AN5823" s="2"/>
      <c r="AO5823" s="2"/>
    </row>
    <row r="5824" spans="7:41" x14ac:dyDescent="0.25">
      <c r="G5824" s="2"/>
      <c r="AF5824" s="20"/>
      <c r="AI5824" s="2"/>
      <c r="AJ5824" s="2"/>
      <c r="AK5824" s="20"/>
      <c r="AN5824" s="2"/>
      <c r="AO5824" s="2"/>
    </row>
    <row r="5825" spans="7:41" x14ac:dyDescent="0.25">
      <c r="G5825" s="2"/>
      <c r="AF5825" s="20"/>
      <c r="AI5825" s="2"/>
      <c r="AJ5825" s="2"/>
      <c r="AK5825" s="20"/>
      <c r="AN5825" s="2"/>
      <c r="AO5825" s="2"/>
    </row>
    <row r="5826" spans="7:41" x14ac:dyDescent="0.25">
      <c r="G5826" s="2"/>
      <c r="AF5826" s="20"/>
      <c r="AI5826" s="2"/>
      <c r="AJ5826" s="2"/>
      <c r="AK5826" s="20"/>
      <c r="AN5826" s="2"/>
      <c r="AO5826" s="2"/>
    </row>
    <row r="5827" spans="7:41" x14ac:dyDescent="0.25">
      <c r="G5827" s="2"/>
      <c r="AF5827" s="20"/>
      <c r="AI5827" s="2"/>
      <c r="AJ5827" s="2"/>
      <c r="AK5827" s="20"/>
      <c r="AN5827" s="2"/>
      <c r="AO5827" s="2"/>
    </row>
    <row r="5828" spans="7:41" x14ac:dyDescent="0.25">
      <c r="G5828" s="2"/>
      <c r="AF5828" s="20"/>
      <c r="AI5828" s="2"/>
      <c r="AJ5828" s="2"/>
      <c r="AK5828" s="20"/>
      <c r="AN5828" s="2"/>
      <c r="AO5828" s="2"/>
    </row>
    <row r="5829" spans="7:41" x14ac:dyDescent="0.25">
      <c r="G5829" s="2"/>
      <c r="AF5829" s="20"/>
      <c r="AI5829" s="2"/>
      <c r="AJ5829" s="2"/>
      <c r="AK5829" s="20"/>
      <c r="AN5829" s="2"/>
      <c r="AO5829" s="2"/>
    </row>
    <row r="5830" spans="7:41" x14ac:dyDescent="0.25">
      <c r="G5830" s="2"/>
      <c r="AF5830" s="20"/>
      <c r="AI5830" s="2"/>
      <c r="AJ5830" s="2"/>
      <c r="AK5830" s="20"/>
      <c r="AN5830" s="2"/>
      <c r="AO5830" s="2"/>
    </row>
    <row r="5831" spans="7:41" x14ac:dyDescent="0.25">
      <c r="G5831" s="2"/>
      <c r="AF5831" s="20"/>
      <c r="AI5831" s="2"/>
      <c r="AJ5831" s="2"/>
      <c r="AK5831" s="20"/>
      <c r="AN5831" s="2"/>
      <c r="AO5831" s="2"/>
    </row>
    <row r="5832" spans="7:41" x14ac:dyDescent="0.25">
      <c r="G5832" s="2"/>
      <c r="AF5832" s="20"/>
      <c r="AI5832" s="2"/>
      <c r="AJ5832" s="2"/>
      <c r="AK5832" s="20"/>
      <c r="AN5832" s="2"/>
      <c r="AO5832" s="2"/>
    </row>
    <row r="5833" spans="7:41" x14ac:dyDescent="0.25">
      <c r="G5833" s="2"/>
      <c r="AF5833" s="20"/>
      <c r="AI5833" s="2"/>
      <c r="AJ5833" s="2"/>
      <c r="AK5833" s="20"/>
      <c r="AN5833" s="2"/>
      <c r="AO5833" s="2"/>
    </row>
    <row r="5834" spans="7:41" x14ac:dyDescent="0.25">
      <c r="G5834" s="2"/>
      <c r="AF5834" s="20"/>
      <c r="AI5834" s="2"/>
      <c r="AJ5834" s="2"/>
      <c r="AK5834" s="20"/>
      <c r="AN5834" s="2"/>
      <c r="AO5834" s="2"/>
    </row>
    <row r="5835" spans="7:41" x14ac:dyDescent="0.25">
      <c r="G5835" s="2"/>
      <c r="AF5835" s="20"/>
      <c r="AI5835" s="2"/>
      <c r="AJ5835" s="2"/>
      <c r="AK5835" s="20"/>
      <c r="AN5835" s="2"/>
      <c r="AO5835" s="2"/>
    </row>
    <row r="5836" spans="7:41" x14ac:dyDescent="0.25">
      <c r="G5836" s="2"/>
      <c r="AF5836" s="20"/>
      <c r="AI5836" s="2"/>
      <c r="AJ5836" s="2"/>
      <c r="AK5836" s="20"/>
      <c r="AN5836" s="2"/>
      <c r="AO5836" s="2"/>
    </row>
    <row r="5837" spans="7:41" x14ac:dyDescent="0.25">
      <c r="G5837" s="2"/>
      <c r="AF5837" s="20"/>
      <c r="AI5837" s="2"/>
      <c r="AJ5837" s="2"/>
      <c r="AK5837" s="20"/>
      <c r="AN5837" s="2"/>
      <c r="AO5837" s="2"/>
    </row>
    <row r="5838" spans="7:41" x14ac:dyDescent="0.25">
      <c r="G5838" s="2"/>
      <c r="AF5838" s="20"/>
      <c r="AI5838" s="2"/>
      <c r="AJ5838" s="2"/>
      <c r="AK5838" s="20"/>
      <c r="AN5838" s="2"/>
      <c r="AO5838" s="2"/>
    </row>
    <row r="5839" spans="7:41" x14ac:dyDescent="0.25">
      <c r="G5839" s="2"/>
      <c r="AF5839" s="20"/>
      <c r="AI5839" s="2"/>
      <c r="AJ5839" s="2"/>
      <c r="AK5839" s="20"/>
      <c r="AN5839" s="2"/>
      <c r="AO5839" s="2"/>
    </row>
    <row r="5840" spans="7:41" x14ac:dyDescent="0.25">
      <c r="G5840" s="2"/>
      <c r="AF5840" s="20"/>
      <c r="AI5840" s="2"/>
      <c r="AJ5840" s="2"/>
      <c r="AK5840" s="20"/>
      <c r="AN5840" s="2"/>
      <c r="AO5840" s="2"/>
    </row>
    <row r="5841" spans="7:41" x14ac:dyDescent="0.25">
      <c r="G5841" s="2"/>
      <c r="AF5841" s="20"/>
      <c r="AI5841" s="2"/>
      <c r="AJ5841" s="2"/>
      <c r="AK5841" s="20"/>
      <c r="AN5841" s="2"/>
      <c r="AO5841" s="2"/>
    </row>
    <row r="5842" spans="7:41" x14ac:dyDescent="0.25">
      <c r="G5842" s="2"/>
      <c r="AF5842" s="20"/>
      <c r="AI5842" s="2"/>
      <c r="AJ5842" s="2"/>
      <c r="AK5842" s="20"/>
      <c r="AN5842" s="2"/>
      <c r="AO5842" s="2"/>
    </row>
    <row r="5843" spans="7:41" x14ac:dyDescent="0.25">
      <c r="G5843" s="2"/>
      <c r="AF5843" s="20"/>
      <c r="AI5843" s="2"/>
      <c r="AJ5843" s="2"/>
      <c r="AK5843" s="20"/>
      <c r="AN5843" s="2"/>
      <c r="AO5843" s="2"/>
    </row>
    <row r="5844" spans="7:41" x14ac:dyDescent="0.25">
      <c r="G5844" s="2"/>
      <c r="AF5844" s="20"/>
      <c r="AI5844" s="2"/>
      <c r="AJ5844" s="2"/>
      <c r="AK5844" s="20"/>
      <c r="AN5844" s="2"/>
      <c r="AO5844" s="2"/>
    </row>
    <row r="5845" spans="7:41" x14ac:dyDescent="0.25">
      <c r="G5845" s="2"/>
      <c r="AF5845" s="20"/>
      <c r="AI5845" s="2"/>
      <c r="AJ5845" s="2"/>
      <c r="AK5845" s="20"/>
      <c r="AN5845" s="2"/>
      <c r="AO5845" s="2"/>
    </row>
    <row r="5846" spans="7:41" x14ac:dyDescent="0.25">
      <c r="G5846" s="2"/>
      <c r="AF5846" s="20"/>
      <c r="AI5846" s="2"/>
      <c r="AJ5846" s="2"/>
      <c r="AK5846" s="20"/>
      <c r="AN5846" s="2"/>
      <c r="AO5846" s="2"/>
    </row>
    <row r="5847" spans="7:41" x14ac:dyDescent="0.25">
      <c r="G5847" s="2"/>
      <c r="AF5847" s="20"/>
      <c r="AI5847" s="2"/>
      <c r="AJ5847" s="2"/>
      <c r="AK5847" s="20"/>
      <c r="AN5847" s="2"/>
      <c r="AO5847" s="2"/>
    </row>
    <row r="5848" spans="7:41" x14ac:dyDescent="0.25">
      <c r="G5848" s="2"/>
      <c r="AF5848" s="20"/>
      <c r="AI5848" s="2"/>
      <c r="AJ5848" s="2"/>
      <c r="AK5848" s="20"/>
      <c r="AN5848" s="2"/>
      <c r="AO5848" s="2"/>
    </row>
    <row r="5849" spans="7:41" x14ac:dyDescent="0.25">
      <c r="G5849" s="2"/>
      <c r="AF5849" s="20"/>
      <c r="AI5849" s="2"/>
      <c r="AJ5849" s="2"/>
      <c r="AK5849" s="20"/>
      <c r="AN5849" s="2"/>
      <c r="AO5849" s="2"/>
    </row>
    <row r="5850" spans="7:41" x14ac:dyDescent="0.25">
      <c r="G5850" s="2"/>
      <c r="AF5850" s="20"/>
      <c r="AI5850" s="2"/>
      <c r="AJ5850" s="2"/>
      <c r="AK5850" s="20"/>
      <c r="AN5850" s="2"/>
      <c r="AO5850" s="2"/>
    </row>
    <row r="5851" spans="7:41" x14ac:dyDescent="0.25">
      <c r="G5851" s="2"/>
      <c r="AF5851" s="20"/>
      <c r="AI5851" s="2"/>
      <c r="AJ5851" s="2"/>
      <c r="AK5851" s="20"/>
      <c r="AN5851" s="2"/>
      <c r="AO5851" s="2"/>
    </row>
    <row r="5852" spans="7:41" x14ac:dyDescent="0.25">
      <c r="G5852" s="2"/>
      <c r="AF5852" s="20"/>
      <c r="AI5852" s="2"/>
      <c r="AJ5852" s="2"/>
      <c r="AK5852" s="20"/>
      <c r="AN5852" s="2"/>
      <c r="AO5852" s="2"/>
    </row>
    <row r="5853" spans="7:41" x14ac:dyDescent="0.25">
      <c r="G5853" s="2"/>
      <c r="AF5853" s="20"/>
      <c r="AI5853" s="2"/>
      <c r="AJ5853" s="2"/>
      <c r="AK5853" s="20"/>
      <c r="AN5853" s="2"/>
      <c r="AO5853" s="2"/>
    </row>
    <row r="5854" spans="7:41" x14ac:dyDescent="0.25">
      <c r="G5854" s="2"/>
      <c r="AF5854" s="20"/>
      <c r="AI5854" s="2"/>
      <c r="AJ5854" s="2"/>
      <c r="AK5854" s="20"/>
      <c r="AN5854" s="2"/>
      <c r="AO5854" s="2"/>
    </row>
    <row r="5855" spans="7:41" x14ac:dyDescent="0.25">
      <c r="G5855" s="2"/>
      <c r="AF5855" s="20"/>
      <c r="AI5855" s="2"/>
      <c r="AJ5855" s="2"/>
      <c r="AK5855" s="20"/>
      <c r="AN5855" s="2"/>
      <c r="AO5855" s="2"/>
    </row>
    <row r="5856" spans="7:41" x14ac:dyDescent="0.25">
      <c r="G5856" s="2"/>
      <c r="AF5856" s="20"/>
      <c r="AI5856" s="2"/>
      <c r="AJ5856" s="2"/>
      <c r="AK5856" s="20"/>
      <c r="AN5856" s="2"/>
      <c r="AO5856" s="2"/>
    </row>
    <row r="5857" spans="7:41" x14ac:dyDescent="0.25">
      <c r="G5857" s="2"/>
      <c r="AF5857" s="20"/>
      <c r="AI5857" s="2"/>
      <c r="AJ5857" s="2"/>
      <c r="AK5857" s="20"/>
      <c r="AN5857" s="2"/>
      <c r="AO5857" s="2"/>
    </row>
    <row r="5858" spans="7:41" x14ac:dyDescent="0.25">
      <c r="G5858" s="2"/>
      <c r="AF5858" s="20"/>
      <c r="AI5858" s="2"/>
      <c r="AJ5858" s="2"/>
      <c r="AK5858" s="20"/>
      <c r="AN5858" s="2"/>
      <c r="AO5858" s="2"/>
    </row>
    <row r="5859" spans="7:41" x14ac:dyDescent="0.25">
      <c r="G5859" s="2"/>
      <c r="AF5859" s="20"/>
      <c r="AI5859" s="2"/>
      <c r="AJ5859" s="2"/>
      <c r="AK5859" s="20"/>
      <c r="AN5859" s="2"/>
      <c r="AO5859" s="2"/>
    </row>
    <row r="5860" spans="7:41" x14ac:dyDescent="0.25">
      <c r="G5860" s="2"/>
      <c r="AF5860" s="20"/>
      <c r="AI5860" s="2"/>
      <c r="AJ5860" s="2"/>
      <c r="AK5860" s="20"/>
      <c r="AN5860" s="2"/>
      <c r="AO5860" s="2"/>
    </row>
    <row r="5861" spans="7:41" x14ac:dyDescent="0.25">
      <c r="G5861" s="2"/>
      <c r="AF5861" s="20"/>
      <c r="AI5861" s="2"/>
      <c r="AJ5861" s="2"/>
      <c r="AK5861" s="20"/>
      <c r="AN5861" s="2"/>
      <c r="AO5861" s="2"/>
    </row>
    <row r="5862" spans="7:41" x14ac:dyDescent="0.25">
      <c r="G5862" s="2"/>
      <c r="AF5862" s="20"/>
      <c r="AI5862" s="2"/>
      <c r="AJ5862" s="2"/>
      <c r="AK5862" s="20"/>
      <c r="AN5862" s="2"/>
      <c r="AO5862" s="2"/>
    </row>
    <row r="5863" spans="7:41" x14ac:dyDescent="0.25">
      <c r="G5863" s="2"/>
      <c r="AF5863" s="20"/>
      <c r="AI5863" s="2"/>
      <c r="AJ5863" s="2"/>
      <c r="AK5863" s="20"/>
      <c r="AN5863" s="2"/>
      <c r="AO5863" s="2"/>
    </row>
    <row r="5864" spans="7:41" x14ac:dyDescent="0.25">
      <c r="G5864" s="2"/>
      <c r="AF5864" s="20"/>
      <c r="AI5864" s="2"/>
      <c r="AJ5864" s="2"/>
      <c r="AK5864" s="20"/>
      <c r="AN5864" s="2"/>
      <c r="AO5864" s="2"/>
    </row>
    <row r="5865" spans="7:41" x14ac:dyDescent="0.25">
      <c r="G5865" s="2"/>
      <c r="AF5865" s="20"/>
      <c r="AI5865" s="2"/>
      <c r="AJ5865" s="2"/>
      <c r="AK5865" s="20"/>
      <c r="AN5865" s="2"/>
      <c r="AO5865" s="2"/>
    </row>
    <row r="5866" spans="7:41" x14ac:dyDescent="0.25">
      <c r="G5866" s="2"/>
      <c r="AF5866" s="20"/>
      <c r="AI5866" s="2"/>
      <c r="AJ5866" s="2"/>
      <c r="AK5866" s="20"/>
      <c r="AN5866" s="2"/>
      <c r="AO5866" s="2"/>
    </row>
    <row r="5867" spans="7:41" x14ac:dyDescent="0.25">
      <c r="G5867" s="2"/>
      <c r="AF5867" s="20"/>
      <c r="AI5867" s="2"/>
      <c r="AJ5867" s="2"/>
      <c r="AK5867" s="20"/>
      <c r="AN5867" s="2"/>
      <c r="AO5867" s="2"/>
    </row>
    <row r="5868" spans="7:41" x14ac:dyDescent="0.25">
      <c r="G5868" s="2"/>
      <c r="AF5868" s="20"/>
      <c r="AI5868" s="2"/>
      <c r="AJ5868" s="2"/>
      <c r="AK5868" s="20"/>
      <c r="AN5868" s="2"/>
      <c r="AO5868" s="2"/>
    </row>
    <row r="5869" spans="7:41" x14ac:dyDescent="0.25">
      <c r="G5869" s="2"/>
      <c r="AF5869" s="20"/>
      <c r="AI5869" s="2"/>
      <c r="AJ5869" s="2"/>
      <c r="AK5869" s="20"/>
      <c r="AN5869" s="2"/>
      <c r="AO5869" s="2"/>
    </row>
    <row r="5870" spans="7:41" x14ac:dyDescent="0.25">
      <c r="G5870" s="2"/>
      <c r="AF5870" s="20"/>
      <c r="AI5870" s="2"/>
      <c r="AJ5870" s="2"/>
      <c r="AK5870" s="20"/>
      <c r="AN5870" s="2"/>
      <c r="AO5870" s="2"/>
    </row>
    <row r="5871" spans="7:41" x14ac:dyDescent="0.25">
      <c r="G5871" s="2"/>
      <c r="AF5871" s="20"/>
      <c r="AI5871" s="2"/>
      <c r="AJ5871" s="2"/>
      <c r="AK5871" s="20"/>
      <c r="AN5871" s="2"/>
      <c r="AO5871" s="2"/>
    </row>
    <row r="5872" spans="7:41" x14ac:dyDescent="0.25">
      <c r="G5872" s="2"/>
      <c r="AF5872" s="20"/>
      <c r="AI5872" s="2"/>
      <c r="AJ5872" s="2"/>
      <c r="AK5872" s="20"/>
      <c r="AN5872" s="2"/>
      <c r="AO5872" s="2"/>
    </row>
    <row r="5873" spans="7:41" x14ac:dyDescent="0.25">
      <c r="G5873" s="2"/>
      <c r="AF5873" s="20"/>
      <c r="AI5873" s="2"/>
      <c r="AJ5873" s="2"/>
      <c r="AK5873" s="20"/>
      <c r="AN5873" s="2"/>
      <c r="AO5873" s="2"/>
    </row>
    <row r="5874" spans="7:41" x14ac:dyDescent="0.25">
      <c r="G5874" s="2"/>
      <c r="AF5874" s="20"/>
      <c r="AI5874" s="2"/>
      <c r="AJ5874" s="2"/>
      <c r="AK5874" s="20"/>
      <c r="AN5874" s="2"/>
      <c r="AO5874" s="2"/>
    </row>
    <row r="5875" spans="7:41" x14ac:dyDescent="0.25">
      <c r="G5875" s="2"/>
      <c r="AF5875" s="20"/>
      <c r="AI5875" s="2"/>
      <c r="AJ5875" s="2"/>
      <c r="AK5875" s="20"/>
      <c r="AN5875" s="2"/>
      <c r="AO5875" s="2"/>
    </row>
    <row r="5876" spans="7:41" x14ac:dyDescent="0.25">
      <c r="G5876" s="2"/>
      <c r="AF5876" s="20"/>
      <c r="AI5876" s="2"/>
      <c r="AJ5876" s="2"/>
      <c r="AK5876" s="20"/>
      <c r="AN5876" s="2"/>
      <c r="AO5876" s="2"/>
    </row>
    <row r="5877" spans="7:41" x14ac:dyDescent="0.25">
      <c r="G5877" s="2"/>
      <c r="AF5877" s="20"/>
      <c r="AI5877" s="2"/>
      <c r="AJ5877" s="2"/>
      <c r="AK5877" s="20"/>
      <c r="AN5877" s="2"/>
      <c r="AO5877" s="2"/>
    </row>
    <row r="5878" spans="7:41" x14ac:dyDescent="0.25">
      <c r="G5878" s="2"/>
      <c r="AF5878" s="20"/>
      <c r="AI5878" s="2"/>
      <c r="AJ5878" s="2"/>
      <c r="AK5878" s="20"/>
      <c r="AN5878" s="2"/>
      <c r="AO5878" s="2"/>
    </row>
    <row r="5879" spans="7:41" x14ac:dyDescent="0.25">
      <c r="G5879" s="2"/>
      <c r="AF5879" s="20"/>
      <c r="AI5879" s="2"/>
      <c r="AJ5879" s="2"/>
      <c r="AK5879" s="20"/>
      <c r="AN5879" s="2"/>
      <c r="AO5879" s="2"/>
    </row>
    <row r="5880" spans="7:41" x14ac:dyDescent="0.25">
      <c r="G5880" s="2"/>
      <c r="AF5880" s="20"/>
      <c r="AI5880" s="2"/>
      <c r="AJ5880" s="2"/>
      <c r="AK5880" s="20"/>
      <c r="AN5880" s="2"/>
      <c r="AO5880" s="2"/>
    </row>
    <row r="5881" spans="7:41" x14ac:dyDescent="0.25">
      <c r="G5881" s="2"/>
      <c r="AF5881" s="20"/>
      <c r="AI5881" s="2"/>
      <c r="AJ5881" s="2"/>
      <c r="AK5881" s="20"/>
      <c r="AN5881" s="2"/>
      <c r="AO5881" s="2"/>
    </row>
    <row r="5882" spans="7:41" x14ac:dyDescent="0.25">
      <c r="G5882" s="2"/>
      <c r="AF5882" s="20"/>
      <c r="AI5882" s="2"/>
      <c r="AJ5882" s="2"/>
      <c r="AK5882" s="20"/>
      <c r="AN5882" s="2"/>
      <c r="AO5882" s="2"/>
    </row>
    <row r="5883" spans="7:41" x14ac:dyDescent="0.25">
      <c r="G5883" s="2"/>
      <c r="AF5883" s="20"/>
      <c r="AI5883" s="2"/>
      <c r="AJ5883" s="2"/>
      <c r="AK5883" s="20"/>
      <c r="AN5883" s="2"/>
      <c r="AO5883" s="2"/>
    </row>
    <row r="5884" spans="7:41" x14ac:dyDescent="0.25">
      <c r="G5884" s="2"/>
      <c r="AF5884" s="20"/>
      <c r="AI5884" s="2"/>
      <c r="AJ5884" s="2"/>
      <c r="AK5884" s="20"/>
      <c r="AN5884" s="2"/>
      <c r="AO5884" s="2"/>
    </row>
    <row r="5885" spans="7:41" x14ac:dyDescent="0.25">
      <c r="G5885" s="2"/>
      <c r="AF5885" s="20"/>
      <c r="AI5885" s="2"/>
      <c r="AJ5885" s="2"/>
      <c r="AK5885" s="20"/>
      <c r="AN5885" s="2"/>
      <c r="AO5885" s="2"/>
    </row>
    <row r="5886" spans="7:41" x14ac:dyDescent="0.25">
      <c r="G5886" s="2"/>
      <c r="AF5886" s="20"/>
      <c r="AI5886" s="2"/>
      <c r="AJ5886" s="2"/>
      <c r="AK5886" s="20"/>
      <c r="AN5886" s="2"/>
      <c r="AO5886" s="2"/>
    </row>
    <row r="5887" spans="7:41" x14ac:dyDescent="0.25">
      <c r="G5887" s="2"/>
      <c r="AF5887" s="20"/>
      <c r="AI5887" s="2"/>
      <c r="AJ5887" s="2"/>
      <c r="AK5887" s="20"/>
      <c r="AN5887" s="2"/>
      <c r="AO5887" s="2"/>
    </row>
    <row r="5888" spans="7:41" x14ac:dyDescent="0.25">
      <c r="G5888" s="2"/>
      <c r="AF5888" s="20"/>
      <c r="AI5888" s="2"/>
      <c r="AJ5888" s="2"/>
      <c r="AK5888" s="20"/>
      <c r="AN5888" s="2"/>
      <c r="AO5888" s="2"/>
    </row>
    <row r="5889" spans="7:41" x14ac:dyDescent="0.25">
      <c r="G5889" s="2"/>
      <c r="AF5889" s="20"/>
      <c r="AI5889" s="2"/>
      <c r="AJ5889" s="2"/>
      <c r="AK5889" s="20"/>
      <c r="AN5889" s="2"/>
      <c r="AO5889" s="2"/>
    </row>
    <row r="5890" spans="7:41" x14ac:dyDescent="0.25">
      <c r="G5890" s="2"/>
      <c r="AF5890" s="20"/>
      <c r="AI5890" s="2"/>
      <c r="AJ5890" s="2"/>
      <c r="AK5890" s="20"/>
      <c r="AN5890" s="2"/>
      <c r="AO5890" s="2"/>
    </row>
    <row r="5891" spans="7:41" x14ac:dyDescent="0.25">
      <c r="G5891" s="2"/>
      <c r="AF5891" s="20"/>
      <c r="AI5891" s="2"/>
      <c r="AJ5891" s="2"/>
      <c r="AK5891" s="20"/>
      <c r="AN5891" s="2"/>
      <c r="AO5891" s="2"/>
    </row>
    <row r="5892" spans="7:41" x14ac:dyDescent="0.25">
      <c r="G5892" s="2"/>
      <c r="AF5892" s="20"/>
      <c r="AI5892" s="2"/>
      <c r="AJ5892" s="2"/>
      <c r="AK5892" s="20"/>
      <c r="AN5892" s="2"/>
      <c r="AO5892" s="2"/>
    </row>
    <row r="5893" spans="7:41" x14ac:dyDescent="0.25">
      <c r="G5893" s="2"/>
      <c r="AF5893" s="20"/>
      <c r="AI5893" s="2"/>
      <c r="AJ5893" s="2"/>
      <c r="AK5893" s="20"/>
      <c r="AN5893" s="2"/>
      <c r="AO5893" s="2"/>
    </row>
    <row r="5894" spans="7:41" x14ac:dyDescent="0.25">
      <c r="G5894" s="2"/>
      <c r="AF5894" s="20"/>
      <c r="AI5894" s="2"/>
      <c r="AJ5894" s="2"/>
      <c r="AK5894" s="20"/>
      <c r="AN5894" s="2"/>
      <c r="AO5894" s="2"/>
    </row>
    <row r="5895" spans="7:41" x14ac:dyDescent="0.25">
      <c r="G5895" s="2"/>
      <c r="AF5895" s="20"/>
      <c r="AI5895" s="2"/>
      <c r="AJ5895" s="2"/>
      <c r="AK5895" s="20"/>
      <c r="AN5895" s="2"/>
      <c r="AO5895" s="2"/>
    </row>
    <row r="5896" spans="7:41" x14ac:dyDescent="0.25">
      <c r="G5896" s="2"/>
      <c r="AF5896" s="20"/>
      <c r="AI5896" s="2"/>
      <c r="AJ5896" s="2"/>
      <c r="AK5896" s="20"/>
      <c r="AN5896" s="2"/>
      <c r="AO5896" s="2"/>
    </row>
    <row r="5897" spans="7:41" x14ac:dyDescent="0.25">
      <c r="G5897" s="2"/>
      <c r="AF5897" s="20"/>
      <c r="AI5897" s="2"/>
      <c r="AJ5897" s="2"/>
      <c r="AK5897" s="20"/>
      <c r="AN5897" s="2"/>
      <c r="AO5897" s="2"/>
    </row>
    <row r="5898" spans="7:41" x14ac:dyDescent="0.25">
      <c r="G5898" s="2"/>
      <c r="AF5898" s="20"/>
      <c r="AI5898" s="2"/>
      <c r="AJ5898" s="2"/>
      <c r="AK5898" s="20"/>
      <c r="AN5898" s="2"/>
      <c r="AO5898" s="2"/>
    </row>
    <row r="5899" spans="7:41" x14ac:dyDescent="0.25">
      <c r="G5899" s="2"/>
      <c r="AF5899" s="20"/>
      <c r="AI5899" s="2"/>
      <c r="AJ5899" s="2"/>
      <c r="AK5899" s="20"/>
      <c r="AN5899" s="2"/>
      <c r="AO5899" s="2"/>
    </row>
    <row r="5900" spans="7:41" x14ac:dyDescent="0.25">
      <c r="G5900" s="2"/>
      <c r="AF5900" s="20"/>
      <c r="AI5900" s="2"/>
      <c r="AJ5900" s="2"/>
      <c r="AK5900" s="20"/>
      <c r="AN5900" s="2"/>
      <c r="AO5900" s="2"/>
    </row>
    <row r="5901" spans="7:41" x14ac:dyDescent="0.25">
      <c r="G5901" s="2"/>
      <c r="AF5901" s="20"/>
      <c r="AI5901" s="2"/>
      <c r="AJ5901" s="2"/>
      <c r="AK5901" s="20"/>
      <c r="AN5901" s="2"/>
      <c r="AO5901" s="2"/>
    </row>
    <row r="5902" spans="7:41" x14ac:dyDescent="0.25">
      <c r="G5902" s="2"/>
      <c r="AF5902" s="20"/>
      <c r="AI5902" s="2"/>
      <c r="AJ5902" s="2"/>
      <c r="AK5902" s="20"/>
      <c r="AN5902" s="2"/>
      <c r="AO5902" s="2"/>
    </row>
    <row r="5903" spans="7:41" x14ac:dyDescent="0.25">
      <c r="G5903" s="2"/>
      <c r="AF5903" s="20"/>
      <c r="AI5903" s="2"/>
      <c r="AJ5903" s="2"/>
      <c r="AK5903" s="20"/>
      <c r="AN5903" s="2"/>
      <c r="AO5903" s="2"/>
    </row>
    <row r="5904" spans="7:41" x14ac:dyDescent="0.25">
      <c r="G5904" s="2"/>
      <c r="AF5904" s="20"/>
      <c r="AI5904" s="2"/>
      <c r="AJ5904" s="2"/>
      <c r="AK5904" s="20"/>
      <c r="AN5904" s="2"/>
      <c r="AO5904" s="2"/>
    </row>
    <row r="5905" spans="7:41" x14ac:dyDescent="0.25">
      <c r="G5905" s="2"/>
      <c r="AF5905" s="20"/>
      <c r="AI5905" s="2"/>
      <c r="AJ5905" s="2"/>
      <c r="AK5905" s="20"/>
      <c r="AN5905" s="2"/>
      <c r="AO5905" s="2"/>
    </row>
    <row r="5906" spans="7:41" x14ac:dyDescent="0.25">
      <c r="G5906" s="2"/>
      <c r="AF5906" s="20"/>
      <c r="AI5906" s="2"/>
      <c r="AJ5906" s="2"/>
      <c r="AK5906" s="20"/>
      <c r="AN5906" s="2"/>
      <c r="AO5906" s="2"/>
    </row>
    <row r="5907" spans="7:41" x14ac:dyDescent="0.25">
      <c r="G5907" s="2"/>
      <c r="AF5907" s="20"/>
      <c r="AI5907" s="2"/>
      <c r="AJ5907" s="2"/>
      <c r="AK5907" s="20"/>
      <c r="AN5907" s="2"/>
      <c r="AO5907" s="2"/>
    </row>
    <row r="5908" spans="7:41" x14ac:dyDescent="0.25">
      <c r="G5908" s="2"/>
      <c r="AF5908" s="20"/>
      <c r="AI5908" s="2"/>
      <c r="AJ5908" s="2"/>
      <c r="AK5908" s="20"/>
      <c r="AN5908" s="2"/>
      <c r="AO5908" s="2"/>
    </row>
    <row r="5909" spans="7:41" x14ac:dyDescent="0.25">
      <c r="G5909" s="2"/>
      <c r="AF5909" s="20"/>
      <c r="AI5909" s="2"/>
      <c r="AJ5909" s="2"/>
      <c r="AK5909" s="20"/>
      <c r="AN5909" s="2"/>
      <c r="AO5909" s="2"/>
    </row>
    <row r="5910" spans="7:41" x14ac:dyDescent="0.25">
      <c r="G5910" s="2"/>
      <c r="AF5910" s="20"/>
      <c r="AI5910" s="2"/>
      <c r="AJ5910" s="2"/>
      <c r="AK5910" s="20"/>
      <c r="AN5910" s="2"/>
      <c r="AO5910" s="2"/>
    </row>
    <row r="5911" spans="7:41" x14ac:dyDescent="0.25">
      <c r="G5911" s="2"/>
      <c r="AF5911" s="20"/>
      <c r="AI5911" s="2"/>
      <c r="AJ5911" s="2"/>
      <c r="AK5911" s="20"/>
      <c r="AN5911" s="2"/>
      <c r="AO5911" s="2"/>
    </row>
    <row r="5912" spans="7:41" x14ac:dyDescent="0.25">
      <c r="G5912" s="2"/>
      <c r="AF5912" s="20"/>
      <c r="AI5912" s="2"/>
      <c r="AJ5912" s="2"/>
      <c r="AK5912" s="20"/>
      <c r="AN5912" s="2"/>
      <c r="AO5912" s="2"/>
    </row>
    <row r="5913" spans="7:41" x14ac:dyDescent="0.25">
      <c r="G5913" s="2"/>
      <c r="AF5913" s="20"/>
      <c r="AI5913" s="2"/>
      <c r="AJ5913" s="2"/>
      <c r="AK5913" s="20"/>
      <c r="AN5913" s="2"/>
      <c r="AO5913" s="2"/>
    </row>
    <row r="5914" spans="7:41" x14ac:dyDescent="0.25">
      <c r="G5914" s="2"/>
      <c r="AF5914" s="20"/>
      <c r="AI5914" s="2"/>
      <c r="AJ5914" s="2"/>
      <c r="AK5914" s="20"/>
      <c r="AN5914" s="2"/>
      <c r="AO5914" s="2"/>
    </row>
    <row r="5915" spans="7:41" x14ac:dyDescent="0.25">
      <c r="G5915" s="2"/>
      <c r="AF5915" s="20"/>
      <c r="AI5915" s="2"/>
      <c r="AJ5915" s="2"/>
      <c r="AK5915" s="20"/>
      <c r="AN5915" s="2"/>
      <c r="AO5915" s="2"/>
    </row>
    <row r="5916" spans="7:41" x14ac:dyDescent="0.25">
      <c r="G5916" s="2"/>
      <c r="AF5916" s="20"/>
      <c r="AI5916" s="2"/>
      <c r="AJ5916" s="2"/>
      <c r="AK5916" s="20"/>
      <c r="AN5916" s="2"/>
      <c r="AO5916" s="2"/>
    </row>
    <row r="5917" spans="7:41" x14ac:dyDescent="0.25">
      <c r="G5917" s="2"/>
      <c r="AF5917" s="20"/>
      <c r="AI5917" s="2"/>
      <c r="AJ5917" s="2"/>
      <c r="AK5917" s="20"/>
      <c r="AN5917" s="2"/>
      <c r="AO5917" s="2"/>
    </row>
    <row r="5918" spans="7:41" x14ac:dyDescent="0.25">
      <c r="G5918" s="2"/>
      <c r="AF5918" s="20"/>
      <c r="AI5918" s="2"/>
      <c r="AJ5918" s="2"/>
      <c r="AK5918" s="20"/>
      <c r="AN5918" s="2"/>
      <c r="AO5918" s="2"/>
    </row>
    <row r="5919" spans="7:41" x14ac:dyDescent="0.25">
      <c r="G5919" s="2"/>
      <c r="AF5919" s="20"/>
      <c r="AI5919" s="2"/>
      <c r="AJ5919" s="2"/>
      <c r="AK5919" s="20"/>
      <c r="AN5919" s="2"/>
      <c r="AO5919" s="2"/>
    </row>
    <row r="5920" spans="7:41" x14ac:dyDescent="0.25">
      <c r="G5920" s="2"/>
      <c r="AF5920" s="20"/>
      <c r="AI5920" s="2"/>
      <c r="AJ5920" s="2"/>
      <c r="AK5920" s="20"/>
      <c r="AN5920" s="2"/>
      <c r="AO5920" s="2"/>
    </row>
    <row r="5921" spans="7:41" x14ac:dyDescent="0.25">
      <c r="G5921" s="2"/>
      <c r="AF5921" s="20"/>
      <c r="AI5921" s="2"/>
      <c r="AJ5921" s="2"/>
      <c r="AK5921" s="20"/>
      <c r="AN5921" s="2"/>
      <c r="AO5921" s="2"/>
    </row>
    <row r="5922" spans="7:41" x14ac:dyDescent="0.25">
      <c r="G5922" s="2"/>
      <c r="AF5922" s="20"/>
      <c r="AI5922" s="2"/>
      <c r="AJ5922" s="2"/>
      <c r="AK5922" s="20"/>
      <c r="AN5922" s="2"/>
      <c r="AO5922" s="2"/>
    </row>
    <row r="5923" spans="7:41" x14ac:dyDescent="0.25">
      <c r="G5923" s="2"/>
      <c r="AF5923" s="20"/>
      <c r="AI5923" s="2"/>
      <c r="AJ5923" s="2"/>
      <c r="AK5923" s="20"/>
      <c r="AN5923" s="2"/>
      <c r="AO5923" s="2"/>
    </row>
    <row r="5924" spans="7:41" x14ac:dyDescent="0.25">
      <c r="G5924" s="2"/>
      <c r="AF5924" s="20"/>
      <c r="AI5924" s="2"/>
      <c r="AJ5924" s="2"/>
      <c r="AK5924" s="20"/>
      <c r="AN5924" s="2"/>
      <c r="AO5924" s="2"/>
    </row>
    <row r="5925" spans="7:41" x14ac:dyDescent="0.25">
      <c r="G5925" s="2"/>
      <c r="AF5925" s="20"/>
      <c r="AI5925" s="2"/>
      <c r="AJ5925" s="2"/>
      <c r="AK5925" s="20"/>
      <c r="AN5925" s="2"/>
      <c r="AO5925" s="2"/>
    </row>
    <row r="5926" spans="7:41" x14ac:dyDescent="0.25">
      <c r="G5926" s="2"/>
      <c r="AF5926" s="20"/>
      <c r="AI5926" s="2"/>
      <c r="AJ5926" s="2"/>
      <c r="AK5926" s="20"/>
      <c r="AN5926" s="2"/>
      <c r="AO5926" s="2"/>
    </row>
    <row r="5927" spans="7:41" x14ac:dyDescent="0.25">
      <c r="G5927" s="2"/>
      <c r="AF5927" s="20"/>
      <c r="AI5927" s="2"/>
      <c r="AJ5927" s="2"/>
      <c r="AK5927" s="20"/>
      <c r="AN5927" s="2"/>
      <c r="AO5927" s="2"/>
    </row>
    <row r="5928" spans="7:41" x14ac:dyDescent="0.25">
      <c r="G5928" s="2"/>
      <c r="AF5928" s="20"/>
      <c r="AI5928" s="2"/>
      <c r="AJ5928" s="2"/>
      <c r="AK5928" s="20"/>
      <c r="AN5928" s="2"/>
      <c r="AO5928" s="2"/>
    </row>
    <row r="5929" spans="7:41" x14ac:dyDescent="0.25">
      <c r="G5929" s="2"/>
      <c r="AF5929" s="20"/>
      <c r="AI5929" s="2"/>
      <c r="AJ5929" s="2"/>
      <c r="AK5929" s="20"/>
      <c r="AN5929" s="2"/>
      <c r="AO5929" s="2"/>
    </row>
    <row r="5930" spans="7:41" x14ac:dyDescent="0.25">
      <c r="G5930" s="2"/>
      <c r="AF5930" s="20"/>
      <c r="AI5930" s="2"/>
      <c r="AJ5930" s="2"/>
      <c r="AK5930" s="20"/>
      <c r="AN5930" s="2"/>
      <c r="AO5930" s="2"/>
    </row>
    <row r="5931" spans="7:41" x14ac:dyDescent="0.25">
      <c r="G5931" s="2"/>
      <c r="AF5931" s="20"/>
      <c r="AI5931" s="2"/>
      <c r="AJ5931" s="2"/>
      <c r="AK5931" s="20"/>
      <c r="AN5931" s="2"/>
      <c r="AO5931" s="2"/>
    </row>
    <row r="5932" spans="7:41" x14ac:dyDescent="0.25">
      <c r="G5932" s="2"/>
      <c r="AF5932" s="20"/>
      <c r="AI5932" s="2"/>
      <c r="AJ5932" s="2"/>
      <c r="AK5932" s="20"/>
      <c r="AN5932" s="2"/>
      <c r="AO5932" s="2"/>
    </row>
    <row r="5933" spans="7:41" x14ac:dyDescent="0.25">
      <c r="G5933" s="2"/>
      <c r="AF5933" s="20"/>
      <c r="AI5933" s="2"/>
      <c r="AJ5933" s="2"/>
      <c r="AK5933" s="20"/>
      <c r="AN5933" s="2"/>
      <c r="AO5933" s="2"/>
    </row>
    <row r="5934" spans="7:41" x14ac:dyDescent="0.25">
      <c r="G5934" s="2"/>
      <c r="AF5934" s="20"/>
      <c r="AI5934" s="2"/>
      <c r="AJ5934" s="2"/>
      <c r="AK5934" s="20"/>
      <c r="AN5934" s="2"/>
      <c r="AO5934" s="2"/>
    </row>
    <row r="5935" spans="7:41" x14ac:dyDescent="0.25">
      <c r="G5935" s="2"/>
      <c r="AF5935" s="20"/>
      <c r="AI5935" s="2"/>
      <c r="AJ5935" s="2"/>
      <c r="AK5935" s="20"/>
      <c r="AN5935" s="2"/>
      <c r="AO5935" s="2"/>
    </row>
    <row r="5936" spans="7:41" x14ac:dyDescent="0.25">
      <c r="G5936" s="2"/>
      <c r="AF5936" s="20"/>
      <c r="AI5936" s="2"/>
      <c r="AJ5936" s="2"/>
      <c r="AK5936" s="20"/>
      <c r="AN5936" s="2"/>
      <c r="AO5936" s="2"/>
    </row>
    <row r="5937" spans="7:41" x14ac:dyDescent="0.25">
      <c r="G5937" s="2"/>
      <c r="AF5937" s="20"/>
      <c r="AI5937" s="2"/>
      <c r="AJ5937" s="2"/>
      <c r="AK5937" s="20"/>
      <c r="AN5937" s="2"/>
      <c r="AO5937" s="2"/>
    </row>
    <row r="5938" spans="7:41" x14ac:dyDescent="0.25">
      <c r="G5938" s="2"/>
      <c r="AF5938" s="20"/>
      <c r="AI5938" s="2"/>
      <c r="AJ5938" s="2"/>
      <c r="AK5938" s="20"/>
      <c r="AN5938" s="2"/>
      <c r="AO5938" s="2"/>
    </row>
    <row r="5939" spans="7:41" x14ac:dyDescent="0.25">
      <c r="G5939" s="2"/>
      <c r="AF5939" s="20"/>
      <c r="AI5939" s="2"/>
      <c r="AJ5939" s="2"/>
      <c r="AK5939" s="20"/>
      <c r="AN5939" s="2"/>
      <c r="AO5939" s="2"/>
    </row>
    <row r="5940" spans="7:41" x14ac:dyDescent="0.25">
      <c r="G5940" s="2"/>
      <c r="AF5940" s="20"/>
      <c r="AI5940" s="2"/>
      <c r="AJ5940" s="2"/>
      <c r="AK5940" s="20"/>
      <c r="AN5940" s="2"/>
      <c r="AO5940" s="2"/>
    </row>
    <row r="5941" spans="7:41" x14ac:dyDescent="0.25">
      <c r="G5941" s="2"/>
      <c r="AF5941" s="20"/>
      <c r="AI5941" s="2"/>
      <c r="AJ5941" s="2"/>
      <c r="AK5941" s="20"/>
      <c r="AN5941" s="2"/>
      <c r="AO5941" s="2"/>
    </row>
    <row r="5942" spans="7:41" x14ac:dyDescent="0.25">
      <c r="G5942" s="2"/>
      <c r="AF5942" s="20"/>
      <c r="AI5942" s="2"/>
      <c r="AJ5942" s="2"/>
      <c r="AK5942" s="20"/>
      <c r="AN5942" s="2"/>
      <c r="AO5942" s="2"/>
    </row>
    <row r="5943" spans="7:41" x14ac:dyDescent="0.25">
      <c r="G5943" s="2"/>
      <c r="AF5943" s="20"/>
      <c r="AI5943" s="2"/>
      <c r="AJ5943" s="2"/>
      <c r="AK5943" s="20"/>
      <c r="AN5943" s="2"/>
      <c r="AO5943" s="2"/>
    </row>
    <row r="5944" spans="7:41" x14ac:dyDescent="0.25">
      <c r="G5944" s="2"/>
      <c r="AF5944" s="20"/>
      <c r="AI5944" s="2"/>
      <c r="AJ5944" s="2"/>
      <c r="AK5944" s="20"/>
      <c r="AN5944" s="2"/>
      <c r="AO5944" s="2"/>
    </row>
    <row r="5945" spans="7:41" x14ac:dyDescent="0.25">
      <c r="G5945" s="2"/>
      <c r="AF5945" s="20"/>
      <c r="AI5945" s="2"/>
      <c r="AJ5945" s="2"/>
      <c r="AK5945" s="20"/>
      <c r="AN5945" s="2"/>
      <c r="AO5945" s="2"/>
    </row>
    <row r="5946" spans="7:41" x14ac:dyDescent="0.25">
      <c r="G5946" s="2"/>
      <c r="AF5946" s="20"/>
      <c r="AI5946" s="2"/>
      <c r="AJ5946" s="2"/>
      <c r="AK5946" s="20"/>
      <c r="AN5946" s="2"/>
      <c r="AO5946" s="2"/>
    </row>
    <row r="5947" spans="7:41" x14ac:dyDescent="0.25">
      <c r="G5947" s="2"/>
      <c r="AF5947" s="20"/>
      <c r="AI5947" s="2"/>
      <c r="AJ5947" s="2"/>
      <c r="AK5947" s="20"/>
      <c r="AN5947" s="2"/>
      <c r="AO5947" s="2"/>
    </row>
    <row r="5948" spans="7:41" x14ac:dyDescent="0.25">
      <c r="G5948" s="2"/>
      <c r="AF5948" s="20"/>
      <c r="AI5948" s="2"/>
      <c r="AJ5948" s="2"/>
      <c r="AK5948" s="20"/>
      <c r="AN5948" s="2"/>
      <c r="AO5948" s="2"/>
    </row>
    <row r="5949" spans="7:41" x14ac:dyDescent="0.25">
      <c r="G5949" s="2"/>
      <c r="AF5949" s="20"/>
      <c r="AI5949" s="2"/>
      <c r="AJ5949" s="2"/>
      <c r="AK5949" s="20"/>
      <c r="AN5949" s="2"/>
      <c r="AO5949" s="2"/>
    </row>
    <row r="5950" spans="7:41" x14ac:dyDescent="0.25">
      <c r="G5950" s="2"/>
      <c r="AF5950" s="20"/>
      <c r="AI5950" s="2"/>
      <c r="AJ5950" s="2"/>
      <c r="AK5950" s="20"/>
      <c r="AN5950" s="2"/>
      <c r="AO5950" s="2"/>
    </row>
    <row r="5951" spans="7:41" x14ac:dyDescent="0.25">
      <c r="G5951" s="2"/>
      <c r="AF5951" s="20"/>
      <c r="AI5951" s="2"/>
      <c r="AJ5951" s="2"/>
      <c r="AK5951" s="20"/>
      <c r="AN5951" s="2"/>
      <c r="AO5951" s="2"/>
    </row>
    <row r="5952" spans="7:41" x14ac:dyDescent="0.25">
      <c r="G5952" s="2"/>
      <c r="AF5952" s="20"/>
      <c r="AI5952" s="2"/>
      <c r="AJ5952" s="2"/>
      <c r="AK5952" s="20"/>
      <c r="AN5952" s="2"/>
      <c r="AO5952" s="2"/>
    </row>
    <row r="5953" spans="7:41" x14ac:dyDescent="0.25">
      <c r="G5953" s="2"/>
      <c r="AF5953" s="20"/>
      <c r="AI5953" s="2"/>
      <c r="AJ5953" s="2"/>
      <c r="AK5953" s="20"/>
      <c r="AN5953" s="2"/>
      <c r="AO5953" s="2"/>
    </row>
    <row r="5954" spans="7:41" x14ac:dyDescent="0.25">
      <c r="G5954" s="2"/>
      <c r="AF5954" s="20"/>
      <c r="AI5954" s="2"/>
      <c r="AJ5954" s="2"/>
      <c r="AK5954" s="20"/>
      <c r="AN5954" s="2"/>
      <c r="AO5954" s="2"/>
    </row>
    <row r="5955" spans="7:41" x14ac:dyDescent="0.25">
      <c r="G5955" s="2"/>
      <c r="AF5955" s="20"/>
      <c r="AI5955" s="2"/>
      <c r="AJ5955" s="2"/>
      <c r="AK5955" s="20"/>
      <c r="AN5955" s="2"/>
      <c r="AO5955" s="2"/>
    </row>
    <row r="5956" spans="7:41" x14ac:dyDescent="0.25">
      <c r="G5956" s="2"/>
      <c r="AF5956" s="20"/>
      <c r="AI5956" s="2"/>
      <c r="AJ5956" s="2"/>
      <c r="AK5956" s="20"/>
      <c r="AN5956" s="2"/>
      <c r="AO5956" s="2"/>
    </row>
    <row r="5957" spans="7:41" x14ac:dyDescent="0.25">
      <c r="G5957" s="2"/>
      <c r="AF5957" s="20"/>
      <c r="AI5957" s="2"/>
      <c r="AJ5957" s="2"/>
      <c r="AK5957" s="20"/>
      <c r="AN5957" s="2"/>
      <c r="AO5957" s="2"/>
    </row>
    <row r="5958" spans="7:41" x14ac:dyDescent="0.25">
      <c r="G5958" s="2"/>
      <c r="AF5958" s="20"/>
      <c r="AI5958" s="2"/>
      <c r="AJ5958" s="2"/>
      <c r="AK5958" s="20"/>
      <c r="AN5958" s="2"/>
      <c r="AO5958" s="2"/>
    </row>
    <row r="5959" spans="7:41" x14ac:dyDescent="0.25">
      <c r="G5959" s="2"/>
      <c r="AF5959" s="20"/>
      <c r="AI5959" s="2"/>
      <c r="AJ5959" s="2"/>
      <c r="AK5959" s="20"/>
      <c r="AN5959" s="2"/>
      <c r="AO5959" s="2"/>
    </row>
    <row r="5960" spans="7:41" x14ac:dyDescent="0.25">
      <c r="G5960" s="2"/>
      <c r="AF5960" s="20"/>
      <c r="AI5960" s="2"/>
      <c r="AJ5960" s="2"/>
      <c r="AK5960" s="20"/>
      <c r="AN5960" s="2"/>
      <c r="AO5960" s="2"/>
    </row>
    <row r="5961" spans="7:41" x14ac:dyDescent="0.25">
      <c r="G5961" s="2"/>
      <c r="AF5961" s="20"/>
      <c r="AI5961" s="2"/>
      <c r="AJ5961" s="2"/>
      <c r="AK5961" s="20"/>
      <c r="AN5961" s="2"/>
      <c r="AO5961" s="2"/>
    </row>
    <row r="5962" spans="7:41" x14ac:dyDescent="0.25">
      <c r="G5962" s="2"/>
      <c r="AF5962" s="20"/>
      <c r="AI5962" s="2"/>
      <c r="AJ5962" s="2"/>
      <c r="AK5962" s="20"/>
      <c r="AN5962" s="2"/>
      <c r="AO5962" s="2"/>
    </row>
    <row r="5963" spans="7:41" x14ac:dyDescent="0.25">
      <c r="G5963" s="2"/>
      <c r="AF5963" s="20"/>
      <c r="AI5963" s="2"/>
      <c r="AJ5963" s="2"/>
      <c r="AK5963" s="20"/>
      <c r="AN5963" s="2"/>
      <c r="AO5963" s="2"/>
    </row>
    <row r="5964" spans="7:41" x14ac:dyDescent="0.25">
      <c r="G5964" s="2"/>
      <c r="AF5964" s="20"/>
      <c r="AI5964" s="2"/>
      <c r="AJ5964" s="2"/>
      <c r="AK5964" s="20"/>
      <c r="AN5964" s="2"/>
      <c r="AO5964" s="2"/>
    </row>
    <row r="5965" spans="7:41" x14ac:dyDescent="0.25">
      <c r="G5965" s="2"/>
      <c r="AF5965" s="20"/>
      <c r="AI5965" s="2"/>
      <c r="AJ5965" s="2"/>
      <c r="AK5965" s="20"/>
      <c r="AN5965" s="2"/>
      <c r="AO5965" s="2"/>
    </row>
    <row r="5966" spans="7:41" x14ac:dyDescent="0.25">
      <c r="G5966" s="2"/>
      <c r="AF5966" s="20"/>
      <c r="AI5966" s="2"/>
      <c r="AJ5966" s="2"/>
      <c r="AK5966" s="20"/>
      <c r="AN5966" s="2"/>
      <c r="AO5966" s="2"/>
    </row>
    <row r="5967" spans="7:41" x14ac:dyDescent="0.25">
      <c r="G5967" s="2"/>
      <c r="AF5967" s="20"/>
      <c r="AI5967" s="2"/>
      <c r="AJ5967" s="2"/>
      <c r="AK5967" s="20"/>
      <c r="AN5967" s="2"/>
      <c r="AO5967" s="2"/>
    </row>
    <row r="5968" spans="7:41" x14ac:dyDescent="0.25">
      <c r="G5968" s="2"/>
      <c r="AF5968" s="20"/>
      <c r="AI5968" s="2"/>
      <c r="AJ5968" s="2"/>
      <c r="AK5968" s="20"/>
      <c r="AN5968" s="2"/>
      <c r="AO5968" s="2"/>
    </row>
    <row r="5969" spans="7:41" x14ac:dyDescent="0.25">
      <c r="G5969" s="2"/>
      <c r="AF5969" s="20"/>
      <c r="AI5969" s="2"/>
      <c r="AJ5969" s="2"/>
      <c r="AK5969" s="20"/>
      <c r="AN5969" s="2"/>
      <c r="AO5969" s="2"/>
    </row>
    <row r="5970" spans="7:41" x14ac:dyDescent="0.25">
      <c r="G5970" s="2"/>
      <c r="AF5970" s="20"/>
      <c r="AI5970" s="2"/>
      <c r="AJ5970" s="2"/>
      <c r="AK5970" s="20"/>
      <c r="AN5970" s="2"/>
      <c r="AO5970" s="2"/>
    </row>
    <row r="5971" spans="7:41" x14ac:dyDescent="0.25">
      <c r="G5971" s="2"/>
      <c r="AF5971" s="20"/>
      <c r="AI5971" s="2"/>
      <c r="AJ5971" s="2"/>
      <c r="AK5971" s="20"/>
      <c r="AN5971" s="2"/>
      <c r="AO5971" s="2"/>
    </row>
    <row r="5972" spans="7:41" x14ac:dyDescent="0.25">
      <c r="G5972" s="2"/>
      <c r="AF5972" s="20"/>
      <c r="AI5972" s="2"/>
      <c r="AJ5972" s="2"/>
      <c r="AK5972" s="20"/>
      <c r="AN5972" s="2"/>
      <c r="AO5972" s="2"/>
    </row>
    <row r="5973" spans="7:41" x14ac:dyDescent="0.25">
      <c r="G5973" s="2"/>
      <c r="AF5973" s="20"/>
      <c r="AI5973" s="2"/>
      <c r="AJ5973" s="2"/>
      <c r="AK5973" s="20"/>
      <c r="AN5973" s="2"/>
      <c r="AO5973" s="2"/>
    </row>
    <row r="5974" spans="7:41" x14ac:dyDescent="0.25">
      <c r="G5974" s="2"/>
      <c r="AF5974" s="20"/>
      <c r="AI5974" s="2"/>
      <c r="AJ5974" s="2"/>
      <c r="AK5974" s="20"/>
      <c r="AN5974" s="2"/>
      <c r="AO5974" s="2"/>
    </row>
    <row r="5975" spans="7:41" x14ac:dyDescent="0.25">
      <c r="G5975" s="2"/>
      <c r="AF5975" s="20"/>
      <c r="AI5975" s="2"/>
      <c r="AJ5975" s="2"/>
      <c r="AK5975" s="20"/>
      <c r="AN5975" s="2"/>
      <c r="AO5975" s="2"/>
    </row>
    <row r="5976" spans="7:41" x14ac:dyDescent="0.25">
      <c r="G5976" s="2"/>
      <c r="AF5976" s="20"/>
      <c r="AI5976" s="2"/>
      <c r="AJ5976" s="2"/>
      <c r="AK5976" s="20"/>
      <c r="AN5976" s="2"/>
      <c r="AO5976" s="2"/>
    </row>
    <row r="5977" spans="7:41" x14ac:dyDescent="0.25">
      <c r="G5977" s="2"/>
      <c r="AF5977" s="20"/>
      <c r="AI5977" s="2"/>
      <c r="AJ5977" s="2"/>
      <c r="AK5977" s="20"/>
      <c r="AN5977" s="2"/>
      <c r="AO5977" s="2"/>
    </row>
    <row r="5978" spans="7:41" x14ac:dyDescent="0.25">
      <c r="G5978" s="2"/>
      <c r="AF5978" s="20"/>
      <c r="AI5978" s="2"/>
      <c r="AJ5978" s="2"/>
      <c r="AK5978" s="20"/>
      <c r="AN5978" s="2"/>
      <c r="AO5978" s="2"/>
    </row>
    <row r="5979" spans="7:41" x14ac:dyDescent="0.25">
      <c r="G5979" s="2"/>
      <c r="AF5979" s="20"/>
      <c r="AI5979" s="2"/>
      <c r="AJ5979" s="2"/>
      <c r="AK5979" s="20"/>
      <c r="AN5979" s="2"/>
      <c r="AO5979" s="2"/>
    </row>
    <row r="5980" spans="7:41" x14ac:dyDescent="0.25">
      <c r="G5980" s="2"/>
      <c r="AF5980" s="20"/>
      <c r="AI5980" s="2"/>
      <c r="AJ5980" s="2"/>
      <c r="AK5980" s="20"/>
      <c r="AN5980" s="2"/>
      <c r="AO5980" s="2"/>
    </row>
    <row r="5981" spans="7:41" x14ac:dyDescent="0.25">
      <c r="G5981" s="2"/>
      <c r="AF5981" s="20"/>
      <c r="AI5981" s="2"/>
      <c r="AJ5981" s="2"/>
      <c r="AK5981" s="20"/>
      <c r="AN5981" s="2"/>
      <c r="AO5981" s="2"/>
    </row>
    <row r="5982" spans="7:41" x14ac:dyDescent="0.25">
      <c r="G5982" s="2"/>
      <c r="AF5982" s="20"/>
      <c r="AI5982" s="2"/>
      <c r="AJ5982" s="2"/>
      <c r="AK5982" s="20"/>
      <c r="AN5982" s="2"/>
      <c r="AO5982" s="2"/>
    </row>
    <row r="5983" spans="7:41" x14ac:dyDescent="0.25">
      <c r="G5983" s="2"/>
      <c r="AF5983" s="20"/>
      <c r="AI5983" s="2"/>
      <c r="AJ5983" s="2"/>
      <c r="AK5983" s="20"/>
      <c r="AN5983" s="2"/>
      <c r="AO5983" s="2"/>
    </row>
    <row r="5984" spans="7:41" x14ac:dyDescent="0.25">
      <c r="G5984" s="2"/>
      <c r="AF5984" s="20"/>
      <c r="AI5984" s="2"/>
      <c r="AJ5984" s="2"/>
      <c r="AK5984" s="20"/>
      <c r="AN5984" s="2"/>
      <c r="AO5984" s="2"/>
    </row>
    <row r="5985" spans="7:41" x14ac:dyDescent="0.25">
      <c r="G5985" s="2"/>
      <c r="AF5985" s="20"/>
      <c r="AI5985" s="2"/>
      <c r="AJ5985" s="2"/>
      <c r="AK5985" s="20"/>
      <c r="AN5985" s="2"/>
      <c r="AO5985" s="2"/>
    </row>
    <row r="5986" spans="7:41" x14ac:dyDescent="0.25">
      <c r="G5986" s="2"/>
      <c r="AF5986" s="20"/>
      <c r="AI5986" s="2"/>
      <c r="AJ5986" s="2"/>
      <c r="AK5986" s="20"/>
      <c r="AN5986" s="2"/>
      <c r="AO5986" s="2"/>
    </row>
    <row r="5987" spans="7:41" x14ac:dyDescent="0.25">
      <c r="G5987" s="2"/>
      <c r="AF5987" s="20"/>
      <c r="AI5987" s="2"/>
      <c r="AJ5987" s="2"/>
      <c r="AK5987" s="20"/>
      <c r="AN5987" s="2"/>
      <c r="AO5987" s="2"/>
    </row>
    <row r="5988" spans="7:41" x14ac:dyDescent="0.25">
      <c r="G5988" s="2"/>
      <c r="AF5988" s="20"/>
      <c r="AI5988" s="2"/>
      <c r="AJ5988" s="2"/>
      <c r="AK5988" s="20"/>
      <c r="AN5988" s="2"/>
      <c r="AO5988" s="2"/>
    </row>
    <row r="5989" spans="7:41" x14ac:dyDescent="0.25">
      <c r="G5989" s="2"/>
      <c r="AF5989" s="20"/>
      <c r="AI5989" s="2"/>
      <c r="AJ5989" s="2"/>
      <c r="AK5989" s="20"/>
      <c r="AN5989" s="2"/>
      <c r="AO5989" s="2"/>
    </row>
    <row r="5990" spans="7:41" x14ac:dyDescent="0.25">
      <c r="G5990" s="2"/>
      <c r="AF5990" s="20"/>
      <c r="AI5990" s="2"/>
      <c r="AJ5990" s="2"/>
      <c r="AK5990" s="20"/>
      <c r="AN5990" s="2"/>
      <c r="AO5990" s="2"/>
    </row>
    <row r="5991" spans="7:41" x14ac:dyDescent="0.25">
      <c r="G5991" s="2"/>
      <c r="AF5991" s="20"/>
      <c r="AI5991" s="2"/>
      <c r="AJ5991" s="2"/>
      <c r="AK5991" s="20"/>
      <c r="AN5991" s="2"/>
      <c r="AO5991" s="2"/>
    </row>
    <row r="5992" spans="7:41" x14ac:dyDescent="0.25">
      <c r="G5992" s="2"/>
      <c r="AF5992" s="20"/>
      <c r="AI5992" s="2"/>
      <c r="AJ5992" s="2"/>
      <c r="AK5992" s="20"/>
      <c r="AN5992" s="2"/>
      <c r="AO5992" s="2"/>
    </row>
    <row r="5993" spans="7:41" x14ac:dyDescent="0.25">
      <c r="G5993" s="2"/>
      <c r="AF5993" s="20"/>
      <c r="AI5993" s="2"/>
      <c r="AJ5993" s="2"/>
      <c r="AK5993" s="20"/>
      <c r="AN5993" s="2"/>
      <c r="AO5993" s="2"/>
    </row>
    <row r="5994" spans="7:41" x14ac:dyDescent="0.25">
      <c r="G5994" s="2"/>
      <c r="AF5994" s="20"/>
      <c r="AI5994" s="2"/>
      <c r="AJ5994" s="2"/>
      <c r="AK5994" s="20"/>
      <c r="AN5994" s="2"/>
      <c r="AO5994" s="2"/>
    </row>
    <row r="5995" spans="7:41" x14ac:dyDescent="0.25">
      <c r="G5995" s="2"/>
      <c r="AF5995" s="20"/>
      <c r="AI5995" s="2"/>
      <c r="AJ5995" s="2"/>
      <c r="AK5995" s="20"/>
      <c r="AN5995" s="2"/>
      <c r="AO5995" s="2"/>
    </row>
    <row r="5996" spans="7:41" x14ac:dyDescent="0.25">
      <c r="G5996" s="2"/>
      <c r="AF5996" s="20"/>
      <c r="AI5996" s="2"/>
      <c r="AJ5996" s="2"/>
      <c r="AK5996" s="20"/>
      <c r="AN5996" s="2"/>
      <c r="AO5996" s="2"/>
    </row>
    <row r="5997" spans="7:41" x14ac:dyDescent="0.25">
      <c r="G5997" s="2"/>
      <c r="AF5997" s="20"/>
      <c r="AI5997" s="2"/>
      <c r="AJ5997" s="2"/>
      <c r="AK5997" s="20"/>
      <c r="AN5997" s="2"/>
      <c r="AO5997" s="2"/>
    </row>
    <row r="5998" spans="7:41" x14ac:dyDescent="0.25">
      <c r="G5998" s="2"/>
      <c r="AF5998" s="20"/>
      <c r="AI5998" s="2"/>
      <c r="AJ5998" s="2"/>
      <c r="AK5998" s="20"/>
      <c r="AN5998" s="2"/>
      <c r="AO5998" s="2"/>
    </row>
    <row r="5999" spans="7:41" x14ac:dyDescent="0.25">
      <c r="G5999" s="2"/>
      <c r="AF5999" s="20"/>
      <c r="AI5999" s="2"/>
      <c r="AJ5999" s="2"/>
      <c r="AK5999" s="20"/>
      <c r="AN5999" s="2"/>
      <c r="AO5999" s="2"/>
    </row>
    <row r="6000" spans="7:41" x14ac:dyDescent="0.25">
      <c r="G6000" s="2"/>
      <c r="AF6000" s="20"/>
      <c r="AI6000" s="2"/>
      <c r="AJ6000" s="2"/>
      <c r="AK6000" s="20"/>
      <c r="AN6000" s="2"/>
      <c r="AO6000" s="2"/>
    </row>
    <row r="6001" spans="7:41" x14ac:dyDescent="0.25">
      <c r="G6001" s="2"/>
      <c r="AF6001" s="20"/>
      <c r="AI6001" s="2"/>
      <c r="AJ6001" s="2"/>
      <c r="AK6001" s="20"/>
      <c r="AN6001" s="2"/>
      <c r="AO6001" s="2"/>
    </row>
    <row r="6002" spans="7:41" x14ac:dyDescent="0.25">
      <c r="G6002" s="2"/>
      <c r="AF6002" s="20"/>
      <c r="AI6002" s="2"/>
      <c r="AJ6002" s="2"/>
      <c r="AK6002" s="20"/>
      <c r="AN6002" s="2"/>
      <c r="AO6002" s="2"/>
    </row>
    <row r="6003" spans="7:41" x14ac:dyDescent="0.25">
      <c r="G6003" s="2"/>
      <c r="AF6003" s="20"/>
      <c r="AI6003" s="2"/>
      <c r="AJ6003" s="2"/>
      <c r="AK6003" s="20"/>
      <c r="AN6003" s="2"/>
      <c r="AO6003" s="2"/>
    </row>
    <row r="6004" spans="7:41" x14ac:dyDescent="0.25">
      <c r="G6004" s="2"/>
      <c r="AF6004" s="20"/>
      <c r="AI6004" s="2"/>
      <c r="AJ6004" s="2"/>
      <c r="AK6004" s="20"/>
      <c r="AN6004" s="2"/>
      <c r="AO6004" s="2"/>
    </row>
    <row r="6005" spans="7:41" x14ac:dyDescent="0.25">
      <c r="G6005" s="2"/>
      <c r="AF6005" s="20"/>
      <c r="AI6005" s="2"/>
      <c r="AJ6005" s="2"/>
      <c r="AK6005" s="20"/>
      <c r="AN6005" s="2"/>
      <c r="AO6005" s="2"/>
    </row>
    <row r="6006" spans="7:41" x14ac:dyDescent="0.25">
      <c r="G6006" s="2"/>
      <c r="AF6006" s="20"/>
      <c r="AI6006" s="2"/>
      <c r="AJ6006" s="2"/>
      <c r="AK6006" s="20"/>
      <c r="AN6006" s="2"/>
      <c r="AO6006" s="2"/>
    </row>
    <row r="6007" spans="7:41" x14ac:dyDescent="0.25">
      <c r="G6007" s="2"/>
      <c r="AF6007" s="20"/>
      <c r="AI6007" s="2"/>
      <c r="AJ6007" s="2"/>
      <c r="AK6007" s="20"/>
      <c r="AN6007" s="2"/>
      <c r="AO6007" s="2"/>
    </row>
    <row r="6008" spans="7:41" x14ac:dyDescent="0.25">
      <c r="G6008" s="2"/>
      <c r="AF6008" s="20"/>
      <c r="AI6008" s="2"/>
      <c r="AJ6008" s="2"/>
      <c r="AK6008" s="20"/>
      <c r="AN6008" s="2"/>
      <c r="AO6008" s="2"/>
    </row>
    <row r="6009" spans="7:41" x14ac:dyDescent="0.25">
      <c r="G6009" s="2"/>
      <c r="AF6009" s="20"/>
      <c r="AI6009" s="2"/>
      <c r="AJ6009" s="2"/>
      <c r="AK6009" s="20"/>
      <c r="AN6009" s="2"/>
      <c r="AO6009" s="2"/>
    </row>
    <row r="6010" spans="7:41" x14ac:dyDescent="0.25">
      <c r="G6010" s="2"/>
      <c r="AF6010" s="20"/>
      <c r="AI6010" s="2"/>
      <c r="AJ6010" s="2"/>
      <c r="AK6010" s="20"/>
      <c r="AN6010" s="2"/>
      <c r="AO6010" s="2"/>
    </row>
    <row r="6011" spans="7:41" x14ac:dyDescent="0.25">
      <c r="G6011" s="2"/>
      <c r="AF6011" s="20"/>
      <c r="AI6011" s="2"/>
      <c r="AJ6011" s="2"/>
      <c r="AK6011" s="20"/>
      <c r="AN6011" s="2"/>
      <c r="AO6011" s="2"/>
    </row>
    <row r="6012" spans="7:41" x14ac:dyDescent="0.25">
      <c r="G6012" s="2"/>
      <c r="AF6012" s="20"/>
      <c r="AI6012" s="2"/>
      <c r="AJ6012" s="2"/>
      <c r="AK6012" s="20"/>
      <c r="AN6012" s="2"/>
      <c r="AO6012" s="2"/>
    </row>
    <row r="6013" spans="7:41" x14ac:dyDescent="0.25">
      <c r="G6013" s="2"/>
      <c r="AF6013" s="20"/>
      <c r="AI6013" s="2"/>
      <c r="AJ6013" s="2"/>
      <c r="AK6013" s="20"/>
      <c r="AN6013" s="2"/>
      <c r="AO6013" s="2"/>
    </row>
    <row r="6014" spans="7:41" x14ac:dyDescent="0.25">
      <c r="G6014" s="2"/>
      <c r="AF6014" s="20"/>
      <c r="AI6014" s="2"/>
      <c r="AJ6014" s="2"/>
      <c r="AK6014" s="20"/>
      <c r="AN6014" s="2"/>
      <c r="AO6014" s="2"/>
    </row>
    <row r="6015" spans="7:41" x14ac:dyDescent="0.25">
      <c r="G6015" s="2"/>
      <c r="AF6015" s="20"/>
      <c r="AI6015" s="2"/>
      <c r="AJ6015" s="2"/>
      <c r="AK6015" s="20"/>
      <c r="AN6015" s="2"/>
      <c r="AO6015" s="2"/>
    </row>
    <row r="6016" spans="7:41" x14ac:dyDescent="0.25">
      <c r="G6016" s="2"/>
      <c r="AF6016" s="20"/>
      <c r="AI6016" s="2"/>
      <c r="AJ6016" s="2"/>
      <c r="AK6016" s="20"/>
      <c r="AN6016" s="2"/>
      <c r="AO6016" s="2"/>
    </row>
    <row r="6017" spans="7:41" x14ac:dyDescent="0.25">
      <c r="G6017" s="2"/>
      <c r="AF6017" s="20"/>
      <c r="AI6017" s="2"/>
      <c r="AJ6017" s="2"/>
      <c r="AK6017" s="20"/>
      <c r="AN6017" s="2"/>
      <c r="AO6017" s="2"/>
    </row>
    <row r="6018" spans="7:41" x14ac:dyDescent="0.25">
      <c r="G6018" s="2"/>
      <c r="AF6018" s="20"/>
      <c r="AI6018" s="2"/>
      <c r="AJ6018" s="2"/>
      <c r="AK6018" s="20"/>
      <c r="AN6018" s="2"/>
      <c r="AO6018" s="2"/>
    </row>
    <row r="6019" spans="7:41" x14ac:dyDescent="0.25">
      <c r="G6019" s="2"/>
      <c r="AF6019" s="20"/>
      <c r="AI6019" s="2"/>
      <c r="AJ6019" s="2"/>
      <c r="AK6019" s="20"/>
      <c r="AN6019" s="2"/>
      <c r="AO6019" s="2"/>
    </row>
    <row r="6020" spans="7:41" x14ac:dyDescent="0.25">
      <c r="G6020" s="2"/>
      <c r="AF6020" s="20"/>
      <c r="AI6020" s="2"/>
      <c r="AJ6020" s="2"/>
      <c r="AK6020" s="20"/>
      <c r="AN6020" s="2"/>
      <c r="AO6020" s="2"/>
    </row>
    <row r="6021" spans="7:41" x14ac:dyDescent="0.25">
      <c r="G6021" s="2"/>
      <c r="AF6021" s="20"/>
      <c r="AI6021" s="2"/>
      <c r="AJ6021" s="2"/>
      <c r="AK6021" s="20"/>
      <c r="AN6021" s="2"/>
      <c r="AO6021" s="2"/>
    </row>
    <row r="6022" spans="7:41" x14ac:dyDescent="0.25">
      <c r="G6022" s="2"/>
      <c r="AF6022" s="20"/>
      <c r="AI6022" s="2"/>
      <c r="AJ6022" s="2"/>
      <c r="AK6022" s="20"/>
      <c r="AN6022" s="2"/>
      <c r="AO6022" s="2"/>
    </row>
    <row r="6023" spans="7:41" x14ac:dyDescent="0.25">
      <c r="G6023" s="2"/>
      <c r="AF6023" s="20"/>
      <c r="AI6023" s="2"/>
      <c r="AJ6023" s="2"/>
      <c r="AK6023" s="20"/>
      <c r="AN6023" s="2"/>
      <c r="AO6023" s="2"/>
    </row>
    <row r="6024" spans="7:41" x14ac:dyDescent="0.25">
      <c r="G6024" s="2"/>
      <c r="AF6024" s="20"/>
      <c r="AI6024" s="2"/>
      <c r="AJ6024" s="2"/>
      <c r="AK6024" s="20"/>
      <c r="AN6024" s="2"/>
      <c r="AO6024" s="2"/>
    </row>
    <row r="6025" spans="7:41" x14ac:dyDescent="0.25">
      <c r="G6025" s="2"/>
      <c r="AF6025" s="20"/>
      <c r="AI6025" s="2"/>
      <c r="AJ6025" s="2"/>
      <c r="AK6025" s="20"/>
      <c r="AN6025" s="2"/>
      <c r="AO6025" s="2"/>
    </row>
    <row r="6026" spans="7:41" x14ac:dyDescent="0.25">
      <c r="G6026" s="2"/>
      <c r="AF6026" s="20"/>
      <c r="AI6026" s="2"/>
      <c r="AJ6026" s="2"/>
      <c r="AK6026" s="20"/>
      <c r="AN6026" s="2"/>
      <c r="AO6026" s="2"/>
    </row>
    <row r="6027" spans="7:41" x14ac:dyDescent="0.25">
      <c r="G6027" s="2"/>
      <c r="AF6027" s="20"/>
      <c r="AI6027" s="2"/>
      <c r="AJ6027" s="2"/>
      <c r="AK6027" s="20"/>
      <c r="AN6027" s="2"/>
      <c r="AO6027" s="2"/>
    </row>
    <row r="6028" spans="7:41" x14ac:dyDescent="0.25">
      <c r="G6028" s="2"/>
      <c r="AF6028" s="20"/>
      <c r="AI6028" s="2"/>
      <c r="AJ6028" s="2"/>
      <c r="AK6028" s="20"/>
      <c r="AN6028" s="2"/>
      <c r="AO6028" s="2"/>
    </row>
    <row r="6029" spans="7:41" x14ac:dyDescent="0.25">
      <c r="G6029" s="2"/>
      <c r="AF6029" s="20"/>
      <c r="AI6029" s="2"/>
      <c r="AJ6029" s="2"/>
      <c r="AK6029" s="20"/>
      <c r="AN6029" s="2"/>
      <c r="AO6029" s="2"/>
    </row>
    <row r="6030" spans="7:41" x14ac:dyDescent="0.25">
      <c r="G6030" s="2"/>
      <c r="AF6030" s="20"/>
      <c r="AI6030" s="2"/>
      <c r="AJ6030" s="2"/>
      <c r="AK6030" s="20"/>
      <c r="AN6030" s="2"/>
      <c r="AO6030" s="2"/>
    </row>
    <row r="6031" spans="7:41" x14ac:dyDescent="0.25">
      <c r="G6031" s="2"/>
      <c r="AF6031" s="20"/>
      <c r="AI6031" s="2"/>
      <c r="AJ6031" s="2"/>
      <c r="AK6031" s="20"/>
      <c r="AN6031" s="2"/>
      <c r="AO6031" s="2"/>
    </row>
    <row r="6032" spans="7:41" x14ac:dyDescent="0.25">
      <c r="G6032" s="2"/>
      <c r="AF6032" s="20"/>
      <c r="AI6032" s="2"/>
      <c r="AJ6032" s="2"/>
      <c r="AK6032" s="20"/>
      <c r="AN6032" s="2"/>
      <c r="AO6032" s="2"/>
    </row>
    <row r="6033" spans="7:41" x14ac:dyDescent="0.25">
      <c r="G6033" s="2"/>
      <c r="AF6033" s="20"/>
      <c r="AI6033" s="2"/>
      <c r="AJ6033" s="2"/>
      <c r="AK6033" s="20"/>
      <c r="AN6033" s="2"/>
      <c r="AO6033" s="2"/>
    </row>
    <row r="6034" spans="7:41" x14ac:dyDescent="0.25">
      <c r="G6034" s="2"/>
      <c r="AF6034" s="20"/>
      <c r="AI6034" s="2"/>
      <c r="AJ6034" s="2"/>
      <c r="AK6034" s="20"/>
      <c r="AN6034" s="2"/>
      <c r="AO6034" s="2"/>
    </row>
    <row r="6035" spans="7:41" x14ac:dyDescent="0.25">
      <c r="G6035" s="2"/>
      <c r="AF6035" s="20"/>
      <c r="AI6035" s="2"/>
      <c r="AJ6035" s="2"/>
      <c r="AK6035" s="20"/>
      <c r="AN6035" s="2"/>
      <c r="AO6035" s="2"/>
    </row>
    <row r="6036" spans="7:41" x14ac:dyDescent="0.25">
      <c r="G6036" s="2"/>
      <c r="AF6036" s="20"/>
      <c r="AI6036" s="2"/>
      <c r="AJ6036" s="2"/>
      <c r="AK6036" s="20"/>
      <c r="AN6036" s="2"/>
      <c r="AO6036" s="2"/>
    </row>
    <row r="6037" spans="7:41" x14ac:dyDescent="0.25">
      <c r="G6037" s="2"/>
      <c r="AF6037" s="20"/>
      <c r="AI6037" s="2"/>
      <c r="AJ6037" s="2"/>
      <c r="AK6037" s="20"/>
      <c r="AN6037" s="2"/>
      <c r="AO6037" s="2"/>
    </row>
    <row r="6038" spans="7:41" x14ac:dyDescent="0.25">
      <c r="G6038" s="2"/>
      <c r="AF6038" s="20"/>
      <c r="AI6038" s="2"/>
      <c r="AJ6038" s="2"/>
      <c r="AK6038" s="20"/>
      <c r="AN6038" s="2"/>
      <c r="AO6038" s="2"/>
    </row>
    <row r="6039" spans="7:41" x14ac:dyDescent="0.25">
      <c r="G6039" s="2"/>
      <c r="AF6039" s="20"/>
      <c r="AI6039" s="2"/>
      <c r="AJ6039" s="2"/>
      <c r="AK6039" s="20"/>
      <c r="AN6039" s="2"/>
      <c r="AO6039" s="2"/>
    </row>
    <row r="6040" spans="7:41" x14ac:dyDescent="0.25">
      <c r="G6040" s="2"/>
      <c r="AF6040" s="20"/>
      <c r="AI6040" s="2"/>
      <c r="AJ6040" s="2"/>
      <c r="AK6040" s="20"/>
      <c r="AN6040" s="2"/>
      <c r="AO6040" s="2"/>
    </row>
    <row r="6041" spans="7:41" x14ac:dyDescent="0.25">
      <c r="G6041" s="2"/>
      <c r="AF6041" s="20"/>
      <c r="AI6041" s="2"/>
      <c r="AJ6041" s="2"/>
      <c r="AK6041" s="20"/>
      <c r="AN6041" s="2"/>
      <c r="AO6041" s="2"/>
    </row>
    <row r="6042" spans="7:41" x14ac:dyDescent="0.25">
      <c r="G6042" s="2"/>
      <c r="AF6042" s="20"/>
      <c r="AI6042" s="2"/>
      <c r="AJ6042" s="2"/>
      <c r="AK6042" s="20"/>
      <c r="AN6042" s="2"/>
      <c r="AO6042" s="2"/>
    </row>
    <row r="6043" spans="7:41" x14ac:dyDescent="0.25">
      <c r="G6043" s="2"/>
      <c r="AF6043" s="20"/>
      <c r="AI6043" s="2"/>
      <c r="AJ6043" s="2"/>
      <c r="AK6043" s="20"/>
      <c r="AN6043" s="2"/>
      <c r="AO6043" s="2"/>
    </row>
    <row r="6044" spans="7:41" x14ac:dyDescent="0.25">
      <c r="G6044" s="2"/>
      <c r="AF6044" s="20"/>
      <c r="AI6044" s="2"/>
      <c r="AJ6044" s="2"/>
      <c r="AK6044" s="20"/>
      <c r="AN6044" s="2"/>
      <c r="AO6044" s="2"/>
    </row>
    <row r="6045" spans="7:41" x14ac:dyDescent="0.25">
      <c r="G6045" s="2"/>
      <c r="AF6045" s="20"/>
      <c r="AI6045" s="2"/>
      <c r="AJ6045" s="2"/>
      <c r="AK6045" s="20"/>
      <c r="AN6045" s="2"/>
      <c r="AO6045" s="2"/>
    </row>
    <row r="6046" spans="7:41" x14ac:dyDescent="0.25">
      <c r="G6046" s="2"/>
      <c r="AF6046" s="20"/>
      <c r="AI6046" s="2"/>
      <c r="AJ6046" s="2"/>
      <c r="AK6046" s="20"/>
      <c r="AN6046" s="2"/>
      <c r="AO6046" s="2"/>
    </row>
    <row r="6047" spans="7:41" x14ac:dyDescent="0.25">
      <c r="G6047" s="2"/>
      <c r="AF6047" s="20"/>
      <c r="AI6047" s="2"/>
      <c r="AJ6047" s="2"/>
      <c r="AK6047" s="20"/>
      <c r="AN6047" s="2"/>
      <c r="AO6047" s="2"/>
    </row>
    <row r="6048" spans="7:41" x14ac:dyDescent="0.25">
      <c r="G6048" s="2"/>
      <c r="AF6048" s="20"/>
      <c r="AI6048" s="2"/>
      <c r="AJ6048" s="2"/>
      <c r="AK6048" s="20"/>
      <c r="AN6048" s="2"/>
      <c r="AO6048" s="2"/>
    </row>
    <row r="6049" spans="7:41" x14ac:dyDescent="0.25">
      <c r="G6049" s="2"/>
      <c r="AF6049" s="20"/>
      <c r="AI6049" s="2"/>
      <c r="AJ6049" s="2"/>
      <c r="AK6049" s="20"/>
      <c r="AN6049" s="2"/>
      <c r="AO6049" s="2"/>
    </row>
    <row r="6050" spans="7:41" x14ac:dyDescent="0.25">
      <c r="G6050" s="2"/>
      <c r="AF6050" s="20"/>
      <c r="AI6050" s="2"/>
      <c r="AJ6050" s="2"/>
      <c r="AK6050" s="20"/>
      <c r="AN6050" s="2"/>
      <c r="AO6050" s="2"/>
    </row>
    <row r="6051" spans="7:41" x14ac:dyDescent="0.25">
      <c r="G6051" s="2"/>
      <c r="AF6051" s="20"/>
      <c r="AI6051" s="2"/>
      <c r="AJ6051" s="2"/>
      <c r="AK6051" s="20"/>
      <c r="AN6051" s="2"/>
      <c r="AO6051" s="2"/>
    </row>
    <row r="6052" spans="7:41" x14ac:dyDescent="0.25">
      <c r="G6052" s="2"/>
      <c r="AF6052" s="20"/>
      <c r="AI6052" s="2"/>
      <c r="AJ6052" s="2"/>
      <c r="AK6052" s="20"/>
      <c r="AN6052" s="2"/>
      <c r="AO6052" s="2"/>
    </row>
    <row r="6053" spans="7:41" x14ac:dyDescent="0.25">
      <c r="G6053" s="2"/>
      <c r="AF6053" s="20"/>
      <c r="AI6053" s="2"/>
      <c r="AJ6053" s="2"/>
      <c r="AK6053" s="20"/>
      <c r="AN6053" s="2"/>
      <c r="AO6053" s="2"/>
    </row>
    <row r="6054" spans="7:41" x14ac:dyDescent="0.25">
      <c r="G6054" s="2"/>
      <c r="AF6054" s="20"/>
      <c r="AI6054" s="2"/>
      <c r="AJ6054" s="2"/>
      <c r="AK6054" s="20"/>
      <c r="AN6054" s="2"/>
      <c r="AO6054" s="2"/>
    </row>
    <row r="6055" spans="7:41" x14ac:dyDescent="0.25">
      <c r="G6055" s="2"/>
      <c r="AF6055" s="20"/>
      <c r="AI6055" s="2"/>
      <c r="AJ6055" s="2"/>
      <c r="AK6055" s="20"/>
      <c r="AN6055" s="2"/>
      <c r="AO6055" s="2"/>
    </row>
    <row r="6056" spans="7:41" x14ac:dyDescent="0.25">
      <c r="G6056" s="2"/>
      <c r="AF6056" s="20"/>
      <c r="AI6056" s="2"/>
      <c r="AJ6056" s="2"/>
      <c r="AK6056" s="20"/>
      <c r="AN6056" s="2"/>
      <c r="AO6056" s="2"/>
    </row>
    <row r="6057" spans="7:41" x14ac:dyDescent="0.25">
      <c r="G6057" s="2"/>
      <c r="AF6057" s="20"/>
      <c r="AI6057" s="2"/>
      <c r="AJ6057" s="2"/>
      <c r="AK6057" s="20"/>
      <c r="AN6057" s="2"/>
      <c r="AO6057" s="2"/>
    </row>
    <row r="6058" spans="7:41" x14ac:dyDescent="0.25">
      <c r="G6058" s="2"/>
      <c r="AF6058" s="20"/>
      <c r="AI6058" s="2"/>
      <c r="AJ6058" s="2"/>
      <c r="AK6058" s="20"/>
      <c r="AN6058" s="2"/>
      <c r="AO6058" s="2"/>
    </row>
    <row r="6059" spans="7:41" x14ac:dyDescent="0.25">
      <c r="G6059" s="2"/>
      <c r="AF6059" s="20"/>
      <c r="AI6059" s="2"/>
      <c r="AJ6059" s="2"/>
      <c r="AK6059" s="20"/>
      <c r="AN6059" s="2"/>
      <c r="AO6059" s="2"/>
    </row>
    <row r="6060" spans="7:41" x14ac:dyDescent="0.25">
      <c r="G6060" s="2"/>
      <c r="AF6060" s="20"/>
      <c r="AI6060" s="2"/>
      <c r="AJ6060" s="2"/>
      <c r="AK6060" s="20"/>
      <c r="AN6060" s="2"/>
      <c r="AO6060" s="2"/>
    </row>
    <row r="6061" spans="7:41" x14ac:dyDescent="0.25">
      <c r="G6061" s="2"/>
      <c r="AF6061" s="20"/>
      <c r="AI6061" s="2"/>
      <c r="AJ6061" s="2"/>
      <c r="AK6061" s="20"/>
      <c r="AN6061" s="2"/>
      <c r="AO6061" s="2"/>
    </row>
    <row r="6062" spans="7:41" x14ac:dyDescent="0.25">
      <c r="G6062" s="2"/>
      <c r="AF6062" s="20"/>
      <c r="AI6062" s="2"/>
      <c r="AJ6062" s="2"/>
      <c r="AK6062" s="20"/>
      <c r="AN6062" s="2"/>
      <c r="AO6062" s="2"/>
    </row>
    <row r="6063" spans="7:41" x14ac:dyDescent="0.25">
      <c r="G6063" s="2"/>
      <c r="AF6063" s="20"/>
      <c r="AI6063" s="2"/>
      <c r="AJ6063" s="2"/>
      <c r="AK6063" s="20"/>
      <c r="AN6063" s="2"/>
      <c r="AO6063" s="2"/>
    </row>
    <row r="6064" spans="7:41" x14ac:dyDescent="0.25">
      <c r="G6064" s="2"/>
      <c r="AF6064" s="20"/>
      <c r="AI6064" s="2"/>
      <c r="AJ6064" s="2"/>
      <c r="AK6064" s="20"/>
      <c r="AN6064" s="2"/>
      <c r="AO6064" s="2"/>
    </row>
    <row r="6065" spans="7:41" x14ac:dyDescent="0.25">
      <c r="G6065" s="2"/>
      <c r="AF6065" s="20"/>
      <c r="AI6065" s="2"/>
      <c r="AJ6065" s="2"/>
      <c r="AK6065" s="20"/>
      <c r="AN6065" s="2"/>
      <c r="AO6065" s="2"/>
    </row>
    <row r="6066" spans="7:41" x14ac:dyDescent="0.25">
      <c r="G6066" s="2"/>
      <c r="AF6066" s="20"/>
      <c r="AI6066" s="2"/>
      <c r="AJ6066" s="2"/>
      <c r="AK6066" s="20"/>
      <c r="AN6066" s="2"/>
      <c r="AO6066" s="2"/>
    </row>
    <row r="6067" spans="7:41" x14ac:dyDescent="0.25">
      <c r="G6067" s="2"/>
      <c r="AF6067" s="20"/>
      <c r="AI6067" s="2"/>
      <c r="AJ6067" s="2"/>
      <c r="AK6067" s="20"/>
      <c r="AN6067" s="2"/>
      <c r="AO6067" s="2"/>
    </row>
    <row r="6068" spans="7:41" x14ac:dyDescent="0.25">
      <c r="G6068" s="2"/>
      <c r="AF6068" s="20"/>
      <c r="AI6068" s="2"/>
      <c r="AJ6068" s="2"/>
      <c r="AK6068" s="20"/>
      <c r="AN6068" s="2"/>
      <c r="AO6068" s="2"/>
    </row>
    <row r="6069" spans="7:41" x14ac:dyDescent="0.25">
      <c r="G6069" s="2"/>
      <c r="AF6069" s="20"/>
      <c r="AI6069" s="2"/>
      <c r="AJ6069" s="2"/>
      <c r="AK6069" s="20"/>
      <c r="AN6069" s="2"/>
      <c r="AO6069" s="2"/>
    </row>
    <row r="6070" spans="7:41" x14ac:dyDescent="0.25">
      <c r="G6070" s="2"/>
      <c r="AF6070" s="20"/>
      <c r="AI6070" s="2"/>
      <c r="AJ6070" s="2"/>
      <c r="AK6070" s="20"/>
      <c r="AN6070" s="2"/>
      <c r="AO6070" s="2"/>
    </row>
    <row r="6071" spans="7:41" x14ac:dyDescent="0.25">
      <c r="G6071" s="2"/>
      <c r="AF6071" s="20"/>
      <c r="AI6071" s="2"/>
      <c r="AJ6071" s="2"/>
      <c r="AK6071" s="20"/>
      <c r="AN6071" s="2"/>
      <c r="AO6071" s="2"/>
    </row>
    <row r="6072" spans="7:41" x14ac:dyDescent="0.25">
      <c r="G6072" s="2"/>
      <c r="AF6072" s="20"/>
      <c r="AI6072" s="2"/>
      <c r="AJ6072" s="2"/>
      <c r="AK6072" s="20"/>
      <c r="AN6072" s="2"/>
      <c r="AO6072" s="2"/>
    </row>
    <row r="6073" spans="7:41" x14ac:dyDescent="0.25">
      <c r="G6073" s="2"/>
      <c r="AF6073" s="20"/>
      <c r="AI6073" s="2"/>
      <c r="AJ6073" s="2"/>
      <c r="AK6073" s="20"/>
      <c r="AN6073" s="2"/>
      <c r="AO6073" s="2"/>
    </row>
    <row r="6074" spans="7:41" x14ac:dyDescent="0.25">
      <c r="G6074" s="2"/>
      <c r="AF6074" s="20"/>
      <c r="AI6074" s="2"/>
      <c r="AJ6074" s="2"/>
      <c r="AK6074" s="20"/>
      <c r="AN6074" s="2"/>
      <c r="AO6074" s="2"/>
    </row>
    <row r="6075" spans="7:41" x14ac:dyDescent="0.25">
      <c r="G6075" s="2"/>
      <c r="AF6075" s="20"/>
      <c r="AI6075" s="2"/>
      <c r="AJ6075" s="2"/>
      <c r="AK6075" s="20"/>
      <c r="AN6075" s="2"/>
      <c r="AO6075" s="2"/>
    </row>
    <row r="6076" spans="7:41" x14ac:dyDescent="0.25">
      <c r="G6076" s="2"/>
      <c r="AF6076" s="20"/>
      <c r="AI6076" s="2"/>
      <c r="AJ6076" s="2"/>
      <c r="AK6076" s="20"/>
      <c r="AN6076" s="2"/>
      <c r="AO6076" s="2"/>
    </row>
    <row r="6077" spans="7:41" x14ac:dyDescent="0.25">
      <c r="G6077" s="2"/>
      <c r="AF6077" s="20"/>
      <c r="AI6077" s="2"/>
      <c r="AJ6077" s="2"/>
      <c r="AK6077" s="20"/>
      <c r="AN6077" s="2"/>
      <c r="AO6077" s="2"/>
    </row>
    <row r="6078" spans="7:41" x14ac:dyDescent="0.25">
      <c r="G6078" s="2"/>
      <c r="AF6078" s="20"/>
      <c r="AI6078" s="2"/>
      <c r="AJ6078" s="2"/>
      <c r="AK6078" s="20"/>
      <c r="AN6078" s="2"/>
      <c r="AO6078" s="2"/>
    </row>
    <row r="6079" spans="7:41" x14ac:dyDescent="0.25">
      <c r="G6079" s="2"/>
      <c r="AF6079" s="20"/>
      <c r="AI6079" s="2"/>
      <c r="AJ6079" s="2"/>
      <c r="AK6079" s="20"/>
      <c r="AN6079" s="2"/>
      <c r="AO6079" s="2"/>
    </row>
    <row r="6080" spans="7:41" x14ac:dyDescent="0.25">
      <c r="G6080" s="2"/>
      <c r="AF6080" s="20"/>
      <c r="AI6080" s="2"/>
      <c r="AJ6080" s="2"/>
      <c r="AK6080" s="20"/>
      <c r="AN6080" s="2"/>
      <c r="AO6080" s="2"/>
    </row>
    <row r="6081" spans="7:41" x14ac:dyDescent="0.25">
      <c r="G6081" s="2"/>
      <c r="AF6081" s="20"/>
      <c r="AI6081" s="2"/>
      <c r="AJ6081" s="2"/>
      <c r="AK6081" s="20"/>
      <c r="AN6081" s="2"/>
      <c r="AO6081" s="2"/>
    </row>
    <row r="6082" spans="7:41" x14ac:dyDescent="0.25">
      <c r="G6082" s="2"/>
      <c r="AF6082" s="20"/>
      <c r="AI6082" s="2"/>
      <c r="AJ6082" s="2"/>
      <c r="AK6082" s="20"/>
      <c r="AN6082" s="2"/>
      <c r="AO6082" s="2"/>
    </row>
    <row r="6083" spans="7:41" x14ac:dyDescent="0.25">
      <c r="G6083" s="2"/>
      <c r="AF6083" s="20"/>
      <c r="AI6083" s="2"/>
      <c r="AJ6083" s="2"/>
      <c r="AK6083" s="20"/>
      <c r="AN6083" s="2"/>
      <c r="AO6083" s="2"/>
    </row>
    <row r="6084" spans="7:41" x14ac:dyDescent="0.25">
      <c r="G6084" s="2"/>
      <c r="AF6084" s="20"/>
      <c r="AI6084" s="2"/>
      <c r="AJ6084" s="2"/>
      <c r="AK6084" s="20"/>
      <c r="AN6084" s="2"/>
      <c r="AO6084" s="2"/>
    </row>
    <row r="6085" spans="7:41" x14ac:dyDescent="0.25">
      <c r="G6085" s="2"/>
      <c r="AF6085" s="20"/>
      <c r="AI6085" s="2"/>
      <c r="AJ6085" s="2"/>
      <c r="AK6085" s="20"/>
      <c r="AN6085" s="2"/>
      <c r="AO6085" s="2"/>
    </row>
    <row r="6086" spans="7:41" x14ac:dyDescent="0.25">
      <c r="G6086" s="2"/>
      <c r="AF6086" s="20"/>
      <c r="AI6086" s="2"/>
      <c r="AJ6086" s="2"/>
      <c r="AK6086" s="20"/>
      <c r="AN6086" s="2"/>
      <c r="AO6086" s="2"/>
    </row>
    <row r="6087" spans="7:41" x14ac:dyDescent="0.25">
      <c r="G6087" s="2"/>
      <c r="AF6087" s="20"/>
      <c r="AI6087" s="2"/>
      <c r="AJ6087" s="2"/>
      <c r="AK6087" s="20"/>
      <c r="AN6087" s="2"/>
      <c r="AO6087" s="2"/>
    </row>
    <row r="6088" spans="7:41" x14ac:dyDescent="0.25">
      <c r="G6088" s="2"/>
      <c r="AF6088" s="20"/>
      <c r="AI6088" s="2"/>
      <c r="AJ6088" s="2"/>
      <c r="AK6088" s="20"/>
      <c r="AN6088" s="2"/>
      <c r="AO6088" s="2"/>
    </row>
    <row r="6089" spans="7:41" x14ac:dyDescent="0.25">
      <c r="G6089" s="2"/>
      <c r="AF6089" s="20"/>
      <c r="AI6089" s="2"/>
      <c r="AJ6089" s="2"/>
      <c r="AK6089" s="20"/>
      <c r="AN6089" s="2"/>
      <c r="AO6089" s="2"/>
    </row>
    <row r="6090" spans="7:41" x14ac:dyDescent="0.25">
      <c r="G6090" s="2"/>
      <c r="AF6090" s="20"/>
      <c r="AI6090" s="2"/>
      <c r="AJ6090" s="2"/>
      <c r="AK6090" s="20"/>
      <c r="AN6090" s="2"/>
      <c r="AO6090" s="2"/>
    </row>
    <row r="6091" spans="7:41" x14ac:dyDescent="0.25">
      <c r="G6091" s="2"/>
      <c r="AF6091" s="20"/>
      <c r="AI6091" s="2"/>
      <c r="AJ6091" s="2"/>
      <c r="AK6091" s="20"/>
      <c r="AN6091" s="2"/>
      <c r="AO6091" s="2"/>
    </row>
    <row r="6092" spans="7:41" x14ac:dyDescent="0.25">
      <c r="G6092" s="2"/>
      <c r="AF6092" s="20"/>
      <c r="AI6092" s="2"/>
      <c r="AJ6092" s="2"/>
      <c r="AK6092" s="20"/>
      <c r="AN6092" s="2"/>
      <c r="AO6092" s="2"/>
    </row>
    <row r="6093" spans="7:41" x14ac:dyDescent="0.25">
      <c r="G6093" s="2"/>
      <c r="AF6093" s="20"/>
      <c r="AI6093" s="2"/>
      <c r="AJ6093" s="2"/>
      <c r="AK6093" s="20"/>
      <c r="AN6093" s="2"/>
      <c r="AO6093" s="2"/>
    </row>
    <row r="6094" spans="7:41" x14ac:dyDescent="0.25">
      <c r="G6094" s="2"/>
      <c r="AF6094" s="20"/>
      <c r="AI6094" s="2"/>
      <c r="AJ6094" s="2"/>
      <c r="AK6094" s="20"/>
      <c r="AN6094" s="2"/>
      <c r="AO6094" s="2"/>
    </row>
    <row r="6095" spans="7:41" x14ac:dyDescent="0.25">
      <c r="G6095" s="2"/>
      <c r="AF6095" s="20"/>
      <c r="AI6095" s="2"/>
      <c r="AJ6095" s="2"/>
      <c r="AK6095" s="20"/>
      <c r="AN6095" s="2"/>
      <c r="AO6095" s="2"/>
    </row>
    <row r="6096" spans="7:41" x14ac:dyDescent="0.25">
      <c r="G6096" s="2"/>
      <c r="AF6096" s="20"/>
      <c r="AI6096" s="2"/>
      <c r="AJ6096" s="2"/>
      <c r="AK6096" s="20"/>
      <c r="AN6096" s="2"/>
      <c r="AO6096" s="2"/>
    </row>
    <row r="6097" spans="7:41" x14ac:dyDescent="0.25">
      <c r="G6097" s="2"/>
      <c r="AF6097" s="20"/>
      <c r="AI6097" s="2"/>
      <c r="AJ6097" s="2"/>
      <c r="AK6097" s="20"/>
      <c r="AN6097" s="2"/>
      <c r="AO6097" s="2"/>
    </row>
    <row r="6098" spans="7:41" x14ac:dyDescent="0.25">
      <c r="G6098" s="2"/>
      <c r="AF6098" s="20"/>
      <c r="AI6098" s="2"/>
      <c r="AJ6098" s="2"/>
      <c r="AK6098" s="20"/>
      <c r="AN6098" s="2"/>
      <c r="AO6098" s="2"/>
    </row>
    <row r="6099" spans="7:41" x14ac:dyDescent="0.25">
      <c r="G6099" s="2"/>
      <c r="AF6099" s="20"/>
      <c r="AI6099" s="2"/>
      <c r="AJ6099" s="2"/>
      <c r="AK6099" s="20"/>
      <c r="AN6099" s="2"/>
      <c r="AO6099" s="2"/>
    </row>
    <row r="6100" spans="7:41" x14ac:dyDescent="0.25">
      <c r="G6100" s="2"/>
      <c r="AF6100" s="20"/>
      <c r="AI6100" s="2"/>
      <c r="AJ6100" s="2"/>
      <c r="AK6100" s="20"/>
      <c r="AN6100" s="2"/>
      <c r="AO6100" s="2"/>
    </row>
    <row r="6101" spans="7:41" x14ac:dyDescent="0.25">
      <c r="G6101" s="2"/>
      <c r="AF6101" s="20"/>
      <c r="AI6101" s="2"/>
      <c r="AJ6101" s="2"/>
      <c r="AK6101" s="20"/>
      <c r="AN6101" s="2"/>
      <c r="AO6101" s="2"/>
    </row>
    <row r="6102" spans="7:41" x14ac:dyDescent="0.25">
      <c r="G6102" s="2"/>
      <c r="AF6102" s="20"/>
      <c r="AI6102" s="2"/>
      <c r="AJ6102" s="2"/>
      <c r="AK6102" s="20"/>
      <c r="AN6102" s="2"/>
      <c r="AO6102" s="2"/>
    </row>
    <row r="6103" spans="7:41" x14ac:dyDescent="0.25">
      <c r="G6103" s="2"/>
      <c r="AF6103" s="20"/>
      <c r="AI6103" s="2"/>
      <c r="AJ6103" s="2"/>
      <c r="AK6103" s="20"/>
      <c r="AN6103" s="2"/>
      <c r="AO6103" s="2"/>
    </row>
    <row r="6104" spans="7:41" x14ac:dyDescent="0.25">
      <c r="G6104" s="2"/>
      <c r="AF6104" s="20"/>
      <c r="AI6104" s="2"/>
      <c r="AJ6104" s="2"/>
      <c r="AK6104" s="20"/>
      <c r="AN6104" s="2"/>
      <c r="AO6104" s="2"/>
    </row>
    <row r="6105" spans="7:41" x14ac:dyDescent="0.25">
      <c r="G6105" s="2"/>
      <c r="AF6105" s="20"/>
      <c r="AI6105" s="2"/>
      <c r="AJ6105" s="2"/>
      <c r="AK6105" s="20"/>
      <c r="AN6105" s="2"/>
      <c r="AO6105" s="2"/>
    </row>
    <row r="6106" spans="7:41" x14ac:dyDescent="0.25">
      <c r="G6106" s="2"/>
      <c r="AF6106" s="20"/>
      <c r="AI6106" s="2"/>
      <c r="AJ6106" s="2"/>
      <c r="AK6106" s="20"/>
      <c r="AN6106" s="2"/>
      <c r="AO6106" s="2"/>
    </row>
    <row r="6107" spans="7:41" x14ac:dyDescent="0.25">
      <c r="G6107" s="2"/>
      <c r="AF6107" s="20"/>
      <c r="AI6107" s="2"/>
      <c r="AJ6107" s="2"/>
      <c r="AK6107" s="20"/>
      <c r="AN6107" s="2"/>
      <c r="AO6107" s="2"/>
    </row>
    <row r="6108" spans="7:41" x14ac:dyDescent="0.25">
      <c r="G6108" s="2"/>
      <c r="AF6108" s="20"/>
      <c r="AI6108" s="2"/>
      <c r="AJ6108" s="2"/>
      <c r="AK6108" s="20"/>
      <c r="AN6108" s="2"/>
      <c r="AO6108" s="2"/>
    </row>
    <row r="6109" spans="7:41" x14ac:dyDescent="0.25">
      <c r="G6109" s="2"/>
      <c r="AF6109" s="20"/>
      <c r="AI6109" s="2"/>
      <c r="AJ6109" s="2"/>
      <c r="AK6109" s="20"/>
      <c r="AN6109" s="2"/>
      <c r="AO6109" s="2"/>
    </row>
    <row r="6110" spans="7:41" x14ac:dyDescent="0.25">
      <c r="G6110" s="2"/>
      <c r="AF6110" s="20"/>
      <c r="AI6110" s="2"/>
      <c r="AJ6110" s="2"/>
      <c r="AK6110" s="20"/>
      <c r="AN6110" s="2"/>
      <c r="AO6110" s="2"/>
    </row>
    <row r="6111" spans="7:41" x14ac:dyDescent="0.25">
      <c r="G6111" s="2"/>
      <c r="AF6111" s="20"/>
      <c r="AI6111" s="2"/>
      <c r="AJ6111" s="2"/>
      <c r="AK6111" s="20"/>
      <c r="AN6111" s="2"/>
      <c r="AO6111" s="2"/>
    </row>
    <row r="6112" spans="7:41" x14ac:dyDescent="0.25">
      <c r="G6112" s="2"/>
      <c r="AF6112" s="20"/>
      <c r="AI6112" s="2"/>
      <c r="AJ6112" s="2"/>
      <c r="AK6112" s="20"/>
      <c r="AN6112" s="2"/>
      <c r="AO6112" s="2"/>
    </row>
    <row r="6113" spans="7:41" x14ac:dyDescent="0.25">
      <c r="G6113" s="2"/>
      <c r="AF6113" s="20"/>
      <c r="AI6113" s="2"/>
      <c r="AJ6113" s="2"/>
      <c r="AK6113" s="20"/>
      <c r="AN6113" s="2"/>
      <c r="AO6113" s="2"/>
    </row>
    <row r="6114" spans="7:41" x14ac:dyDescent="0.25">
      <c r="G6114" s="2"/>
      <c r="AF6114" s="20"/>
      <c r="AI6114" s="2"/>
      <c r="AJ6114" s="2"/>
      <c r="AK6114" s="20"/>
      <c r="AN6114" s="2"/>
      <c r="AO6114" s="2"/>
    </row>
    <row r="6115" spans="7:41" x14ac:dyDescent="0.25">
      <c r="G6115" s="2"/>
      <c r="AF6115" s="20"/>
      <c r="AI6115" s="2"/>
      <c r="AJ6115" s="2"/>
      <c r="AK6115" s="20"/>
      <c r="AN6115" s="2"/>
      <c r="AO6115" s="2"/>
    </row>
    <row r="6116" spans="7:41" x14ac:dyDescent="0.25">
      <c r="G6116" s="2"/>
      <c r="AF6116" s="20"/>
      <c r="AI6116" s="2"/>
      <c r="AJ6116" s="2"/>
      <c r="AK6116" s="20"/>
      <c r="AN6116" s="2"/>
      <c r="AO6116" s="2"/>
    </row>
    <row r="6117" spans="7:41" x14ac:dyDescent="0.25">
      <c r="G6117" s="2"/>
      <c r="AF6117" s="20"/>
      <c r="AI6117" s="2"/>
      <c r="AJ6117" s="2"/>
      <c r="AK6117" s="20"/>
      <c r="AN6117" s="2"/>
      <c r="AO6117" s="2"/>
    </row>
    <row r="6118" spans="7:41" x14ac:dyDescent="0.25">
      <c r="G6118" s="2"/>
      <c r="AF6118" s="20"/>
      <c r="AI6118" s="2"/>
      <c r="AJ6118" s="2"/>
      <c r="AK6118" s="20"/>
      <c r="AN6118" s="2"/>
      <c r="AO6118" s="2"/>
    </row>
    <row r="6119" spans="7:41" x14ac:dyDescent="0.25">
      <c r="G6119" s="2"/>
      <c r="AF6119" s="20"/>
      <c r="AI6119" s="2"/>
      <c r="AJ6119" s="2"/>
      <c r="AK6119" s="20"/>
      <c r="AN6119" s="2"/>
      <c r="AO6119" s="2"/>
    </row>
    <row r="6120" spans="7:41" x14ac:dyDescent="0.25">
      <c r="G6120" s="2"/>
      <c r="AF6120" s="20"/>
      <c r="AI6120" s="2"/>
      <c r="AJ6120" s="2"/>
      <c r="AK6120" s="20"/>
      <c r="AN6120" s="2"/>
      <c r="AO6120" s="2"/>
    </row>
    <row r="6121" spans="7:41" x14ac:dyDescent="0.25">
      <c r="G6121" s="2"/>
      <c r="AF6121" s="20"/>
      <c r="AI6121" s="2"/>
      <c r="AJ6121" s="2"/>
      <c r="AK6121" s="20"/>
      <c r="AN6121" s="2"/>
      <c r="AO6121" s="2"/>
    </row>
    <row r="6122" spans="7:41" x14ac:dyDescent="0.25">
      <c r="G6122" s="2"/>
      <c r="AF6122" s="20"/>
      <c r="AI6122" s="2"/>
      <c r="AJ6122" s="2"/>
      <c r="AK6122" s="20"/>
      <c r="AN6122" s="2"/>
      <c r="AO6122" s="2"/>
    </row>
    <row r="6123" spans="7:41" x14ac:dyDescent="0.25">
      <c r="G6123" s="2"/>
      <c r="AF6123" s="20"/>
      <c r="AI6123" s="2"/>
      <c r="AJ6123" s="2"/>
      <c r="AK6123" s="20"/>
      <c r="AN6123" s="2"/>
      <c r="AO6123" s="2"/>
    </row>
    <row r="6124" spans="7:41" x14ac:dyDescent="0.25">
      <c r="G6124" s="2"/>
      <c r="AF6124" s="20"/>
      <c r="AI6124" s="2"/>
      <c r="AJ6124" s="2"/>
      <c r="AK6124" s="20"/>
      <c r="AN6124" s="2"/>
      <c r="AO6124" s="2"/>
    </row>
    <row r="6125" spans="7:41" x14ac:dyDescent="0.25">
      <c r="G6125" s="2"/>
      <c r="AF6125" s="20"/>
      <c r="AI6125" s="2"/>
      <c r="AJ6125" s="2"/>
      <c r="AK6125" s="20"/>
      <c r="AN6125" s="2"/>
      <c r="AO6125" s="2"/>
    </row>
    <row r="6126" spans="7:41" x14ac:dyDescent="0.25">
      <c r="G6126" s="2"/>
      <c r="AF6126" s="20"/>
      <c r="AI6126" s="2"/>
      <c r="AJ6126" s="2"/>
      <c r="AK6126" s="20"/>
      <c r="AN6126" s="2"/>
      <c r="AO6126" s="2"/>
    </row>
    <row r="6127" spans="7:41" x14ac:dyDescent="0.25">
      <c r="G6127" s="2"/>
      <c r="AF6127" s="20"/>
      <c r="AI6127" s="2"/>
      <c r="AJ6127" s="2"/>
      <c r="AK6127" s="20"/>
      <c r="AN6127" s="2"/>
      <c r="AO6127" s="2"/>
    </row>
    <row r="6128" spans="7:41" x14ac:dyDescent="0.25">
      <c r="G6128" s="2"/>
      <c r="AF6128" s="20"/>
      <c r="AI6128" s="2"/>
      <c r="AJ6128" s="2"/>
      <c r="AK6128" s="20"/>
      <c r="AN6128" s="2"/>
      <c r="AO6128" s="2"/>
    </row>
    <row r="6129" spans="7:41" x14ac:dyDescent="0.25">
      <c r="G6129" s="2"/>
      <c r="AF6129" s="20"/>
      <c r="AI6129" s="2"/>
      <c r="AJ6129" s="2"/>
      <c r="AK6129" s="20"/>
      <c r="AN6129" s="2"/>
      <c r="AO6129" s="2"/>
    </row>
    <row r="6130" spans="7:41" x14ac:dyDescent="0.25">
      <c r="G6130" s="2"/>
      <c r="AF6130" s="20"/>
      <c r="AI6130" s="2"/>
      <c r="AJ6130" s="2"/>
      <c r="AK6130" s="20"/>
      <c r="AN6130" s="2"/>
      <c r="AO6130" s="2"/>
    </row>
    <row r="6131" spans="7:41" x14ac:dyDescent="0.25">
      <c r="G6131" s="2"/>
      <c r="AF6131" s="20"/>
      <c r="AI6131" s="2"/>
      <c r="AJ6131" s="2"/>
      <c r="AK6131" s="20"/>
      <c r="AN6131" s="2"/>
      <c r="AO6131" s="2"/>
    </row>
    <row r="6132" spans="7:41" x14ac:dyDescent="0.25">
      <c r="G6132" s="2"/>
      <c r="AF6132" s="20"/>
      <c r="AI6132" s="2"/>
      <c r="AJ6132" s="2"/>
      <c r="AK6132" s="20"/>
      <c r="AN6132" s="2"/>
      <c r="AO6132" s="2"/>
    </row>
    <row r="6133" spans="7:41" x14ac:dyDescent="0.25">
      <c r="G6133" s="2"/>
      <c r="AF6133" s="20"/>
      <c r="AI6133" s="2"/>
      <c r="AJ6133" s="2"/>
      <c r="AK6133" s="20"/>
      <c r="AN6133" s="2"/>
      <c r="AO6133" s="2"/>
    </row>
    <row r="6134" spans="7:41" x14ac:dyDescent="0.25">
      <c r="G6134" s="2"/>
      <c r="AF6134" s="20"/>
      <c r="AI6134" s="2"/>
      <c r="AJ6134" s="2"/>
      <c r="AK6134" s="20"/>
      <c r="AN6134" s="2"/>
      <c r="AO6134" s="2"/>
    </row>
    <row r="6135" spans="7:41" x14ac:dyDescent="0.25">
      <c r="G6135" s="2"/>
      <c r="AF6135" s="20"/>
      <c r="AI6135" s="2"/>
      <c r="AJ6135" s="2"/>
      <c r="AK6135" s="20"/>
      <c r="AN6135" s="2"/>
      <c r="AO6135" s="2"/>
    </row>
    <row r="6136" spans="7:41" x14ac:dyDescent="0.25">
      <c r="G6136" s="2"/>
      <c r="AF6136" s="20"/>
      <c r="AI6136" s="2"/>
      <c r="AJ6136" s="2"/>
      <c r="AK6136" s="20"/>
      <c r="AN6136" s="2"/>
      <c r="AO6136" s="2"/>
    </row>
    <row r="6137" spans="7:41" x14ac:dyDescent="0.25">
      <c r="G6137" s="2"/>
      <c r="AF6137" s="20"/>
      <c r="AI6137" s="2"/>
      <c r="AJ6137" s="2"/>
      <c r="AK6137" s="20"/>
      <c r="AN6137" s="2"/>
      <c r="AO6137" s="2"/>
    </row>
    <row r="6138" spans="7:41" x14ac:dyDescent="0.25">
      <c r="G6138" s="2"/>
      <c r="AF6138" s="20"/>
      <c r="AI6138" s="2"/>
      <c r="AJ6138" s="2"/>
      <c r="AK6138" s="20"/>
      <c r="AN6138" s="2"/>
      <c r="AO6138" s="2"/>
    </row>
    <row r="6139" spans="7:41" x14ac:dyDescent="0.25">
      <c r="G6139" s="2"/>
      <c r="AF6139" s="20"/>
      <c r="AI6139" s="2"/>
      <c r="AJ6139" s="2"/>
      <c r="AK6139" s="20"/>
      <c r="AN6139" s="2"/>
      <c r="AO6139" s="2"/>
    </row>
    <row r="6140" spans="7:41" x14ac:dyDescent="0.25">
      <c r="G6140" s="2"/>
      <c r="AF6140" s="20"/>
      <c r="AI6140" s="2"/>
      <c r="AJ6140" s="2"/>
      <c r="AK6140" s="20"/>
      <c r="AN6140" s="2"/>
      <c r="AO6140" s="2"/>
    </row>
    <row r="6141" spans="7:41" x14ac:dyDescent="0.25">
      <c r="G6141" s="2"/>
      <c r="AF6141" s="20"/>
      <c r="AI6141" s="2"/>
      <c r="AJ6141" s="2"/>
      <c r="AK6141" s="20"/>
      <c r="AN6141" s="2"/>
      <c r="AO6141" s="2"/>
    </row>
    <row r="6142" spans="7:41" x14ac:dyDescent="0.25">
      <c r="G6142" s="2"/>
      <c r="AF6142" s="20"/>
      <c r="AI6142" s="2"/>
      <c r="AJ6142" s="2"/>
      <c r="AK6142" s="20"/>
      <c r="AN6142" s="2"/>
      <c r="AO6142" s="2"/>
    </row>
    <row r="6143" spans="7:41" x14ac:dyDescent="0.25">
      <c r="G6143" s="2"/>
      <c r="AF6143" s="20"/>
      <c r="AI6143" s="2"/>
      <c r="AJ6143" s="2"/>
      <c r="AK6143" s="20"/>
      <c r="AN6143" s="2"/>
      <c r="AO6143" s="2"/>
    </row>
    <row r="6144" spans="7:41" x14ac:dyDescent="0.25">
      <c r="G6144" s="2"/>
      <c r="AF6144" s="20"/>
      <c r="AI6144" s="2"/>
      <c r="AJ6144" s="2"/>
      <c r="AK6144" s="20"/>
      <c r="AN6144" s="2"/>
      <c r="AO6144" s="2"/>
    </row>
    <row r="6145" spans="7:41" x14ac:dyDescent="0.25">
      <c r="G6145" s="2"/>
      <c r="AF6145" s="20"/>
      <c r="AI6145" s="2"/>
      <c r="AJ6145" s="2"/>
      <c r="AK6145" s="20"/>
      <c r="AN6145" s="2"/>
      <c r="AO6145" s="2"/>
    </row>
    <row r="6146" spans="7:41" x14ac:dyDescent="0.25">
      <c r="G6146" s="2"/>
      <c r="AF6146" s="20"/>
      <c r="AI6146" s="2"/>
      <c r="AJ6146" s="2"/>
      <c r="AK6146" s="20"/>
      <c r="AN6146" s="2"/>
      <c r="AO6146" s="2"/>
    </row>
    <row r="6147" spans="7:41" x14ac:dyDescent="0.25">
      <c r="G6147" s="2"/>
      <c r="AF6147" s="20"/>
      <c r="AI6147" s="2"/>
      <c r="AJ6147" s="2"/>
      <c r="AK6147" s="20"/>
      <c r="AN6147" s="2"/>
      <c r="AO6147" s="2"/>
    </row>
    <row r="6148" spans="7:41" x14ac:dyDescent="0.25">
      <c r="G6148" s="2"/>
      <c r="AF6148" s="20"/>
      <c r="AI6148" s="2"/>
      <c r="AJ6148" s="2"/>
      <c r="AK6148" s="20"/>
      <c r="AN6148" s="2"/>
      <c r="AO6148" s="2"/>
    </row>
    <row r="6149" spans="7:41" x14ac:dyDescent="0.25">
      <c r="G6149" s="2"/>
      <c r="AF6149" s="20"/>
      <c r="AI6149" s="2"/>
      <c r="AJ6149" s="2"/>
      <c r="AK6149" s="20"/>
      <c r="AN6149" s="2"/>
      <c r="AO6149" s="2"/>
    </row>
    <row r="6150" spans="7:41" x14ac:dyDescent="0.25">
      <c r="G6150" s="2"/>
      <c r="AF6150" s="20"/>
      <c r="AI6150" s="2"/>
      <c r="AJ6150" s="2"/>
      <c r="AK6150" s="20"/>
      <c r="AN6150" s="2"/>
      <c r="AO6150" s="2"/>
    </row>
    <row r="6151" spans="7:41" x14ac:dyDescent="0.25">
      <c r="G6151" s="2"/>
      <c r="AF6151" s="20"/>
      <c r="AI6151" s="2"/>
      <c r="AJ6151" s="2"/>
      <c r="AK6151" s="20"/>
      <c r="AN6151" s="2"/>
      <c r="AO6151" s="2"/>
    </row>
    <row r="6152" spans="7:41" x14ac:dyDescent="0.25">
      <c r="G6152" s="2"/>
      <c r="AF6152" s="20"/>
      <c r="AI6152" s="2"/>
      <c r="AJ6152" s="2"/>
      <c r="AK6152" s="20"/>
      <c r="AN6152" s="2"/>
      <c r="AO6152" s="2"/>
    </row>
    <row r="6153" spans="7:41" x14ac:dyDescent="0.25">
      <c r="G6153" s="2"/>
      <c r="AF6153" s="20"/>
      <c r="AI6153" s="2"/>
      <c r="AJ6153" s="2"/>
      <c r="AK6153" s="20"/>
      <c r="AN6153" s="2"/>
      <c r="AO6153" s="2"/>
    </row>
    <row r="6154" spans="7:41" x14ac:dyDescent="0.25">
      <c r="G6154" s="2"/>
      <c r="AF6154" s="20"/>
      <c r="AI6154" s="2"/>
      <c r="AJ6154" s="2"/>
      <c r="AK6154" s="20"/>
      <c r="AN6154" s="2"/>
      <c r="AO6154" s="2"/>
    </row>
    <row r="6155" spans="7:41" x14ac:dyDescent="0.25">
      <c r="G6155" s="2"/>
      <c r="AF6155" s="20"/>
      <c r="AI6155" s="2"/>
      <c r="AJ6155" s="2"/>
      <c r="AK6155" s="20"/>
      <c r="AN6155" s="2"/>
      <c r="AO6155" s="2"/>
    </row>
    <row r="6156" spans="7:41" x14ac:dyDescent="0.25">
      <c r="G6156" s="2"/>
      <c r="AF6156" s="20"/>
      <c r="AI6156" s="2"/>
      <c r="AJ6156" s="2"/>
      <c r="AK6156" s="20"/>
      <c r="AN6156" s="2"/>
      <c r="AO6156" s="2"/>
    </row>
    <row r="6157" spans="7:41" x14ac:dyDescent="0.25">
      <c r="G6157" s="2"/>
      <c r="AF6157" s="20"/>
      <c r="AI6157" s="2"/>
      <c r="AJ6157" s="2"/>
      <c r="AK6157" s="20"/>
      <c r="AN6157" s="2"/>
      <c r="AO6157" s="2"/>
    </row>
    <row r="6158" spans="7:41" x14ac:dyDescent="0.25">
      <c r="G6158" s="2"/>
      <c r="AF6158" s="20"/>
      <c r="AI6158" s="2"/>
      <c r="AJ6158" s="2"/>
      <c r="AK6158" s="20"/>
      <c r="AN6158" s="2"/>
      <c r="AO6158" s="2"/>
    </row>
    <row r="6159" spans="7:41" x14ac:dyDescent="0.25">
      <c r="G6159" s="2"/>
      <c r="AF6159" s="20"/>
      <c r="AI6159" s="2"/>
      <c r="AJ6159" s="2"/>
      <c r="AK6159" s="20"/>
      <c r="AN6159" s="2"/>
      <c r="AO6159" s="2"/>
    </row>
    <row r="6160" spans="7:41" x14ac:dyDescent="0.25">
      <c r="G6160" s="2"/>
      <c r="AF6160" s="20"/>
      <c r="AI6160" s="2"/>
      <c r="AJ6160" s="2"/>
      <c r="AK6160" s="20"/>
      <c r="AN6160" s="2"/>
      <c r="AO6160" s="2"/>
    </row>
    <row r="6161" spans="7:41" x14ac:dyDescent="0.25">
      <c r="G6161" s="2"/>
      <c r="AF6161" s="20"/>
      <c r="AI6161" s="2"/>
      <c r="AJ6161" s="2"/>
      <c r="AK6161" s="20"/>
      <c r="AN6161" s="2"/>
      <c r="AO6161" s="2"/>
    </row>
    <row r="6162" spans="7:41" x14ac:dyDescent="0.25">
      <c r="G6162" s="2"/>
      <c r="AF6162" s="20"/>
      <c r="AI6162" s="2"/>
      <c r="AJ6162" s="2"/>
      <c r="AK6162" s="20"/>
      <c r="AN6162" s="2"/>
      <c r="AO6162" s="2"/>
    </row>
    <row r="6163" spans="7:41" x14ac:dyDescent="0.25">
      <c r="G6163" s="2"/>
      <c r="AF6163" s="20"/>
      <c r="AI6163" s="2"/>
      <c r="AJ6163" s="2"/>
      <c r="AK6163" s="20"/>
      <c r="AN6163" s="2"/>
      <c r="AO6163" s="2"/>
    </row>
    <row r="6164" spans="7:41" x14ac:dyDescent="0.25">
      <c r="G6164" s="2"/>
      <c r="AF6164" s="20"/>
      <c r="AI6164" s="2"/>
      <c r="AJ6164" s="2"/>
      <c r="AK6164" s="20"/>
      <c r="AN6164" s="2"/>
      <c r="AO6164" s="2"/>
    </row>
    <row r="6165" spans="7:41" x14ac:dyDescent="0.25">
      <c r="G6165" s="2"/>
      <c r="AF6165" s="20"/>
      <c r="AI6165" s="2"/>
      <c r="AJ6165" s="2"/>
      <c r="AK6165" s="20"/>
      <c r="AN6165" s="2"/>
      <c r="AO6165" s="2"/>
    </row>
    <row r="6166" spans="7:41" x14ac:dyDescent="0.25">
      <c r="G6166" s="2"/>
      <c r="AF6166" s="20"/>
      <c r="AI6166" s="2"/>
      <c r="AJ6166" s="2"/>
      <c r="AK6166" s="20"/>
      <c r="AN6166" s="2"/>
      <c r="AO6166" s="2"/>
    </row>
    <row r="6167" spans="7:41" x14ac:dyDescent="0.25">
      <c r="G6167" s="2"/>
      <c r="AF6167" s="20"/>
      <c r="AI6167" s="2"/>
      <c r="AJ6167" s="2"/>
      <c r="AK6167" s="20"/>
      <c r="AN6167" s="2"/>
      <c r="AO6167" s="2"/>
    </row>
    <row r="6168" spans="7:41" x14ac:dyDescent="0.25">
      <c r="G6168" s="2"/>
      <c r="AF6168" s="20"/>
      <c r="AI6168" s="2"/>
      <c r="AJ6168" s="2"/>
      <c r="AK6168" s="20"/>
      <c r="AN6168" s="2"/>
      <c r="AO6168" s="2"/>
    </row>
    <row r="6169" spans="7:41" x14ac:dyDescent="0.25">
      <c r="G6169" s="2"/>
      <c r="AF6169" s="20"/>
      <c r="AI6169" s="2"/>
      <c r="AJ6169" s="2"/>
      <c r="AK6169" s="20"/>
      <c r="AN6169" s="2"/>
      <c r="AO6169" s="2"/>
    </row>
    <row r="6170" spans="7:41" x14ac:dyDescent="0.25">
      <c r="G6170" s="2"/>
      <c r="AF6170" s="20"/>
      <c r="AI6170" s="2"/>
      <c r="AJ6170" s="2"/>
      <c r="AK6170" s="20"/>
      <c r="AN6170" s="2"/>
      <c r="AO6170" s="2"/>
    </row>
    <row r="6171" spans="7:41" x14ac:dyDescent="0.25">
      <c r="G6171" s="2"/>
      <c r="AF6171" s="20"/>
      <c r="AI6171" s="2"/>
      <c r="AJ6171" s="2"/>
      <c r="AK6171" s="20"/>
      <c r="AN6171" s="2"/>
      <c r="AO6171" s="2"/>
    </row>
    <row r="6172" spans="7:41" x14ac:dyDescent="0.25">
      <c r="G6172" s="2"/>
      <c r="AF6172" s="20"/>
      <c r="AI6172" s="2"/>
      <c r="AJ6172" s="2"/>
      <c r="AK6172" s="20"/>
      <c r="AN6172" s="2"/>
      <c r="AO6172" s="2"/>
    </row>
    <row r="6173" spans="7:41" x14ac:dyDescent="0.25">
      <c r="G6173" s="2"/>
      <c r="AF6173" s="20"/>
      <c r="AI6173" s="2"/>
      <c r="AJ6173" s="2"/>
      <c r="AK6173" s="20"/>
      <c r="AN6173" s="2"/>
      <c r="AO6173" s="2"/>
    </row>
    <row r="6174" spans="7:41" x14ac:dyDescent="0.25">
      <c r="G6174" s="2"/>
      <c r="AF6174" s="20"/>
      <c r="AI6174" s="2"/>
      <c r="AJ6174" s="2"/>
      <c r="AK6174" s="20"/>
      <c r="AN6174" s="2"/>
      <c r="AO6174" s="2"/>
    </row>
    <row r="6175" spans="7:41" x14ac:dyDescent="0.25">
      <c r="G6175" s="2"/>
      <c r="AF6175" s="20"/>
      <c r="AI6175" s="2"/>
      <c r="AJ6175" s="2"/>
      <c r="AK6175" s="20"/>
      <c r="AN6175" s="2"/>
      <c r="AO6175" s="2"/>
    </row>
    <row r="6176" spans="7:41" x14ac:dyDescent="0.25">
      <c r="G6176" s="2"/>
      <c r="AF6176" s="20"/>
      <c r="AI6176" s="2"/>
      <c r="AJ6176" s="2"/>
      <c r="AK6176" s="20"/>
      <c r="AN6176" s="2"/>
      <c r="AO6176" s="2"/>
    </row>
    <row r="6177" spans="7:41" x14ac:dyDescent="0.25">
      <c r="G6177" s="2"/>
      <c r="AF6177" s="20"/>
      <c r="AI6177" s="2"/>
      <c r="AJ6177" s="2"/>
      <c r="AK6177" s="20"/>
      <c r="AN6177" s="2"/>
      <c r="AO6177" s="2"/>
    </row>
    <row r="6178" spans="7:41" x14ac:dyDescent="0.25">
      <c r="G6178" s="2"/>
      <c r="AF6178" s="20"/>
      <c r="AI6178" s="2"/>
      <c r="AJ6178" s="2"/>
      <c r="AK6178" s="20"/>
      <c r="AN6178" s="2"/>
      <c r="AO6178" s="2"/>
    </row>
    <row r="6179" spans="7:41" x14ac:dyDescent="0.25">
      <c r="G6179" s="2"/>
      <c r="AF6179" s="20"/>
      <c r="AI6179" s="2"/>
      <c r="AJ6179" s="2"/>
      <c r="AK6179" s="20"/>
      <c r="AN6179" s="2"/>
      <c r="AO6179" s="2"/>
    </row>
    <row r="6180" spans="7:41" x14ac:dyDescent="0.25">
      <c r="G6180" s="2"/>
      <c r="AF6180" s="20"/>
      <c r="AI6180" s="2"/>
      <c r="AJ6180" s="2"/>
      <c r="AK6180" s="20"/>
      <c r="AN6180" s="2"/>
      <c r="AO6180" s="2"/>
    </row>
    <row r="6181" spans="7:41" x14ac:dyDescent="0.25">
      <c r="G6181" s="2"/>
      <c r="AF6181" s="20"/>
      <c r="AI6181" s="2"/>
      <c r="AJ6181" s="2"/>
      <c r="AK6181" s="20"/>
      <c r="AN6181" s="2"/>
      <c r="AO6181" s="2"/>
    </row>
    <row r="6182" spans="7:41" x14ac:dyDescent="0.25">
      <c r="G6182" s="2"/>
      <c r="AF6182" s="20"/>
      <c r="AI6182" s="2"/>
      <c r="AJ6182" s="2"/>
      <c r="AK6182" s="20"/>
      <c r="AN6182" s="2"/>
      <c r="AO6182" s="2"/>
    </row>
    <row r="6183" spans="7:41" x14ac:dyDescent="0.25">
      <c r="G6183" s="2"/>
      <c r="AF6183" s="20"/>
      <c r="AI6183" s="2"/>
      <c r="AJ6183" s="2"/>
      <c r="AK6183" s="20"/>
      <c r="AN6183" s="2"/>
      <c r="AO6183" s="2"/>
    </row>
    <row r="6184" spans="7:41" x14ac:dyDescent="0.25">
      <c r="G6184" s="2"/>
      <c r="AF6184" s="20"/>
      <c r="AI6184" s="2"/>
      <c r="AJ6184" s="2"/>
      <c r="AK6184" s="20"/>
      <c r="AN6184" s="2"/>
      <c r="AO6184" s="2"/>
    </row>
    <row r="6185" spans="7:41" x14ac:dyDescent="0.25">
      <c r="G6185" s="2"/>
      <c r="AF6185" s="20"/>
      <c r="AI6185" s="2"/>
      <c r="AJ6185" s="2"/>
      <c r="AK6185" s="20"/>
      <c r="AN6185" s="2"/>
      <c r="AO6185" s="2"/>
    </row>
    <row r="6186" spans="7:41" x14ac:dyDescent="0.25">
      <c r="G6186" s="2"/>
      <c r="AF6186" s="20"/>
      <c r="AI6186" s="2"/>
      <c r="AJ6186" s="2"/>
      <c r="AK6186" s="20"/>
      <c r="AN6186" s="2"/>
      <c r="AO6186" s="2"/>
    </row>
    <row r="6187" spans="7:41" x14ac:dyDescent="0.25">
      <c r="G6187" s="2"/>
      <c r="AF6187" s="20"/>
      <c r="AI6187" s="2"/>
      <c r="AJ6187" s="2"/>
      <c r="AK6187" s="20"/>
      <c r="AN6187" s="2"/>
      <c r="AO6187" s="2"/>
    </row>
    <row r="6188" spans="7:41" x14ac:dyDescent="0.25">
      <c r="G6188" s="2"/>
      <c r="AF6188" s="20"/>
      <c r="AI6188" s="2"/>
      <c r="AJ6188" s="2"/>
      <c r="AK6188" s="20"/>
      <c r="AN6188" s="2"/>
      <c r="AO6188" s="2"/>
    </row>
    <row r="6189" spans="7:41" x14ac:dyDescent="0.25">
      <c r="G6189" s="2"/>
      <c r="AF6189" s="20"/>
      <c r="AI6189" s="2"/>
      <c r="AJ6189" s="2"/>
      <c r="AK6189" s="20"/>
      <c r="AN6189" s="2"/>
      <c r="AO6189" s="2"/>
    </row>
    <row r="6190" spans="7:41" x14ac:dyDescent="0.25">
      <c r="G6190" s="2"/>
      <c r="AF6190" s="20"/>
      <c r="AI6190" s="2"/>
      <c r="AJ6190" s="2"/>
      <c r="AK6190" s="20"/>
      <c r="AN6190" s="2"/>
      <c r="AO6190" s="2"/>
    </row>
    <row r="6191" spans="7:41" x14ac:dyDescent="0.25">
      <c r="G6191" s="2"/>
      <c r="AF6191" s="20"/>
      <c r="AI6191" s="2"/>
      <c r="AJ6191" s="2"/>
      <c r="AK6191" s="20"/>
      <c r="AN6191" s="2"/>
      <c r="AO6191" s="2"/>
    </row>
    <row r="6192" spans="7:41" x14ac:dyDescent="0.25">
      <c r="G6192" s="2"/>
      <c r="AF6192" s="20"/>
      <c r="AI6192" s="2"/>
      <c r="AJ6192" s="2"/>
      <c r="AK6192" s="20"/>
      <c r="AN6192" s="2"/>
      <c r="AO6192" s="2"/>
    </row>
    <row r="6193" spans="7:41" x14ac:dyDescent="0.25">
      <c r="G6193" s="2"/>
      <c r="AF6193" s="20"/>
      <c r="AI6193" s="2"/>
      <c r="AJ6193" s="2"/>
      <c r="AK6193" s="20"/>
      <c r="AN6193" s="2"/>
      <c r="AO6193" s="2"/>
    </row>
    <row r="6194" spans="7:41" x14ac:dyDescent="0.25">
      <c r="G6194" s="2"/>
      <c r="AF6194" s="20"/>
      <c r="AI6194" s="2"/>
      <c r="AJ6194" s="2"/>
      <c r="AK6194" s="20"/>
      <c r="AN6194" s="2"/>
      <c r="AO6194" s="2"/>
    </row>
    <row r="6195" spans="7:41" x14ac:dyDescent="0.25">
      <c r="G6195" s="2"/>
      <c r="AF6195" s="20"/>
      <c r="AI6195" s="2"/>
      <c r="AJ6195" s="2"/>
      <c r="AK6195" s="20"/>
      <c r="AN6195" s="2"/>
      <c r="AO6195" s="2"/>
    </row>
    <row r="6196" spans="7:41" x14ac:dyDescent="0.25">
      <c r="G6196" s="2"/>
      <c r="AF6196" s="20"/>
      <c r="AI6196" s="2"/>
      <c r="AJ6196" s="2"/>
      <c r="AK6196" s="20"/>
      <c r="AN6196" s="2"/>
      <c r="AO6196" s="2"/>
    </row>
    <row r="6197" spans="7:41" x14ac:dyDescent="0.25">
      <c r="G6197" s="2"/>
      <c r="AF6197" s="20"/>
      <c r="AI6197" s="2"/>
      <c r="AJ6197" s="2"/>
      <c r="AK6197" s="20"/>
      <c r="AN6197" s="2"/>
      <c r="AO6197" s="2"/>
    </row>
    <row r="6198" spans="7:41" x14ac:dyDescent="0.25">
      <c r="G6198" s="2"/>
      <c r="AF6198" s="20"/>
      <c r="AI6198" s="2"/>
      <c r="AJ6198" s="2"/>
      <c r="AK6198" s="20"/>
      <c r="AN6198" s="2"/>
      <c r="AO6198" s="2"/>
    </row>
    <row r="6199" spans="7:41" x14ac:dyDescent="0.25">
      <c r="G6199" s="2"/>
      <c r="AF6199" s="20"/>
      <c r="AI6199" s="2"/>
      <c r="AJ6199" s="2"/>
      <c r="AK6199" s="20"/>
      <c r="AN6199" s="2"/>
      <c r="AO6199" s="2"/>
    </row>
    <row r="6200" spans="7:41" x14ac:dyDescent="0.25">
      <c r="G6200" s="2"/>
      <c r="AF6200" s="20"/>
      <c r="AI6200" s="2"/>
      <c r="AJ6200" s="2"/>
      <c r="AK6200" s="20"/>
      <c r="AN6200" s="2"/>
      <c r="AO6200" s="2"/>
    </row>
    <row r="6201" spans="7:41" x14ac:dyDescent="0.25">
      <c r="G6201" s="2"/>
      <c r="AF6201" s="20"/>
      <c r="AI6201" s="2"/>
      <c r="AJ6201" s="2"/>
      <c r="AK6201" s="20"/>
      <c r="AN6201" s="2"/>
      <c r="AO6201" s="2"/>
    </row>
    <row r="6202" spans="7:41" x14ac:dyDescent="0.25">
      <c r="G6202" s="2"/>
      <c r="AF6202" s="20"/>
      <c r="AI6202" s="2"/>
      <c r="AJ6202" s="2"/>
      <c r="AK6202" s="20"/>
      <c r="AN6202" s="2"/>
      <c r="AO6202" s="2"/>
    </row>
    <row r="6203" spans="7:41" x14ac:dyDescent="0.25">
      <c r="G6203" s="2"/>
      <c r="AF6203" s="20"/>
      <c r="AI6203" s="2"/>
      <c r="AJ6203" s="2"/>
      <c r="AK6203" s="20"/>
      <c r="AN6203" s="2"/>
      <c r="AO6203" s="2"/>
    </row>
    <row r="6204" spans="7:41" x14ac:dyDescent="0.25">
      <c r="G6204" s="2"/>
      <c r="AF6204" s="20"/>
      <c r="AI6204" s="2"/>
      <c r="AJ6204" s="2"/>
      <c r="AK6204" s="20"/>
      <c r="AN6204" s="2"/>
      <c r="AO6204" s="2"/>
    </row>
    <row r="6205" spans="7:41" x14ac:dyDescent="0.25">
      <c r="G6205" s="2"/>
      <c r="AF6205" s="20"/>
      <c r="AI6205" s="2"/>
      <c r="AJ6205" s="2"/>
      <c r="AK6205" s="20"/>
      <c r="AN6205" s="2"/>
      <c r="AO6205" s="2"/>
    </row>
    <row r="6206" spans="7:41" x14ac:dyDescent="0.25">
      <c r="G6206" s="2"/>
      <c r="AF6206" s="20"/>
      <c r="AI6206" s="2"/>
      <c r="AJ6206" s="2"/>
      <c r="AK6206" s="20"/>
      <c r="AN6206" s="2"/>
      <c r="AO6206" s="2"/>
    </row>
    <row r="6207" spans="7:41" x14ac:dyDescent="0.25">
      <c r="G6207" s="2"/>
      <c r="AF6207" s="20"/>
      <c r="AI6207" s="2"/>
      <c r="AJ6207" s="2"/>
      <c r="AK6207" s="20"/>
      <c r="AN6207" s="2"/>
      <c r="AO6207" s="2"/>
    </row>
    <row r="6208" spans="7:41" x14ac:dyDescent="0.25">
      <c r="G6208" s="2"/>
      <c r="AF6208" s="20"/>
      <c r="AI6208" s="2"/>
      <c r="AJ6208" s="2"/>
      <c r="AK6208" s="20"/>
      <c r="AN6208" s="2"/>
      <c r="AO6208" s="2"/>
    </row>
    <row r="6209" spans="7:41" x14ac:dyDescent="0.25">
      <c r="G6209" s="2"/>
      <c r="AF6209" s="20"/>
      <c r="AI6209" s="2"/>
      <c r="AJ6209" s="2"/>
      <c r="AK6209" s="20"/>
      <c r="AN6209" s="2"/>
      <c r="AO6209" s="2"/>
    </row>
    <row r="6210" spans="7:41" x14ac:dyDescent="0.25">
      <c r="G6210" s="2"/>
      <c r="AF6210" s="20"/>
      <c r="AI6210" s="2"/>
      <c r="AJ6210" s="2"/>
      <c r="AK6210" s="20"/>
      <c r="AN6210" s="2"/>
      <c r="AO6210" s="2"/>
    </row>
    <row r="6211" spans="7:41" x14ac:dyDescent="0.25">
      <c r="G6211" s="2"/>
      <c r="AF6211" s="20"/>
      <c r="AI6211" s="2"/>
      <c r="AJ6211" s="2"/>
      <c r="AK6211" s="20"/>
      <c r="AN6211" s="2"/>
      <c r="AO6211" s="2"/>
    </row>
    <row r="6212" spans="7:41" x14ac:dyDescent="0.25">
      <c r="G6212" s="2"/>
      <c r="AF6212" s="20"/>
      <c r="AI6212" s="2"/>
      <c r="AJ6212" s="2"/>
      <c r="AK6212" s="20"/>
      <c r="AN6212" s="2"/>
      <c r="AO6212" s="2"/>
    </row>
    <row r="6213" spans="7:41" x14ac:dyDescent="0.25">
      <c r="G6213" s="2"/>
      <c r="AF6213" s="20"/>
      <c r="AI6213" s="2"/>
      <c r="AJ6213" s="2"/>
      <c r="AK6213" s="20"/>
      <c r="AN6213" s="2"/>
      <c r="AO6213" s="2"/>
    </row>
    <row r="6214" spans="7:41" x14ac:dyDescent="0.25">
      <c r="G6214" s="2"/>
      <c r="AF6214" s="20"/>
      <c r="AI6214" s="2"/>
      <c r="AJ6214" s="2"/>
      <c r="AK6214" s="20"/>
      <c r="AN6214" s="2"/>
      <c r="AO6214" s="2"/>
    </row>
    <row r="6215" spans="7:41" x14ac:dyDescent="0.25">
      <c r="G6215" s="2"/>
      <c r="AF6215" s="20"/>
      <c r="AI6215" s="2"/>
      <c r="AJ6215" s="2"/>
      <c r="AK6215" s="20"/>
      <c r="AN6215" s="2"/>
      <c r="AO6215" s="2"/>
    </row>
    <row r="6216" spans="7:41" x14ac:dyDescent="0.25">
      <c r="G6216" s="2"/>
      <c r="AF6216" s="20"/>
      <c r="AI6216" s="2"/>
      <c r="AJ6216" s="2"/>
      <c r="AK6216" s="20"/>
      <c r="AN6216" s="2"/>
      <c r="AO6216" s="2"/>
    </row>
    <row r="6217" spans="7:41" x14ac:dyDescent="0.25">
      <c r="G6217" s="2"/>
      <c r="AF6217" s="20"/>
      <c r="AI6217" s="2"/>
      <c r="AJ6217" s="2"/>
      <c r="AK6217" s="20"/>
      <c r="AN6217" s="2"/>
      <c r="AO6217" s="2"/>
    </row>
    <row r="6218" spans="7:41" x14ac:dyDescent="0.25">
      <c r="G6218" s="2"/>
      <c r="AF6218" s="20"/>
      <c r="AI6218" s="2"/>
      <c r="AJ6218" s="2"/>
      <c r="AK6218" s="20"/>
      <c r="AN6218" s="2"/>
      <c r="AO6218" s="2"/>
    </row>
    <row r="6219" spans="7:41" x14ac:dyDescent="0.25">
      <c r="G6219" s="2"/>
      <c r="AF6219" s="20"/>
      <c r="AI6219" s="2"/>
      <c r="AJ6219" s="2"/>
      <c r="AK6219" s="20"/>
      <c r="AN6219" s="2"/>
      <c r="AO6219" s="2"/>
    </row>
    <row r="6220" spans="7:41" x14ac:dyDescent="0.25">
      <c r="G6220" s="2"/>
      <c r="AF6220" s="20"/>
      <c r="AI6220" s="2"/>
      <c r="AJ6220" s="2"/>
      <c r="AK6220" s="20"/>
      <c r="AN6220" s="2"/>
      <c r="AO6220" s="2"/>
    </row>
    <row r="6221" spans="7:41" x14ac:dyDescent="0.25">
      <c r="G6221" s="2"/>
      <c r="AF6221" s="20"/>
      <c r="AI6221" s="2"/>
      <c r="AJ6221" s="2"/>
      <c r="AK6221" s="20"/>
      <c r="AN6221" s="2"/>
      <c r="AO6221" s="2"/>
    </row>
    <row r="6222" spans="7:41" x14ac:dyDescent="0.25">
      <c r="G6222" s="2"/>
      <c r="AF6222" s="20"/>
      <c r="AI6222" s="2"/>
      <c r="AJ6222" s="2"/>
      <c r="AK6222" s="20"/>
      <c r="AN6222" s="2"/>
      <c r="AO6222" s="2"/>
    </row>
    <row r="6223" spans="7:41" x14ac:dyDescent="0.25">
      <c r="G6223" s="2"/>
      <c r="AF6223" s="20"/>
      <c r="AI6223" s="2"/>
      <c r="AJ6223" s="2"/>
      <c r="AK6223" s="20"/>
      <c r="AN6223" s="2"/>
      <c r="AO6223" s="2"/>
    </row>
    <row r="6224" spans="7:41" x14ac:dyDescent="0.25">
      <c r="G6224" s="2"/>
      <c r="AF6224" s="20"/>
      <c r="AI6224" s="2"/>
      <c r="AJ6224" s="2"/>
      <c r="AK6224" s="20"/>
      <c r="AN6224" s="2"/>
      <c r="AO6224" s="2"/>
    </row>
    <row r="6225" spans="7:41" x14ac:dyDescent="0.25">
      <c r="G6225" s="2"/>
      <c r="AF6225" s="20"/>
      <c r="AI6225" s="2"/>
      <c r="AJ6225" s="2"/>
      <c r="AK6225" s="20"/>
      <c r="AN6225" s="2"/>
      <c r="AO6225" s="2"/>
    </row>
    <row r="6226" spans="7:41" x14ac:dyDescent="0.25">
      <c r="G6226" s="2"/>
      <c r="AF6226" s="20"/>
      <c r="AI6226" s="2"/>
      <c r="AJ6226" s="2"/>
      <c r="AK6226" s="20"/>
      <c r="AN6226" s="2"/>
      <c r="AO6226" s="2"/>
    </row>
    <row r="6227" spans="7:41" x14ac:dyDescent="0.25">
      <c r="G6227" s="2"/>
      <c r="AF6227" s="20"/>
      <c r="AI6227" s="2"/>
      <c r="AJ6227" s="2"/>
      <c r="AK6227" s="20"/>
      <c r="AN6227" s="2"/>
      <c r="AO6227" s="2"/>
    </row>
    <row r="6228" spans="7:41" x14ac:dyDescent="0.25">
      <c r="G6228" s="2"/>
      <c r="AF6228" s="20"/>
      <c r="AI6228" s="2"/>
      <c r="AJ6228" s="2"/>
      <c r="AK6228" s="20"/>
      <c r="AN6228" s="2"/>
      <c r="AO6228" s="2"/>
    </row>
    <row r="6229" spans="7:41" x14ac:dyDescent="0.25">
      <c r="G6229" s="2"/>
      <c r="AF6229" s="20"/>
      <c r="AI6229" s="2"/>
      <c r="AJ6229" s="2"/>
      <c r="AK6229" s="20"/>
      <c r="AN6229" s="2"/>
      <c r="AO6229" s="2"/>
    </row>
    <row r="6230" spans="7:41" x14ac:dyDescent="0.25">
      <c r="G6230" s="2"/>
      <c r="AF6230" s="20"/>
      <c r="AI6230" s="2"/>
      <c r="AJ6230" s="2"/>
      <c r="AK6230" s="20"/>
      <c r="AN6230" s="2"/>
      <c r="AO6230" s="2"/>
    </row>
    <row r="6231" spans="7:41" x14ac:dyDescent="0.25">
      <c r="G6231" s="2"/>
      <c r="AF6231" s="20"/>
      <c r="AI6231" s="2"/>
      <c r="AJ6231" s="2"/>
      <c r="AK6231" s="20"/>
      <c r="AN6231" s="2"/>
      <c r="AO6231" s="2"/>
    </row>
    <row r="6232" spans="7:41" x14ac:dyDescent="0.25">
      <c r="G6232" s="2"/>
      <c r="AF6232" s="20"/>
      <c r="AI6232" s="2"/>
      <c r="AJ6232" s="2"/>
      <c r="AK6232" s="20"/>
      <c r="AN6232" s="2"/>
      <c r="AO6232" s="2"/>
    </row>
    <row r="6233" spans="7:41" x14ac:dyDescent="0.25">
      <c r="G6233" s="2"/>
      <c r="AF6233" s="20"/>
      <c r="AI6233" s="2"/>
      <c r="AJ6233" s="2"/>
      <c r="AK6233" s="20"/>
      <c r="AN6233" s="2"/>
      <c r="AO6233" s="2"/>
    </row>
    <row r="6234" spans="7:41" x14ac:dyDescent="0.25">
      <c r="G6234" s="2"/>
      <c r="AF6234" s="20"/>
      <c r="AI6234" s="2"/>
      <c r="AJ6234" s="2"/>
      <c r="AK6234" s="20"/>
      <c r="AN6234" s="2"/>
      <c r="AO6234" s="2"/>
    </row>
    <row r="6235" spans="7:41" x14ac:dyDescent="0.25">
      <c r="G6235" s="2"/>
      <c r="AF6235" s="20"/>
      <c r="AI6235" s="2"/>
      <c r="AJ6235" s="2"/>
      <c r="AK6235" s="20"/>
      <c r="AN6235" s="2"/>
      <c r="AO6235" s="2"/>
    </row>
    <row r="6236" spans="7:41" x14ac:dyDescent="0.25">
      <c r="G6236" s="2"/>
      <c r="AF6236" s="20"/>
      <c r="AI6236" s="2"/>
      <c r="AJ6236" s="2"/>
      <c r="AK6236" s="20"/>
      <c r="AN6236" s="2"/>
      <c r="AO6236" s="2"/>
    </row>
    <row r="6237" spans="7:41" x14ac:dyDescent="0.25">
      <c r="G6237" s="2"/>
      <c r="AF6237" s="20"/>
      <c r="AI6237" s="2"/>
      <c r="AJ6237" s="2"/>
      <c r="AK6237" s="20"/>
      <c r="AN6237" s="2"/>
      <c r="AO6237" s="2"/>
    </row>
    <row r="6238" spans="7:41" x14ac:dyDescent="0.25">
      <c r="G6238" s="2"/>
      <c r="AF6238" s="20"/>
      <c r="AI6238" s="2"/>
      <c r="AJ6238" s="2"/>
      <c r="AK6238" s="20"/>
      <c r="AN6238" s="2"/>
      <c r="AO6238" s="2"/>
    </row>
    <row r="6239" spans="7:41" x14ac:dyDescent="0.25">
      <c r="G6239" s="2"/>
      <c r="AF6239" s="20"/>
      <c r="AI6239" s="2"/>
      <c r="AJ6239" s="2"/>
      <c r="AK6239" s="20"/>
      <c r="AN6239" s="2"/>
      <c r="AO6239" s="2"/>
    </row>
    <row r="6240" spans="7:41" x14ac:dyDescent="0.25">
      <c r="G6240" s="2"/>
      <c r="AF6240" s="20"/>
      <c r="AI6240" s="2"/>
      <c r="AJ6240" s="2"/>
      <c r="AK6240" s="20"/>
      <c r="AN6240" s="2"/>
      <c r="AO6240" s="2"/>
    </row>
    <row r="6241" spans="7:41" x14ac:dyDescent="0.25">
      <c r="G6241" s="2"/>
      <c r="AF6241" s="20"/>
      <c r="AI6241" s="2"/>
      <c r="AJ6241" s="2"/>
      <c r="AK6241" s="20"/>
      <c r="AN6241" s="2"/>
      <c r="AO6241" s="2"/>
    </row>
    <row r="6242" spans="7:41" x14ac:dyDescent="0.25">
      <c r="G6242" s="2"/>
      <c r="AF6242" s="20"/>
      <c r="AI6242" s="2"/>
      <c r="AJ6242" s="2"/>
      <c r="AK6242" s="20"/>
      <c r="AN6242" s="2"/>
      <c r="AO6242" s="2"/>
    </row>
    <row r="6243" spans="7:41" x14ac:dyDescent="0.25">
      <c r="G6243" s="2"/>
      <c r="AF6243" s="20"/>
      <c r="AI6243" s="2"/>
      <c r="AJ6243" s="2"/>
      <c r="AK6243" s="20"/>
      <c r="AN6243" s="2"/>
      <c r="AO6243" s="2"/>
    </row>
    <row r="6244" spans="7:41" x14ac:dyDescent="0.25">
      <c r="G6244" s="2"/>
      <c r="AF6244" s="20"/>
      <c r="AI6244" s="2"/>
      <c r="AJ6244" s="2"/>
      <c r="AK6244" s="20"/>
      <c r="AN6244" s="2"/>
      <c r="AO6244" s="2"/>
    </row>
    <row r="6245" spans="7:41" x14ac:dyDescent="0.25">
      <c r="G6245" s="2"/>
      <c r="AF6245" s="20"/>
      <c r="AI6245" s="2"/>
      <c r="AJ6245" s="2"/>
      <c r="AK6245" s="20"/>
      <c r="AN6245" s="2"/>
      <c r="AO6245" s="2"/>
    </row>
    <row r="6246" spans="7:41" x14ac:dyDescent="0.25">
      <c r="G6246" s="2"/>
      <c r="AF6246" s="20"/>
      <c r="AI6246" s="2"/>
      <c r="AJ6246" s="2"/>
      <c r="AK6246" s="20"/>
      <c r="AN6246" s="2"/>
      <c r="AO6246" s="2"/>
    </row>
    <row r="6247" spans="7:41" x14ac:dyDescent="0.25">
      <c r="G6247" s="2"/>
      <c r="AF6247" s="20"/>
      <c r="AI6247" s="2"/>
      <c r="AJ6247" s="2"/>
      <c r="AK6247" s="20"/>
      <c r="AN6247" s="2"/>
      <c r="AO6247" s="2"/>
    </row>
    <row r="6248" spans="7:41" x14ac:dyDescent="0.25">
      <c r="G6248" s="2"/>
      <c r="AF6248" s="20"/>
      <c r="AI6248" s="2"/>
      <c r="AJ6248" s="2"/>
      <c r="AK6248" s="20"/>
      <c r="AN6248" s="2"/>
      <c r="AO6248" s="2"/>
    </row>
    <row r="6249" spans="7:41" x14ac:dyDescent="0.25">
      <c r="G6249" s="2"/>
      <c r="AF6249" s="20"/>
      <c r="AI6249" s="2"/>
      <c r="AJ6249" s="2"/>
      <c r="AK6249" s="20"/>
      <c r="AN6249" s="2"/>
      <c r="AO6249" s="2"/>
    </row>
    <row r="6250" spans="7:41" x14ac:dyDescent="0.25">
      <c r="G6250" s="2"/>
      <c r="AF6250" s="20"/>
      <c r="AI6250" s="2"/>
      <c r="AJ6250" s="2"/>
      <c r="AK6250" s="20"/>
      <c r="AN6250" s="2"/>
      <c r="AO6250" s="2"/>
    </row>
    <row r="6251" spans="7:41" x14ac:dyDescent="0.25">
      <c r="G6251" s="2"/>
      <c r="AF6251" s="20"/>
      <c r="AI6251" s="2"/>
      <c r="AJ6251" s="2"/>
      <c r="AK6251" s="20"/>
      <c r="AN6251" s="2"/>
      <c r="AO6251" s="2"/>
    </row>
    <row r="6252" spans="7:41" x14ac:dyDescent="0.25">
      <c r="G6252" s="2"/>
      <c r="AF6252" s="20"/>
      <c r="AI6252" s="2"/>
      <c r="AJ6252" s="2"/>
      <c r="AK6252" s="20"/>
      <c r="AN6252" s="2"/>
      <c r="AO6252" s="2"/>
    </row>
    <row r="6253" spans="7:41" x14ac:dyDescent="0.25">
      <c r="G6253" s="2"/>
      <c r="AF6253" s="20"/>
      <c r="AI6253" s="2"/>
      <c r="AJ6253" s="2"/>
      <c r="AK6253" s="20"/>
      <c r="AN6253" s="2"/>
      <c r="AO6253" s="2"/>
    </row>
    <row r="6254" spans="7:41" x14ac:dyDescent="0.25">
      <c r="G6254" s="2"/>
      <c r="AF6254" s="20"/>
      <c r="AI6254" s="2"/>
      <c r="AJ6254" s="2"/>
      <c r="AK6254" s="20"/>
      <c r="AN6254" s="2"/>
      <c r="AO6254" s="2"/>
    </row>
    <row r="6255" spans="7:41" x14ac:dyDescent="0.25">
      <c r="G6255" s="2"/>
      <c r="AF6255" s="20"/>
      <c r="AI6255" s="2"/>
      <c r="AJ6255" s="2"/>
      <c r="AK6255" s="20"/>
      <c r="AN6255" s="2"/>
      <c r="AO6255" s="2"/>
    </row>
    <row r="6256" spans="7:41" x14ac:dyDescent="0.25">
      <c r="G6256" s="2"/>
      <c r="AF6256" s="20"/>
      <c r="AI6256" s="2"/>
      <c r="AJ6256" s="2"/>
      <c r="AK6256" s="20"/>
      <c r="AN6256" s="2"/>
      <c r="AO6256" s="2"/>
    </row>
    <row r="6257" spans="7:41" x14ac:dyDescent="0.25">
      <c r="G6257" s="2"/>
      <c r="AF6257" s="20"/>
      <c r="AI6257" s="2"/>
      <c r="AJ6257" s="2"/>
      <c r="AK6257" s="20"/>
      <c r="AN6257" s="2"/>
      <c r="AO6257" s="2"/>
    </row>
    <row r="6258" spans="7:41" x14ac:dyDescent="0.25">
      <c r="G6258" s="2"/>
      <c r="AF6258" s="20"/>
      <c r="AI6258" s="2"/>
      <c r="AJ6258" s="2"/>
      <c r="AK6258" s="20"/>
      <c r="AN6258" s="2"/>
      <c r="AO6258" s="2"/>
    </row>
    <row r="6259" spans="7:41" x14ac:dyDescent="0.25">
      <c r="G6259" s="2"/>
      <c r="AF6259" s="20"/>
      <c r="AI6259" s="2"/>
      <c r="AJ6259" s="2"/>
      <c r="AK6259" s="20"/>
      <c r="AN6259" s="2"/>
      <c r="AO6259" s="2"/>
    </row>
    <row r="6260" spans="7:41" x14ac:dyDescent="0.25">
      <c r="G6260" s="2"/>
      <c r="AF6260" s="20"/>
      <c r="AI6260" s="2"/>
      <c r="AJ6260" s="2"/>
      <c r="AK6260" s="20"/>
      <c r="AN6260" s="2"/>
      <c r="AO6260" s="2"/>
    </row>
    <row r="6261" spans="7:41" x14ac:dyDescent="0.25">
      <c r="G6261" s="2"/>
      <c r="AF6261" s="20"/>
      <c r="AI6261" s="2"/>
      <c r="AJ6261" s="2"/>
      <c r="AK6261" s="20"/>
      <c r="AN6261" s="2"/>
      <c r="AO6261" s="2"/>
    </row>
    <row r="6262" spans="7:41" x14ac:dyDescent="0.25">
      <c r="G6262" s="2"/>
      <c r="AF6262" s="20"/>
      <c r="AI6262" s="2"/>
      <c r="AJ6262" s="2"/>
      <c r="AK6262" s="20"/>
      <c r="AN6262" s="2"/>
      <c r="AO6262" s="2"/>
    </row>
    <row r="6263" spans="7:41" x14ac:dyDescent="0.25">
      <c r="G6263" s="2"/>
      <c r="AF6263" s="20"/>
      <c r="AI6263" s="2"/>
      <c r="AJ6263" s="2"/>
      <c r="AK6263" s="20"/>
      <c r="AN6263" s="2"/>
      <c r="AO6263" s="2"/>
    </row>
    <row r="6264" spans="7:41" x14ac:dyDescent="0.25">
      <c r="G6264" s="2"/>
      <c r="AF6264" s="20"/>
      <c r="AI6264" s="2"/>
      <c r="AJ6264" s="2"/>
      <c r="AK6264" s="20"/>
      <c r="AN6264" s="2"/>
      <c r="AO6264" s="2"/>
    </row>
    <row r="6265" spans="7:41" x14ac:dyDescent="0.25">
      <c r="G6265" s="2"/>
      <c r="AF6265" s="20"/>
      <c r="AI6265" s="2"/>
      <c r="AJ6265" s="2"/>
      <c r="AK6265" s="20"/>
      <c r="AN6265" s="2"/>
      <c r="AO6265" s="2"/>
    </row>
    <row r="6266" spans="7:41" x14ac:dyDescent="0.25">
      <c r="G6266" s="2"/>
      <c r="AF6266" s="20"/>
      <c r="AI6266" s="2"/>
      <c r="AJ6266" s="2"/>
      <c r="AK6266" s="20"/>
      <c r="AN6266" s="2"/>
      <c r="AO6266" s="2"/>
    </row>
    <row r="6267" spans="7:41" x14ac:dyDescent="0.25">
      <c r="G6267" s="2"/>
      <c r="AF6267" s="20"/>
      <c r="AI6267" s="2"/>
      <c r="AJ6267" s="2"/>
      <c r="AK6267" s="20"/>
      <c r="AN6267" s="2"/>
      <c r="AO6267" s="2"/>
    </row>
    <row r="6268" spans="7:41" x14ac:dyDescent="0.25">
      <c r="G6268" s="2"/>
      <c r="AF6268" s="20"/>
      <c r="AI6268" s="2"/>
      <c r="AJ6268" s="2"/>
      <c r="AK6268" s="20"/>
      <c r="AN6268" s="2"/>
      <c r="AO6268" s="2"/>
    </row>
    <row r="6269" spans="7:41" x14ac:dyDescent="0.25">
      <c r="G6269" s="2"/>
      <c r="AF6269" s="20"/>
      <c r="AI6269" s="2"/>
      <c r="AJ6269" s="2"/>
      <c r="AK6269" s="20"/>
      <c r="AN6269" s="2"/>
      <c r="AO6269" s="2"/>
    </row>
    <row r="6270" spans="7:41" x14ac:dyDescent="0.25">
      <c r="G6270" s="2"/>
      <c r="AF6270" s="20"/>
      <c r="AI6270" s="2"/>
      <c r="AJ6270" s="2"/>
      <c r="AK6270" s="20"/>
      <c r="AN6270" s="2"/>
      <c r="AO6270" s="2"/>
    </row>
    <row r="6271" spans="7:41" x14ac:dyDescent="0.25">
      <c r="G6271" s="2"/>
      <c r="AF6271" s="20"/>
      <c r="AI6271" s="2"/>
      <c r="AJ6271" s="2"/>
      <c r="AK6271" s="20"/>
      <c r="AN6271" s="2"/>
      <c r="AO6271" s="2"/>
    </row>
    <row r="6272" spans="7:41" x14ac:dyDescent="0.25">
      <c r="G6272" s="2"/>
      <c r="AF6272" s="20"/>
      <c r="AI6272" s="2"/>
      <c r="AJ6272" s="2"/>
      <c r="AK6272" s="20"/>
      <c r="AN6272" s="2"/>
      <c r="AO6272" s="2"/>
    </row>
    <row r="6273" spans="7:41" x14ac:dyDescent="0.25">
      <c r="G6273" s="2"/>
      <c r="AF6273" s="20"/>
      <c r="AI6273" s="2"/>
      <c r="AJ6273" s="2"/>
      <c r="AK6273" s="20"/>
      <c r="AN6273" s="2"/>
      <c r="AO6273" s="2"/>
    </row>
    <row r="6274" spans="7:41" x14ac:dyDescent="0.25">
      <c r="G6274" s="2"/>
      <c r="AF6274" s="20"/>
      <c r="AI6274" s="2"/>
      <c r="AJ6274" s="2"/>
      <c r="AK6274" s="20"/>
      <c r="AN6274" s="2"/>
      <c r="AO6274" s="2"/>
    </row>
    <row r="6275" spans="7:41" x14ac:dyDescent="0.25">
      <c r="G6275" s="2"/>
      <c r="AF6275" s="20"/>
      <c r="AI6275" s="2"/>
      <c r="AJ6275" s="2"/>
      <c r="AK6275" s="20"/>
      <c r="AN6275" s="2"/>
      <c r="AO6275" s="2"/>
    </row>
    <row r="6276" spans="7:41" x14ac:dyDescent="0.25">
      <c r="G6276" s="2"/>
      <c r="AF6276" s="20"/>
      <c r="AI6276" s="2"/>
      <c r="AJ6276" s="2"/>
      <c r="AK6276" s="20"/>
      <c r="AN6276" s="2"/>
      <c r="AO6276" s="2"/>
    </row>
    <row r="6277" spans="7:41" x14ac:dyDescent="0.25">
      <c r="G6277" s="2"/>
      <c r="AF6277" s="20"/>
      <c r="AI6277" s="2"/>
      <c r="AJ6277" s="2"/>
      <c r="AK6277" s="20"/>
      <c r="AN6277" s="2"/>
      <c r="AO6277" s="2"/>
    </row>
    <row r="6278" spans="7:41" x14ac:dyDescent="0.25">
      <c r="G6278" s="2"/>
      <c r="AF6278" s="20"/>
      <c r="AI6278" s="2"/>
      <c r="AJ6278" s="2"/>
      <c r="AK6278" s="20"/>
      <c r="AN6278" s="2"/>
      <c r="AO6278" s="2"/>
    </row>
    <row r="6279" spans="7:41" x14ac:dyDescent="0.25">
      <c r="G6279" s="2"/>
      <c r="AF6279" s="20"/>
      <c r="AI6279" s="2"/>
      <c r="AJ6279" s="2"/>
      <c r="AK6279" s="20"/>
      <c r="AN6279" s="2"/>
      <c r="AO6279" s="2"/>
    </row>
    <row r="6280" spans="7:41" x14ac:dyDescent="0.25">
      <c r="G6280" s="2"/>
      <c r="AF6280" s="20"/>
      <c r="AI6280" s="2"/>
      <c r="AJ6280" s="2"/>
      <c r="AK6280" s="20"/>
      <c r="AN6280" s="2"/>
      <c r="AO6280" s="2"/>
    </row>
    <row r="6281" spans="7:41" x14ac:dyDescent="0.25">
      <c r="G6281" s="2"/>
      <c r="AF6281" s="20"/>
      <c r="AI6281" s="2"/>
      <c r="AJ6281" s="2"/>
      <c r="AK6281" s="20"/>
      <c r="AN6281" s="2"/>
      <c r="AO6281" s="2"/>
    </row>
    <row r="6282" spans="7:41" x14ac:dyDescent="0.25">
      <c r="G6282" s="2"/>
      <c r="AF6282" s="20"/>
      <c r="AI6282" s="2"/>
      <c r="AJ6282" s="2"/>
      <c r="AK6282" s="20"/>
      <c r="AN6282" s="2"/>
      <c r="AO6282" s="2"/>
    </row>
    <row r="6283" spans="7:41" x14ac:dyDescent="0.25">
      <c r="G6283" s="2"/>
      <c r="AF6283" s="20"/>
      <c r="AI6283" s="2"/>
      <c r="AJ6283" s="2"/>
      <c r="AK6283" s="20"/>
      <c r="AN6283" s="2"/>
      <c r="AO6283" s="2"/>
    </row>
    <row r="6284" spans="7:41" x14ac:dyDescent="0.25">
      <c r="G6284" s="2"/>
      <c r="AF6284" s="20"/>
      <c r="AI6284" s="2"/>
      <c r="AJ6284" s="2"/>
      <c r="AK6284" s="20"/>
      <c r="AN6284" s="2"/>
      <c r="AO6284" s="2"/>
    </row>
    <row r="6285" spans="7:41" x14ac:dyDescent="0.25">
      <c r="G6285" s="2"/>
      <c r="AF6285" s="20"/>
      <c r="AI6285" s="2"/>
      <c r="AJ6285" s="2"/>
      <c r="AK6285" s="20"/>
      <c r="AN6285" s="2"/>
      <c r="AO6285" s="2"/>
    </row>
    <row r="6286" spans="7:41" x14ac:dyDescent="0.25">
      <c r="G6286" s="2"/>
      <c r="AF6286" s="20"/>
      <c r="AI6286" s="2"/>
      <c r="AJ6286" s="2"/>
      <c r="AK6286" s="20"/>
      <c r="AN6286" s="2"/>
      <c r="AO6286" s="2"/>
    </row>
    <row r="6287" spans="7:41" x14ac:dyDescent="0.25">
      <c r="G6287" s="2"/>
      <c r="AF6287" s="20"/>
      <c r="AI6287" s="2"/>
      <c r="AJ6287" s="2"/>
      <c r="AK6287" s="20"/>
      <c r="AN6287" s="2"/>
      <c r="AO6287" s="2"/>
    </row>
    <row r="6288" spans="7:41" x14ac:dyDescent="0.25">
      <c r="G6288" s="2"/>
      <c r="AF6288" s="20"/>
      <c r="AI6288" s="2"/>
      <c r="AJ6288" s="2"/>
      <c r="AK6288" s="20"/>
      <c r="AN6288" s="2"/>
      <c r="AO6288" s="2"/>
    </row>
    <row r="6289" spans="7:41" x14ac:dyDescent="0.25">
      <c r="G6289" s="2"/>
      <c r="AF6289" s="20"/>
      <c r="AI6289" s="2"/>
      <c r="AJ6289" s="2"/>
      <c r="AK6289" s="20"/>
      <c r="AN6289" s="2"/>
      <c r="AO6289" s="2"/>
    </row>
    <row r="6290" spans="7:41" x14ac:dyDescent="0.25">
      <c r="G6290" s="2"/>
      <c r="AF6290" s="20"/>
      <c r="AI6290" s="2"/>
      <c r="AJ6290" s="2"/>
      <c r="AK6290" s="20"/>
      <c r="AN6290" s="2"/>
      <c r="AO6290" s="2"/>
    </row>
    <row r="6291" spans="7:41" x14ac:dyDescent="0.25">
      <c r="G6291" s="2"/>
      <c r="AF6291" s="20"/>
      <c r="AI6291" s="2"/>
      <c r="AJ6291" s="2"/>
      <c r="AK6291" s="20"/>
      <c r="AN6291" s="2"/>
      <c r="AO6291" s="2"/>
    </row>
    <row r="6292" spans="7:41" x14ac:dyDescent="0.25">
      <c r="G6292" s="2"/>
      <c r="AF6292" s="20"/>
      <c r="AI6292" s="2"/>
      <c r="AJ6292" s="2"/>
      <c r="AK6292" s="20"/>
      <c r="AN6292" s="2"/>
      <c r="AO6292" s="2"/>
    </row>
    <row r="6293" spans="7:41" x14ac:dyDescent="0.25">
      <c r="G6293" s="2"/>
      <c r="AF6293" s="20"/>
      <c r="AI6293" s="2"/>
      <c r="AJ6293" s="2"/>
      <c r="AK6293" s="20"/>
      <c r="AN6293" s="2"/>
      <c r="AO6293" s="2"/>
    </row>
    <row r="6294" spans="7:41" x14ac:dyDescent="0.25">
      <c r="G6294" s="2"/>
      <c r="AF6294" s="20"/>
      <c r="AI6294" s="2"/>
      <c r="AJ6294" s="2"/>
      <c r="AK6294" s="20"/>
      <c r="AN6294" s="2"/>
      <c r="AO6294" s="2"/>
    </row>
    <row r="6295" spans="7:41" x14ac:dyDescent="0.25">
      <c r="G6295" s="2"/>
      <c r="AF6295" s="20"/>
      <c r="AI6295" s="2"/>
      <c r="AJ6295" s="2"/>
      <c r="AK6295" s="20"/>
      <c r="AN6295" s="2"/>
      <c r="AO6295" s="2"/>
    </row>
    <row r="6296" spans="7:41" x14ac:dyDescent="0.25">
      <c r="G6296" s="2"/>
      <c r="AF6296" s="20"/>
      <c r="AI6296" s="2"/>
      <c r="AJ6296" s="2"/>
      <c r="AK6296" s="20"/>
      <c r="AN6296" s="2"/>
      <c r="AO6296" s="2"/>
    </row>
    <row r="6297" spans="7:41" x14ac:dyDescent="0.25">
      <c r="G6297" s="2"/>
      <c r="AF6297" s="20"/>
      <c r="AI6297" s="2"/>
      <c r="AJ6297" s="2"/>
      <c r="AK6297" s="20"/>
      <c r="AN6297" s="2"/>
      <c r="AO6297" s="2"/>
    </row>
    <row r="6298" spans="7:41" x14ac:dyDescent="0.25">
      <c r="G6298" s="2"/>
      <c r="AF6298" s="20"/>
      <c r="AI6298" s="2"/>
      <c r="AJ6298" s="2"/>
      <c r="AK6298" s="20"/>
      <c r="AN6298" s="2"/>
      <c r="AO6298" s="2"/>
    </row>
    <row r="6299" spans="7:41" x14ac:dyDescent="0.25">
      <c r="G6299" s="2"/>
      <c r="AF6299" s="20"/>
      <c r="AI6299" s="2"/>
      <c r="AJ6299" s="2"/>
      <c r="AK6299" s="20"/>
      <c r="AN6299" s="2"/>
      <c r="AO6299" s="2"/>
    </row>
    <row r="6300" spans="7:41" x14ac:dyDescent="0.25">
      <c r="G6300" s="2"/>
      <c r="AF6300" s="20"/>
      <c r="AI6300" s="2"/>
      <c r="AJ6300" s="2"/>
      <c r="AK6300" s="20"/>
      <c r="AN6300" s="2"/>
      <c r="AO6300" s="2"/>
    </row>
    <row r="6301" spans="7:41" x14ac:dyDescent="0.25">
      <c r="G6301" s="2"/>
      <c r="AF6301" s="20"/>
      <c r="AI6301" s="2"/>
      <c r="AJ6301" s="2"/>
      <c r="AK6301" s="20"/>
      <c r="AN6301" s="2"/>
      <c r="AO6301" s="2"/>
    </row>
    <row r="6302" spans="7:41" x14ac:dyDescent="0.25">
      <c r="G6302" s="2"/>
      <c r="AF6302" s="20"/>
      <c r="AI6302" s="2"/>
      <c r="AJ6302" s="2"/>
      <c r="AK6302" s="20"/>
      <c r="AN6302" s="2"/>
      <c r="AO6302" s="2"/>
    </row>
    <row r="6303" spans="7:41" x14ac:dyDescent="0.25">
      <c r="G6303" s="2"/>
      <c r="AF6303" s="20"/>
      <c r="AI6303" s="2"/>
      <c r="AJ6303" s="2"/>
      <c r="AK6303" s="20"/>
      <c r="AN6303" s="2"/>
      <c r="AO6303" s="2"/>
    </row>
    <row r="6304" spans="7:41" x14ac:dyDescent="0.25">
      <c r="G6304" s="2"/>
      <c r="AF6304" s="20"/>
      <c r="AI6304" s="2"/>
      <c r="AJ6304" s="2"/>
      <c r="AK6304" s="20"/>
      <c r="AN6304" s="2"/>
      <c r="AO6304" s="2"/>
    </row>
    <row r="6305" spans="7:41" x14ac:dyDescent="0.25">
      <c r="G6305" s="2"/>
      <c r="AF6305" s="20"/>
      <c r="AI6305" s="2"/>
      <c r="AJ6305" s="2"/>
      <c r="AK6305" s="20"/>
      <c r="AN6305" s="2"/>
      <c r="AO6305" s="2"/>
    </row>
    <row r="6306" spans="7:41" x14ac:dyDescent="0.25">
      <c r="G6306" s="2"/>
      <c r="AF6306" s="20"/>
      <c r="AI6306" s="2"/>
      <c r="AJ6306" s="2"/>
      <c r="AK6306" s="20"/>
      <c r="AN6306" s="2"/>
      <c r="AO6306" s="2"/>
    </row>
    <row r="6307" spans="7:41" x14ac:dyDescent="0.25">
      <c r="G6307" s="2"/>
      <c r="AF6307" s="20"/>
      <c r="AI6307" s="2"/>
      <c r="AJ6307" s="2"/>
      <c r="AK6307" s="20"/>
      <c r="AN6307" s="2"/>
      <c r="AO6307" s="2"/>
    </row>
    <row r="6308" spans="7:41" x14ac:dyDescent="0.25">
      <c r="G6308" s="2"/>
      <c r="AF6308" s="20"/>
      <c r="AI6308" s="2"/>
      <c r="AJ6308" s="2"/>
      <c r="AK6308" s="20"/>
      <c r="AN6308" s="2"/>
      <c r="AO6308" s="2"/>
    </row>
    <row r="6309" spans="7:41" x14ac:dyDescent="0.25">
      <c r="G6309" s="2"/>
      <c r="AF6309" s="20"/>
      <c r="AI6309" s="2"/>
      <c r="AJ6309" s="2"/>
      <c r="AK6309" s="20"/>
      <c r="AN6309" s="2"/>
      <c r="AO6309" s="2"/>
    </row>
    <row r="6310" spans="7:41" x14ac:dyDescent="0.25">
      <c r="G6310" s="2"/>
      <c r="AF6310" s="20"/>
      <c r="AI6310" s="2"/>
      <c r="AJ6310" s="2"/>
      <c r="AK6310" s="20"/>
      <c r="AN6310" s="2"/>
      <c r="AO6310" s="2"/>
    </row>
    <row r="6311" spans="7:41" x14ac:dyDescent="0.25">
      <c r="G6311" s="2"/>
      <c r="AF6311" s="20"/>
      <c r="AI6311" s="2"/>
      <c r="AJ6311" s="2"/>
      <c r="AK6311" s="20"/>
      <c r="AN6311" s="2"/>
      <c r="AO6311" s="2"/>
    </row>
    <row r="6312" spans="7:41" x14ac:dyDescent="0.25">
      <c r="G6312" s="2"/>
      <c r="AF6312" s="20"/>
      <c r="AI6312" s="2"/>
      <c r="AJ6312" s="2"/>
      <c r="AK6312" s="20"/>
      <c r="AN6312" s="2"/>
      <c r="AO6312" s="2"/>
    </row>
    <row r="6313" spans="7:41" x14ac:dyDescent="0.25">
      <c r="G6313" s="2"/>
      <c r="AF6313" s="20"/>
      <c r="AI6313" s="2"/>
      <c r="AJ6313" s="2"/>
      <c r="AK6313" s="20"/>
      <c r="AN6313" s="2"/>
      <c r="AO6313" s="2"/>
    </row>
    <row r="6314" spans="7:41" x14ac:dyDescent="0.25">
      <c r="G6314" s="2"/>
      <c r="AF6314" s="20"/>
      <c r="AI6314" s="2"/>
      <c r="AJ6314" s="2"/>
      <c r="AK6314" s="20"/>
      <c r="AN6314" s="2"/>
      <c r="AO6314" s="2"/>
    </row>
    <row r="6315" spans="7:41" x14ac:dyDescent="0.25">
      <c r="G6315" s="2"/>
      <c r="AF6315" s="20"/>
      <c r="AI6315" s="2"/>
      <c r="AJ6315" s="2"/>
      <c r="AK6315" s="20"/>
      <c r="AN6315" s="2"/>
      <c r="AO6315" s="2"/>
    </row>
    <row r="6316" spans="7:41" x14ac:dyDescent="0.25">
      <c r="G6316" s="2"/>
      <c r="AF6316" s="20"/>
      <c r="AI6316" s="2"/>
      <c r="AJ6316" s="2"/>
      <c r="AK6316" s="20"/>
      <c r="AN6316" s="2"/>
      <c r="AO6316" s="2"/>
    </row>
    <row r="6317" spans="7:41" x14ac:dyDescent="0.25">
      <c r="G6317" s="2"/>
      <c r="AF6317" s="20"/>
      <c r="AI6317" s="2"/>
      <c r="AJ6317" s="2"/>
      <c r="AK6317" s="20"/>
      <c r="AN6317" s="2"/>
      <c r="AO6317" s="2"/>
    </row>
    <row r="6318" spans="7:41" x14ac:dyDescent="0.25">
      <c r="G6318" s="2"/>
      <c r="AF6318" s="20"/>
      <c r="AI6318" s="2"/>
      <c r="AJ6318" s="2"/>
      <c r="AK6318" s="20"/>
      <c r="AN6318" s="2"/>
      <c r="AO6318" s="2"/>
    </row>
    <row r="6319" spans="7:41" x14ac:dyDescent="0.25">
      <c r="G6319" s="2"/>
      <c r="AF6319" s="20"/>
      <c r="AI6319" s="2"/>
      <c r="AJ6319" s="2"/>
      <c r="AK6319" s="20"/>
      <c r="AN6319" s="2"/>
      <c r="AO6319" s="2"/>
    </row>
    <row r="6320" spans="7:41" x14ac:dyDescent="0.25">
      <c r="G6320" s="2"/>
      <c r="AF6320" s="20"/>
      <c r="AI6320" s="2"/>
      <c r="AJ6320" s="2"/>
      <c r="AK6320" s="20"/>
      <c r="AN6320" s="2"/>
      <c r="AO6320" s="2"/>
    </row>
    <row r="6321" spans="7:41" x14ac:dyDescent="0.25">
      <c r="G6321" s="2"/>
      <c r="AF6321" s="20"/>
      <c r="AI6321" s="2"/>
      <c r="AJ6321" s="2"/>
      <c r="AK6321" s="20"/>
      <c r="AN6321" s="2"/>
      <c r="AO6321" s="2"/>
    </row>
    <row r="6322" spans="7:41" x14ac:dyDescent="0.25">
      <c r="G6322" s="2"/>
      <c r="AF6322" s="20"/>
      <c r="AI6322" s="2"/>
      <c r="AJ6322" s="2"/>
      <c r="AK6322" s="20"/>
      <c r="AN6322" s="2"/>
      <c r="AO6322" s="2"/>
    </row>
    <row r="6323" spans="7:41" x14ac:dyDescent="0.25">
      <c r="G6323" s="2"/>
      <c r="AF6323" s="20"/>
      <c r="AI6323" s="2"/>
      <c r="AJ6323" s="2"/>
      <c r="AK6323" s="20"/>
      <c r="AN6323" s="2"/>
      <c r="AO6323" s="2"/>
    </row>
    <row r="6324" spans="7:41" x14ac:dyDescent="0.25">
      <c r="G6324" s="2"/>
      <c r="AF6324" s="20"/>
      <c r="AI6324" s="2"/>
      <c r="AJ6324" s="2"/>
      <c r="AK6324" s="20"/>
      <c r="AN6324" s="2"/>
      <c r="AO6324" s="2"/>
    </row>
    <row r="6325" spans="7:41" x14ac:dyDescent="0.25">
      <c r="G6325" s="2"/>
      <c r="AF6325" s="20"/>
      <c r="AI6325" s="2"/>
      <c r="AJ6325" s="2"/>
      <c r="AK6325" s="20"/>
      <c r="AN6325" s="2"/>
      <c r="AO6325" s="2"/>
    </row>
    <row r="6326" spans="7:41" x14ac:dyDescent="0.25">
      <c r="G6326" s="2"/>
      <c r="AF6326" s="20"/>
      <c r="AI6326" s="2"/>
      <c r="AJ6326" s="2"/>
      <c r="AK6326" s="20"/>
      <c r="AN6326" s="2"/>
      <c r="AO6326" s="2"/>
    </row>
    <row r="6327" spans="7:41" x14ac:dyDescent="0.25">
      <c r="G6327" s="2"/>
      <c r="AF6327" s="20"/>
      <c r="AI6327" s="2"/>
      <c r="AJ6327" s="2"/>
      <c r="AK6327" s="20"/>
      <c r="AN6327" s="2"/>
      <c r="AO6327" s="2"/>
    </row>
    <row r="6328" spans="7:41" x14ac:dyDescent="0.25">
      <c r="G6328" s="2"/>
      <c r="AF6328" s="20"/>
      <c r="AI6328" s="2"/>
      <c r="AJ6328" s="2"/>
      <c r="AK6328" s="20"/>
      <c r="AN6328" s="2"/>
      <c r="AO6328" s="2"/>
    </row>
    <row r="6329" spans="7:41" x14ac:dyDescent="0.25">
      <c r="G6329" s="2"/>
      <c r="AF6329" s="20"/>
      <c r="AI6329" s="2"/>
      <c r="AJ6329" s="2"/>
      <c r="AK6329" s="20"/>
      <c r="AN6329" s="2"/>
      <c r="AO6329" s="2"/>
    </row>
    <row r="6330" spans="7:41" x14ac:dyDescent="0.25">
      <c r="G6330" s="2"/>
      <c r="AF6330" s="20"/>
      <c r="AI6330" s="2"/>
      <c r="AJ6330" s="2"/>
      <c r="AK6330" s="20"/>
      <c r="AN6330" s="2"/>
      <c r="AO6330" s="2"/>
    </row>
    <row r="6331" spans="7:41" x14ac:dyDescent="0.25">
      <c r="G6331" s="2"/>
      <c r="AF6331" s="20"/>
      <c r="AI6331" s="2"/>
      <c r="AJ6331" s="2"/>
      <c r="AK6331" s="20"/>
      <c r="AN6331" s="2"/>
      <c r="AO6331" s="2"/>
    </row>
    <row r="6332" spans="7:41" x14ac:dyDescent="0.25">
      <c r="G6332" s="2"/>
      <c r="AF6332" s="20"/>
      <c r="AI6332" s="2"/>
      <c r="AJ6332" s="2"/>
      <c r="AK6332" s="20"/>
      <c r="AN6332" s="2"/>
      <c r="AO6332" s="2"/>
    </row>
    <row r="6333" spans="7:41" x14ac:dyDescent="0.25">
      <c r="G6333" s="2"/>
      <c r="AF6333" s="20"/>
      <c r="AI6333" s="2"/>
      <c r="AJ6333" s="2"/>
      <c r="AK6333" s="20"/>
      <c r="AN6333" s="2"/>
      <c r="AO6333" s="2"/>
    </row>
    <row r="6334" spans="7:41" x14ac:dyDescent="0.25">
      <c r="G6334" s="2"/>
      <c r="AF6334" s="20"/>
      <c r="AI6334" s="2"/>
      <c r="AJ6334" s="2"/>
      <c r="AK6334" s="20"/>
      <c r="AN6334" s="2"/>
      <c r="AO6334" s="2"/>
    </row>
    <row r="6335" spans="7:41" x14ac:dyDescent="0.25">
      <c r="G6335" s="2"/>
      <c r="AF6335" s="20"/>
      <c r="AI6335" s="2"/>
      <c r="AJ6335" s="2"/>
      <c r="AK6335" s="20"/>
      <c r="AN6335" s="2"/>
      <c r="AO6335" s="2"/>
    </row>
    <row r="6336" spans="7:41" x14ac:dyDescent="0.25">
      <c r="G6336" s="2"/>
      <c r="AF6336" s="20"/>
      <c r="AI6336" s="2"/>
      <c r="AJ6336" s="2"/>
      <c r="AK6336" s="20"/>
      <c r="AN6336" s="2"/>
      <c r="AO6336" s="2"/>
    </row>
    <row r="6337" spans="7:41" x14ac:dyDescent="0.25">
      <c r="G6337" s="2"/>
      <c r="AF6337" s="20"/>
      <c r="AI6337" s="2"/>
      <c r="AJ6337" s="2"/>
      <c r="AK6337" s="20"/>
      <c r="AN6337" s="2"/>
      <c r="AO6337" s="2"/>
    </row>
    <row r="6338" spans="7:41" x14ac:dyDescent="0.25">
      <c r="G6338" s="2"/>
      <c r="AF6338" s="20"/>
      <c r="AI6338" s="2"/>
      <c r="AJ6338" s="2"/>
      <c r="AK6338" s="20"/>
      <c r="AN6338" s="2"/>
      <c r="AO6338" s="2"/>
    </row>
    <row r="6339" spans="7:41" x14ac:dyDescent="0.25">
      <c r="G6339" s="2"/>
      <c r="AF6339" s="20"/>
      <c r="AI6339" s="2"/>
      <c r="AJ6339" s="2"/>
      <c r="AK6339" s="20"/>
      <c r="AN6339" s="2"/>
      <c r="AO6339" s="2"/>
    </row>
    <row r="6340" spans="7:41" x14ac:dyDescent="0.25">
      <c r="G6340" s="2"/>
      <c r="AF6340" s="20"/>
      <c r="AI6340" s="2"/>
      <c r="AJ6340" s="2"/>
      <c r="AK6340" s="20"/>
      <c r="AN6340" s="2"/>
      <c r="AO6340" s="2"/>
    </row>
    <row r="6341" spans="7:41" x14ac:dyDescent="0.25">
      <c r="G6341" s="2"/>
      <c r="AF6341" s="20"/>
      <c r="AI6341" s="2"/>
      <c r="AJ6341" s="2"/>
      <c r="AK6341" s="20"/>
      <c r="AN6341" s="2"/>
      <c r="AO6341" s="2"/>
    </row>
    <row r="6342" spans="7:41" x14ac:dyDescent="0.25">
      <c r="G6342" s="2"/>
      <c r="AF6342" s="20"/>
      <c r="AI6342" s="2"/>
      <c r="AJ6342" s="2"/>
      <c r="AK6342" s="20"/>
      <c r="AN6342" s="2"/>
      <c r="AO6342" s="2"/>
    </row>
    <row r="6343" spans="7:41" x14ac:dyDescent="0.25">
      <c r="G6343" s="2"/>
      <c r="AF6343" s="20"/>
      <c r="AI6343" s="2"/>
      <c r="AJ6343" s="2"/>
      <c r="AK6343" s="20"/>
      <c r="AN6343" s="2"/>
      <c r="AO6343" s="2"/>
    </row>
    <row r="6344" spans="7:41" x14ac:dyDescent="0.25">
      <c r="G6344" s="2"/>
      <c r="AF6344" s="20"/>
      <c r="AI6344" s="2"/>
      <c r="AJ6344" s="2"/>
      <c r="AK6344" s="20"/>
      <c r="AN6344" s="2"/>
      <c r="AO6344" s="2"/>
    </row>
    <row r="6345" spans="7:41" x14ac:dyDescent="0.25">
      <c r="G6345" s="2"/>
      <c r="AF6345" s="20"/>
      <c r="AI6345" s="2"/>
      <c r="AJ6345" s="2"/>
      <c r="AK6345" s="20"/>
      <c r="AN6345" s="2"/>
      <c r="AO6345" s="2"/>
    </row>
    <row r="6346" spans="7:41" x14ac:dyDescent="0.25">
      <c r="G6346" s="2"/>
      <c r="AF6346" s="20"/>
      <c r="AI6346" s="2"/>
      <c r="AJ6346" s="2"/>
      <c r="AK6346" s="20"/>
      <c r="AN6346" s="2"/>
      <c r="AO6346" s="2"/>
    </row>
    <row r="6347" spans="7:41" x14ac:dyDescent="0.25">
      <c r="G6347" s="2"/>
      <c r="AF6347" s="20"/>
      <c r="AI6347" s="2"/>
      <c r="AJ6347" s="2"/>
      <c r="AK6347" s="20"/>
      <c r="AN6347" s="2"/>
      <c r="AO6347" s="2"/>
    </row>
    <row r="6348" spans="7:41" x14ac:dyDescent="0.25">
      <c r="G6348" s="2"/>
      <c r="AF6348" s="20"/>
      <c r="AI6348" s="2"/>
      <c r="AJ6348" s="2"/>
      <c r="AK6348" s="20"/>
      <c r="AN6348" s="2"/>
      <c r="AO6348" s="2"/>
    </row>
    <row r="6349" spans="7:41" x14ac:dyDescent="0.25">
      <c r="G6349" s="2"/>
      <c r="AF6349" s="20"/>
      <c r="AI6349" s="2"/>
      <c r="AJ6349" s="2"/>
      <c r="AK6349" s="20"/>
      <c r="AN6349" s="2"/>
      <c r="AO6349" s="2"/>
    </row>
    <row r="6350" spans="7:41" x14ac:dyDescent="0.25">
      <c r="G6350" s="2"/>
      <c r="AF6350" s="20"/>
      <c r="AI6350" s="2"/>
      <c r="AJ6350" s="2"/>
      <c r="AK6350" s="20"/>
      <c r="AN6350" s="2"/>
      <c r="AO6350" s="2"/>
    </row>
    <row r="6351" spans="7:41" x14ac:dyDescent="0.25">
      <c r="G6351" s="2"/>
      <c r="AF6351" s="20"/>
      <c r="AI6351" s="2"/>
      <c r="AJ6351" s="2"/>
      <c r="AK6351" s="20"/>
      <c r="AN6351" s="2"/>
      <c r="AO6351" s="2"/>
    </row>
    <row r="6352" spans="7:41" x14ac:dyDescent="0.25">
      <c r="G6352" s="2"/>
      <c r="AF6352" s="20"/>
      <c r="AI6352" s="2"/>
      <c r="AJ6352" s="2"/>
      <c r="AK6352" s="20"/>
      <c r="AN6352" s="2"/>
      <c r="AO6352" s="2"/>
    </row>
    <row r="6353" spans="7:41" x14ac:dyDescent="0.25">
      <c r="G6353" s="2"/>
      <c r="AF6353" s="20"/>
      <c r="AI6353" s="2"/>
      <c r="AJ6353" s="2"/>
      <c r="AK6353" s="20"/>
      <c r="AN6353" s="2"/>
      <c r="AO6353" s="2"/>
    </row>
    <row r="6354" spans="7:41" x14ac:dyDescent="0.25">
      <c r="G6354" s="2"/>
      <c r="AF6354" s="20"/>
      <c r="AI6354" s="2"/>
      <c r="AJ6354" s="2"/>
      <c r="AK6354" s="20"/>
      <c r="AN6354" s="2"/>
      <c r="AO6354" s="2"/>
    </row>
    <row r="6355" spans="7:41" x14ac:dyDescent="0.25">
      <c r="G6355" s="2"/>
      <c r="AF6355" s="20"/>
      <c r="AI6355" s="2"/>
      <c r="AJ6355" s="2"/>
      <c r="AK6355" s="20"/>
      <c r="AN6355" s="2"/>
      <c r="AO6355" s="2"/>
    </row>
    <row r="6356" spans="7:41" x14ac:dyDescent="0.25">
      <c r="G6356" s="2"/>
      <c r="AF6356" s="20"/>
      <c r="AI6356" s="2"/>
      <c r="AJ6356" s="2"/>
      <c r="AK6356" s="20"/>
      <c r="AN6356" s="2"/>
      <c r="AO6356" s="2"/>
    </row>
    <row r="6357" spans="7:41" x14ac:dyDescent="0.25">
      <c r="G6357" s="2"/>
      <c r="AF6357" s="20"/>
      <c r="AI6357" s="2"/>
      <c r="AJ6357" s="2"/>
      <c r="AK6357" s="20"/>
      <c r="AN6357" s="2"/>
      <c r="AO6357" s="2"/>
    </row>
    <row r="6358" spans="7:41" x14ac:dyDescent="0.25">
      <c r="G6358" s="2"/>
      <c r="AF6358" s="20"/>
      <c r="AI6358" s="2"/>
      <c r="AJ6358" s="2"/>
      <c r="AK6358" s="20"/>
      <c r="AN6358" s="2"/>
      <c r="AO6358" s="2"/>
    </row>
    <row r="6359" spans="7:41" x14ac:dyDescent="0.25">
      <c r="G6359" s="2"/>
      <c r="AF6359" s="20"/>
      <c r="AI6359" s="2"/>
      <c r="AJ6359" s="2"/>
      <c r="AK6359" s="20"/>
      <c r="AN6359" s="2"/>
      <c r="AO6359" s="2"/>
    </row>
    <row r="6360" spans="7:41" x14ac:dyDescent="0.25">
      <c r="G6360" s="2"/>
      <c r="AF6360" s="20"/>
      <c r="AI6360" s="2"/>
      <c r="AJ6360" s="2"/>
      <c r="AK6360" s="20"/>
      <c r="AN6360" s="2"/>
      <c r="AO6360" s="2"/>
    </row>
    <row r="6361" spans="7:41" x14ac:dyDescent="0.25">
      <c r="G6361" s="2"/>
      <c r="AF6361" s="20"/>
      <c r="AI6361" s="2"/>
      <c r="AJ6361" s="2"/>
      <c r="AK6361" s="20"/>
      <c r="AN6361" s="2"/>
      <c r="AO6361" s="2"/>
    </row>
    <row r="6362" spans="7:41" x14ac:dyDescent="0.25">
      <c r="G6362" s="2"/>
      <c r="AF6362" s="20"/>
      <c r="AI6362" s="2"/>
      <c r="AJ6362" s="2"/>
      <c r="AK6362" s="20"/>
      <c r="AN6362" s="2"/>
      <c r="AO6362" s="2"/>
    </row>
    <row r="6363" spans="7:41" x14ac:dyDescent="0.25">
      <c r="G6363" s="2"/>
      <c r="AF6363" s="20"/>
      <c r="AI6363" s="2"/>
      <c r="AJ6363" s="2"/>
      <c r="AK6363" s="20"/>
      <c r="AN6363" s="2"/>
      <c r="AO6363" s="2"/>
    </row>
    <row r="6364" spans="7:41" x14ac:dyDescent="0.25">
      <c r="G6364" s="2"/>
      <c r="AF6364" s="20"/>
      <c r="AI6364" s="2"/>
      <c r="AJ6364" s="2"/>
      <c r="AK6364" s="20"/>
      <c r="AN6364" s="2"/>
      <c r="AO6364" s="2"/>
    </row>
    <row r="6365" spans="7:41" x14ac:dyDescent="0.25">
      <c r="G6365" s="2"/>
      <c r="AF6365" s="20"/>
      <c r="AI6365" s="2"/>
      <c r="AJ6365" s="2"/>
      <c r="AK6365" s="20"/>
      <c r="AN6365" s="2"/>
      <c r="AO6365" s="2"/>
    </row>
    <row r="6366" spans="7:41" x14ac:dyDescent="0.25">
      <c r="G6366" s="2"/>
      <c r="AF6366" s="20"/>
      <c r="AI6366" s="2"/>
      <c r="AJ6366" s="2"/>
      <c r="AK6366" s="20"/>
      <c r="AN6366" s="2"/>
      <c r="AO6366" s="2"/>
    </row>
    <row r="6367" spans="7:41" x14ac:dyDescent="0.25">
      <c r="G6367" s="2"/>
      <c r="AF6367" s="20"/>
      <c r="AI6367" s="2"/>
      <c r="AJ6367" s="2"/>
      <c r="AK6367" s="20"/>
      <c r="AN6367" s="2"/>
      <c r="AO6367" s="2"/>
    </row>
    <row r="6368" spans="7:41" x14ac:dyDescent="0.25">
      <c r="G6368" s="2"/>
      <c r="AF6368" s="20"/>
      <c r="AI6368" s="2"/>
      <c r="AJ6368" s="2"/>
      <c r="AK6368" s="20"/>
      <c r="AN6368" s="2"/>
      <c r="AO6368" s="2"/>
    </row>
    <row r="6369" spans="7:41" x14ac:dyDescent="0.25">
      <c r="G6369" s="2"/>
      <c r="AF6369" s="20"/>
      <c r="AI6369" s="2"/>
      <c r="AJ6369" s="2"/>
      <c r="AK6369" s="20"/>
      <c r="AN6369" s="2"/>
      <c r="AO6369" s="2"/>
    </row>
    <row r="6370" spans="7:41" x14ac:dyDescent="0.25">
      <c r="G6370" s="2"/>
      <c r="AF6370" s="20"/>
      <c r="AI6370" s="2"/>
      <c r="AJ6370" s="2"/>
      <c r="AK6370" s="20"/>
      <c r="AN6370" s="2"/>
      <c r="AO6370" s="2"/>
    </row>
    <row r="6371" spans="7:41" x14ac:dyDescent="0.25">
      <c r="G6371" s="2"/>
      <c r="AF6371" s="20"/>
      <c r="AI6371" s="2"/>
      <c r="AJ6371" s="2"/>
      <c r="AK6371" s="20"/>
      <c r="AN6371" s="2"/>
      <c r="AO6371" s="2"/>
    </row>
    <row r="6372" spans="7:41" x14ac:dyDescent="0.25">
      <c r="G6372" s="2"/>
      <c r="AF6372" s="20"/>
      <c r="AI6372" s="2"/>
      <c r="AJ6372" s="2"/>
      <c r="AK6372" s="20"/>
      <c r="AN6372" s="2"/>
      <c r="AO6372" s="2"/>
    </row>
    <row r="6373" spans="7:41" x14ac:dyDescent="0.25">
      <c r="G6373" s="2"/>
      <c r="AF6373" s="20"/>
      <c r="AI6373" s="2"/>
      <c r="AJ6373" s="2"/>
      <c r="AK6373" s="20"/>
      <c r="AN6373" s="2"/>
      <c r="AO6373" s="2"/>
    </row>
    <row r="6374" spans="7:41" x14ac:dyDescent="0.25">
      <c r="G6374" s="2"/>
      <c r="AF6374" s="20"/>
      <c r="AI6374" s="2"/>
      <c r="AJ6374" s="2"/>
      <c r="AK6374" s="20"/>
      <c r="AN6374" s="2"/>
      <c r="AO6374" s="2"/>
    </row>
    <row r="6375" spans="7:41" x14ac:dyDescent="0.25">
      <c r="G6375" s="2"/>
      <c r="AF6375" s="20"/>
      <c r="AI6375" s="2"/>
      <c r="AJ6375" s="2"/>
      <c r="AK6375" s="20"/>
      <c r="AN6375" s="2"/>
      <c r="AO6375" s="2"/>
    </row>
    <row r="6376" spans="7:41" x14ac:dyDescent="0.25">
      <c r="G6376" s="2"/>
      <c r="AF6376" s="20"/>
      <c r="AI6376" s="2"/>
      <c r="AJ6376" s="2"/>
      <c r="AK6376" s="20"/>
      <c r="AN6376" s="2"/>
      <c r="AO6376" s="2"/>
    </row>
    <row r="6377" spans="7:41" x14ac:dyDescent="0.25">
      <c r="G6377" s="2"/>
      <c r="AF6377" s="20"/>
      <c r="AI6377" s="2"/>
      <c r="AJ6377" s="2"/>
      <c r="AK6377" s="20"/>
      <c r="AN6377" s="2"/>
      <c r="AO6377" s="2"/>
    </row>
    <row r="6378" spans="7:41" x14ac:dyDescent="0.25">
      <c r="G6378" s="2"/>
      <c r="AF6378" s="20"/>
      <c r="AI6378" s="2"/>
      <c r="AJ6378" s="2"/>
      <c r="AK6378" s="20"/>
      <c r="AN6378" s="2"/>
      <c r="AO6378" s="2"/>
    </row>
    <row r="6379" spans="7:41" x14ac:dyDescent="0.25">
      <c r="G6379" s="2"/>
      <c r="AF6379" s="20"/>
      <c r="AI6379" s="2"/>
      <c r="AJ6379" s="2"/>
      <c r="AK6379" s="20"/>
      <c r="AN6379" s="2"/>
      <c r="AO6379" s="2"/>
    </row>
    <row r="6380" spans="7:41" x14ac:dyDescent="0.25">
      <c r="G6380" s="2"/>
      <c r="AF6380" s="20"/>
      <c r="AI6380" s="2"/>
      <c r="AJ6380" s="2"/>
      <c r="AK6380" s="20"/>
      <c r="AN6380" s="2"/>
      <c r="AO6380" s="2"/>
    </row>
    <row r="6381" spans="7:41" x14ac:dyDescent="0.25">
      <c r="G6381" s="2"/>
      <c r="AF6381" s="20"/>
      <c r="AI6381" s="2"/>
      <c r="AJ6381" s="2"/>
      <c r="AK6381" s="20"/>
      <c r="AN6381" s="2"/>
      <c r="AO6381" s="2"/>
    </row>
    <row r="6382" spans="7:41" x14ac:dyDescent="0.25">
      <c r="G6382" s="2"/>
      <c r="AF6382" s="20"/>
      <c r="AI6382" s="2"/>
      <c r="AJ6382" s="2"/>
      <c r="AK6382" s="20"/>
      <c r="AN6382" s="2"/>
      <c r="AO6382" s="2"/>
    </row>
    <row r="6383" spans="7:41" x14ac:dyDescent="0.25">
      <c r="G6383" s="2"/>
      <c r="AF6383" s="20"/>
      <c r="AI6383" s="2"/>
      <c r="AJ6383" s="2"/>
      <c r="AK6383" s="20"/>
      <c r="AN6383" s="2"/>
      <c r="AO6383" s="2"/>
    </row>
    <row r="6384" spans="7:41" x14ac:dyDescent="0.25">
      <c r="G6384" s="2"/>
      <c r="AF6384" s="20"/>
      <c r="AI6384" s="2"/>
      <c r="AJ6384" s="2"/>
      <c r="AK6384" s="20"/>
      <c r="AN6384" s="2"/>
      <c r="AO6384" s="2"/>
    </row>
    <row r="6385" spans="7:41" x14ac:dyDescent="0.25">
      <c r="G6385" s="2"/>
      <c r="AF6385" s="20"/>
      <c r="AI6385" s="2"/>
      <c r="AJ6385" s="2"/>
      <c r="AK6385" s="20"/>
      <c r="AN6385" s="2"/>
      <c r="AO6385" s="2"/>
    </row>
    <row r="6386" spans="7:41" x14ac:dyDescent="0.25">
      <c r="G6386" s="2"/>
      <c r="AF6386" s="20"/>
      <c r="AI6386" s="2"/>
      <c r="AJ6386" s="2"/>
      <c r="AK6386" s="20"/>
      <c r="AN6386" s="2"/>
      <c r="AO6386" s="2"/>
    </row>
    <row r="6387" spans="7:41" x14ac:dyDescent="0.25">
      <c r="G6387" s="2"/>
      <c r="AF6387" s="20"/>
      <c r="AI6387" s="2"/>
      <c r="AJ6387" s="2"/>
      <c r="AK6387" s="20"/>
      <c r="AN6387" s="2"/>
      <c r="AO6387" s="2"/>
    </row>
    <row r="6388" spans="7:41" x14ac:dyDescent="0.25">
      <c r="G6388" s="2"/>
      <c r="AF6388" s="20"/>
      <c r="AI6388" s="2"/>
      <c r="AJ6388" s="2"/>
      <c r="AK6388" s="20"/>
      <c r="AN6388" s="2"/>
      <c r="AO6388" s="2"/>
    </row>
    <row r="6389" spans="7:41" x14ac:dyDescent="0.25">
      <c r="G6389" s="2"/>
      <c r="AF6389" s="20"/>
      <c r="AI6389" s="2"/>
      <c r="AJ6389" s="2"/>
      <c r="AK6389" s="20"/>
      <c r="AN6389" s="2"/>
      <c r="AO6389" s="2"/>
    </row>
    <row r="6390" spans="7:41" x14ac:dyDescent="0.25">
      <c r="G6390" s="2"/>
      <c r="AF6390" s="20"/>
      <c r="AI6390" s="2"/>
      <c r="AJ6390" s="2"/>
      <c r="AK6390" s="20"/>
      <c r="AN6390" s="2"/>
      <c r="AO6390" s="2"/>
    </row>
    <row r="6391" spans="7:41" x14ac:dyDescent="0.25">
      <c r="G6391" s="2"/>
      <c r="AF6391" s="20"/>
      <c r="AI6391" s="2"/>
      <c r="AJ6391" s="2"/>
      <c r="AK6391" s="20"/>
      <c r="AN6391" s="2"/>
      <c r="AO6391" s="2"/>
    </row>
    <row r="6392" spans="7:41" x14ac:dyDescent="0.25">
      <c r="G6392" s="2"/>
      <c r="AF6392" s="20"/>
      <c r="AI6392" s="2"/>
      <c r="AJ6392" s="2"/>
      <c r="AK6392" s="20"/>
      <c r="AN6392" s="2"/>
      <c r="AO6392" s="2"/>
    </row>
    <row r="6393" spans="7:41" x14ac:dyDescent="0.25">
      <c r="G6393" s="2"/>
      <c r="AF6393" s="20"/>
      <c r="AI6393" s="2"/>
      <c r="AJ6393" s="2"/>
      <c r="AK6393" s="20"/>
      <c r="AN6393" s="2"/>
      <c r="AO6393" s="2"/>
    </row>
    <row r="6394" spans="7:41" x14ac:dyDescent="0.25">
      <c r="G6394" s="2"/>
      <c r="AF6394" s="20"/>
      <c r="AI6394" s="2"/>
      <c r="AJ6394" s="2"/>
      <c r="AK6394" s="20"/>
      <c r="AN6394" s="2"/>
      <c r="AO6394" s="2"/>
    </row>
    <row r="6395" spans="7:41" x14ac:dyDescent="0.25">
      <c r="G6395" s="2"/>
      <c r="AF6395" s="20"/>
      <c r="AI6395" s="2"/>
      <c r="AJ6395" s="2"/>
      <c r="AK6395" s="20"/>
      <c r="AN6395" s="2"/>
      <c r="AO6395" s="2"/>
    </row>
    <row r="6396" spans="7:41" x14ac:dyDescent="0.25">
      <c r="G6396" s="2"/>
      <c r="AF6396" s="20"/>
      <c r="AI6396" s="2"/>
      <c r="AJ6396" s="2"/>
      <c r="AK6396" s="20"/>
      <c r="AN6396" s="2"/>
      <c r="AO6396" s="2"/>
    </row>
    <row r="6397" spans="7:41" x14ac:dyDescent="0.25">
      <c r="G6397" s="2"/>
      <c r="AF6397" s="20"/>
      <c r="AI6397" s="2"/>
      <c r="AJ6397" s="2"/>
      <c r="AK6397" s="20"/>
      <c r="AN6397" s="2"/>
      <c r="AO6397" s="2"/>
    </row>
    <row r="6398" spans="7:41" x14ac:dyDescent="0.25">
      <c r="G6398" s="2"/>
      <c r="AF6398" s="20"/>
      <c r="AI6398" s="2"/>
      <c r="AJ6398" s="2"/>
      <c r="AK6398" s="20"/>
      <c r="AN6398" s="2"/>
      <c r="AO6398" s="2"/>
    </row>
    <row r="6399" spans="7:41" x14ac:dyDescent="0.25">
      <c r="G6399" s="2"/>
      <c r="AF6399" s="20"/>
      <c r="AI6399" s="2"/>
      <c r="AJ6399" s="2"/>
      <c r="AK6399" s="20"/>
      <c r="AN6399" s="2"/>
      <c r="AO6399" s="2"/>
    </row>
    <row r="6400" spans="7:41" x14ac:dyDescent="0.25">
      <c r="G6400" s="2"/>
      <c r="AF6400" s="20"/>
      <c r="AI6400" s="2"/>
      <c r="AJ6400" s="2"/>
      <c r="AK6400" s="20"/>
      <c r="AN6400" s="2"/>
      <c r="AO6400" s="2"/>
    </row>
    <row r="6401" spans="7:41" x14ac:dyDescent="0.25">
      <c r="G6401" s="2"/>
      <c r="AF6401" s="20"/>
      <c r="AI6401" s="2"/>
      <c r="AJ6401" s="2"/>
      <c r="AK6401" s="20"/>
      <c r="AN6401" s="2"/>
      <c r="AO6401" s="2"/>
    </row>
    <row r="6402" spans="7:41" x14ac:dyDescent="0.25">
      <c r="G6402" s="2"/>
      <c r="AF6402" s="20"/>
      <c r="AI6402" s="2"/>
      <c r="AJ6402" s="2"/>
      <c r="AK6402" s="20"/>
      <c r="AN6402" s="2"/>
      <c r="AO6402" s="2"/>
    </row>
    <row r="6403" spans="7:41" x14ac:dyDescent="0.25">
      <c r="G6403" s="2"/>
      <c r="AF6403" s="20"/>
      <c r="AI6403" s="2"/>
      <c r="AJ6403" s="2"/>
      <c r="AK6403" s="20"/>
      <c r="AN6403" s="2"/>
      <c r="AO6403" s="2"/>
    </row>
    <row r="6404" spans="7:41" x14ac:dyDescent="0.25">
      <c r="G6404" s="2"/>
      <c r="AF6404" s="20"/>
      <c r="AI6404" s="2"/>
      <c r="AJ6404" s="2"/>
      <c r="AK6404" s="20"/>
      <c r="AN6404" s="2"/>
      <c r="AO6404" s="2"/>
    </row>
    <row r="6405" spans="7:41" x14ac:dyDescent="0.25">
      <c r="G6405" s="2"/>
      <c r="AF6405" s="20"/>
      <c r="AI6405" s="2"/>
      <c r="AJ6405" s="2"/>
      <c r="AK6405" s="20"/>
      <c r="AN6405" s="2"/>
      <c r="AO6405" s="2"/>
    </row>
    <row r="6406" spans="7:41" x14ac:dyDescent="0.25">
      <c r="G6406" s="2"/>
      <c r="AF6406" s="20"/>
      <c r="AI6406" s="2"/>
      <c r="AJ6406" s="2"/>
      <c r="AK6406" s="20"/>
      <c r="AN6406" s="2"/>
      <c r="AO6406" s="2"/>
    </row>
    <row r="6407" spans="7:41" x14ac:dyDescent="0.25">
      <c r="G6407" s="2"/>
      <c r="AF6407" s="20"/>
      <c r="AI6407" s="2"/>
      <c r="AJ6407" s="2"/>
      <c r="AK6407" s="20"/>
      <c r="AN6407" s="2"/>
      <c r="AO6407" s="2"/>
    </row>
    <row r="6408" spans="7:41" x14ac:dyDescent="0.25">
      <c r="G6408" s="2"/>
      <c r="AF6408" s="20"/>
      <c r="AI6408" s="2"/>
      <c r="AJ6408" s="2"/>
      <c r="AK6408" s="20"/>
      <c r="AN6408" s="2"/>
      <c r="AO6408" s="2"/>
    </row>
    <row r="6409" spans="7:41" x14ac:dyDescent="0.25">
      <c r="G6409" s="2"/>
      <c r="AF6409" s="20"/>
      <c r="AI6409" s="2"/>
      <c r="AJ6409" s="2"/>
      <c r="AK6409" s="20"/>
      <c r="AN6409" s="2"/>
      <c r="AO6409" s="2"/>
    </row>
    <row r="6410" spans="7:41" x14ac:dyDescent="0.25">
      <c r="G6410" s="2"/>
      <c r="AF6410" s="20"/>
      <c r="AI6410" s="2"/>
      <c r="AJ6410" s="2"/>
      <c r="AK6410" s="20"/>
      <c r="AN6410" s="2"/>
      <c r="AO6410" s="2"/>
    </row>
    <row r="6411" spans="7:41" x14ac:dyDescent="0.25">
      <c r="G6411" s="2"/>
      <c r="AF6411" s="20"/>
      <c r="AI6411" s="2"/>
      <c r="AJ6411" s="2"/>
      <c r="AK6411" s="20"/>
      <c r="AN6411" s="2"/>
      <c r="AO6411" s="2"/>
    </row>
    <row r="6412" spans="7:41" x14ac:dyDescent="0.25">
      <c r="G6412" s="2"/>
      <c r="AF6412" s="20"/>
      <c r="AI6412" s="2"/>
      <c r="AJ6412" s="2"/>
      <c r="AK6412" s="20"/>
      <c r="AN6412" s="2"/>
      <c r="AO6412" s="2"/>
    </row>
    <row r="6413" spans="7:41" x14ac:dyDescent="0.25">
      <c r="G6413" s="2"/>
      <c r="AF6413" s="20"/>
      <c r="AI6413" s="2"/>
      <c r="AJ6413" s="2"/>
      <c r="AK6413" s="20"/>
      <c r="AN6413" s="2"/>
      <c r="AO6413" s="2"/>
    </row>
    <row r="6414" spans="7:41" x14ac:dyDescent="0.25">
      <c r="G6414" s="2"/>
      <c r="AF6414" s="20"/>
      <c r="AI6414" s="2"/>
      <c r="AJ6414" s="2"/>
      <c r="AK6414" s="20"/>
      <c r="AN6414" s="2"/>
      <c r="AO6414" s="2"/>
    </row>
    <row r="6415" spans="7:41" x14ac:dyDescent="0.25">
      <c r="G6415" s="2"/>
      <c r="AF6415" s="20"/>
      <c r="AI6415" s="2"/>
      <c r="AJ6415" s="2"/>
      <c r="AK6415" s="20"/>
      <c r="AN6415" s="2"/>
      <c r="AO6415" s="2"/>
    </row>
    <row r="6416" spans="7:41" x14ac:dyDescent="0.25">
      <c r="G6416" s="2"/>
      <c r="AF6416" s="20"/>
      <c r="AI6416" s="2"/>
      <c r="AJ6416" s="2"/>
      <c r="AK6416" s="20"/>
      <c r="AN6416" s="2"/>
      <c r="AO6416" s="2"/>
    </row>
    <row r="6417" spans="7:41" x14ac:dyDescent="0.25">
      <c r="G6417" s="2"/>
      <c r="AF6417" s="20"/>
      <c r="AI6417" s="2"/>
      <c r="AJ6417" s="2"/>
      <c r="AK6417" s="20"/>
      <c r="AN6417" s="2"/>
      <c r="AO6417" s="2"/>
    </row>
    <row r="6418" spans="7:41" x14ac:dyDescent="0.25">
      <c r="G6418" s="2"/>
      <c r="AF6418" s="20"/>
      <c r="AI6418" s="2"/>
      <c r="AJ6418" s="2"/>
      <c r="AK6418" s="20"/>
      <c r="AN6418" s="2"/>
      <c r="AO6418" s="2"/>
    </row>
    <row r="6419" spans="7:41" x14ac:dyDescent="0.25">
      <c r="G6419" s="2"/>
      <c r="AF6419" s="20"/>
      <c r="AI6419" s="2"/>
      <c r="AJ6419" s="2"/>
      <c r="AK6419" s="20"/>
      <c r="AN6419" s="2"/>
      <c r="AO6419" s="2"/>
    </row>
    <row r="6420" spans="7:41" x14ac:dyDescent="0.25">
      <c r="G6420" s="2"/>
      <c r="AF6420" s="20"/>
      <c r="AI6420" s="2"/>
      <c r="AJ6420" s="2"/>
      <c r="AK6420" s="20"/>
      <c r="AN6420" s="2"/>
      <c r="AO6420" s="2"/>
    </row>
    <row r="6421" spans="7:41" x14ac:dyDescent="0.25">
      <c r="G6421" s="2"/>
      <c r="AF6421" s="20"/>
      <c r="AI6421" s="2"/>
      <c r="AJ6421" s="2"/>
      <c r="AK6421" s="20"/>
      <c r="AN6421" s="2"/>
      <c r="AO6421" s="2"/>
    </row>
    <row r="6422" spans="7:41" x14ac:dyDescent="0.25">
      <c r="G6422" s="2"/>
      <c r="AF6422" s="20"/>
      <c r="AI6422" s="2"/>
      <c r="AJ6422" s="2"/>
      <c r="AK6422" s="20"/>
      <c r="AN6422" s="2"/>
      <c r="AO6422" s="2"/>
    </row>
    <row r="6423" spans="7:41" x14ac:dyDescent="0.25">
      <c r="G6423" s="2"/>
      <c r="AF6423" s="20"/>
      <c r="AI6423" s="2"/>
      <c r="AJ6423" s="2"/>
      <c r="AK6423" s="20"/>
      <c r="AN6423" s="2"/>
      <c r="AO6423" s="2"/>
    </row>
    <row r="6424" spans="7:41" x14ac:dyDescent="0.25">
      <c r="G6424" s="2"/>
      <c r="AF6424" s="20"/>
      <c r="AI6424" s="2"/>
      <c r="AJ6424" s="2"/>
      <c r="AK6424" s="20"/>
      <c r="AN6424" s="2"/>
      <c r="AO6424" s="2"/>
    </row>
    <row r="6425" spans="7:41" x14ac:dyDescent="0.25">
      <c r="G6425" s="2"/>
      <c r="AF6425" s="20"/>
      <c r="AI6425" s="2"/>
      <c r="AJ6425" s="2"/>
      <c r="AK6425" s="20"/>
      <c r="AN6425" s="2"/>
      <c r="AO6425" s="2"/>
    </row>
    <row r="6426" spans="7:41" x14ac:dyDescent="0.25">
      <c r="G6426" s="2"/>
      <c r="AF6426" s="20"/>
      <c r="AI6426" s="2"/>
      <c r="AJ6426" s="2"/>
      <c r="AK6426" s="20"/>
      <c r="AN6426" s="2"/>
      <c r="AO6426" s="2"/>
    </row>
    <row r="6427" spans="7:41" x14ac:dyDescent="0.25">
      <c r="G6427" s="2"/>
      <c r="AF6427" s="20"/>
      <c r="AI6427" s="2"/>
      <c r="AJ6427" s="2"/>
      <c r="AK6427" s="20"/>
      <c r="AN6427" s="2"/>
      <c r="AO6427" s="2"/>
    </row>
    <row r="6428" spans="7:41" x14ac:dyDescent="0.25">
      <c r="G6428" s="2"/>
      <c r="AF6428" s="20"/>
      <c r="AI6428" s="2"/>
      <c r="AJ6428" s="2"/>
      <c r="AK6428" s="20"/>
      <c r="AN6428" s="2"/>
      <c r="AO6428" s="2"/>
    </row>
    <row r="6429" spans="7:41" x14ac:dyDescent="0.25">
      <c r="G6429" s="2"/>
      <c r="AF6429" s="20"/>
      <c r="AI6429" s="2"/>
      <c r="AJ6429" s="2"/>
      <c r="AK6429" s="20"/>
      <c r="AN6429" s="2"/>
      <c r="AO6429" s="2"/>
    </row>
    <row r="6430" spans="7:41" x14ac:dyDescent="0.25">
      <c r="G6430" s="2"/>
      <c r="AF6430" s="20"/>
      <c r="AI6430" s="2"/>
      <c r="AJ6430" s="2"/>
      <c r="AK6430" s="20"/>
      <c r="AN6430" s="2"/>
      <c r="AO6430" s="2"/>
    </row>
    <row r="6431" spans="7:41" x14ac:dyDescent="0.25">
      <c r="G6431" s="2"/>
      <c r="AF6431" s="20"/>
      <c r="AI6431" s="2"/>
      <c r="AJ6431" s="2"/>
      <c r="AK6431" s="20"/>
      <c r="AN6431" s="2"/>
      <c r="AO6431" s="2"/>
    </row>
    <row r="6432" spans="7:41" x14ac:dyDescent="0.25">
      <c r="G6432" s="2"/>
      <c r="AF6432" s="20"/>
      <c r="AI6432" s="2"/>
      <c r="AJ6432" s="2"/>
      <c r="AK6432" s="20"/>
      <c r="AN6432" s="2"/>
      <c r="AO6432" s="2"/>
    </row>
    <row r="6433" spans="7:41" x14ac:dyDescent="0.25">
      <c r="G6433" s="2"/>
      <c r="AF6433" s="20"/>
      <c r="AI6433" s="2"/>
      <c r="AJ6433" s="2"/>
      <c r="AK6433" s="20"/>
      <c r="AN6433" s="2"/>
      <c r="AO6433" s="2"/>
    </row>
    <row r="6434" spans="7:41" x14ac:dyDescent="0.25">
      <c r="G6434" s="2"/>
      <c r="AF6434" s="20"/>
      <c r="AI6434" s="2"/>
      <c r="AJ6434" s="2"/>
      <c r="AK6434" s="20"/>
      <c r="AN6434" s="2"/>
      <c r="AO6434" s="2"/>
    </row>
    <row r="6435" spans="7:41" x14ac:dyDescent="0.25">
      <c r="G6435" s="2"/>
      <c r="AF6435" s="20"/>
      <c r="AI6435" s="2"/>
      <c r="AJ6435" s="2"/>
      <c r="AK6435" s="20"/>
      <c r="AN6435" s="2"/>
      <c r="AO6435" s="2"/>
    </row>
    <row r="6436" spans="7:41" x14ac:dyDescent="0.25">
      <c r="G6436" s="2"/>
      <c r="AF6436" s="20"/>
      <c r="AI6436" s="2"/>
      <c r="AJ6436" s="2"/>
      <c r="AK6436" s="20"/>
      <c r="AN6436" s="2"/>
      <c r="AO6436" s="2"/>
    </row>
    <row r="6437" spans="7:41" x14ac:dyDescent="0.25">
      <c r="G6437" s="2"/>
      <c r="AF6437" s="20"/>
      <c r="AI6437" s="2"/>
      <c r="AJ6437" s="2"/>
      <c r="AK6437" s="20"/>
      <c r="AN6437" s="2"/>
      <c r="AO6437" s="2"/>
    </row>
    <row r="6438" spans="7:41" x14ac:dyDescent="0.25">
      <c r="G6438" s="2"/>
      <c r="AF6438" s="20"/>
      <c r="AI6438" s="2"/>
      <c r="AJ6438" s="2"/>
      <c r="AK6438" s="20"/>
      <c r="AN6438" s="2"/>
      <c r="AO6438" s="2"/>
    </row>
    <row r="6439" spans="7:41" x14ac:dyDescent="0.25">
      <c r="G6439" s="2"/>
      <c r="AF6439" s="20"/>
      <c r="AI6439" s="2"/>
      <c r="AJ6439" s="2"/>
      <c r="AK6439" s="20"/>
      <c r="AN6439" s="2"/>
      <c r="AO6439" s="2"/>
    </row>
    <row r="6440" spans="7:41" x14ac:dyDescent="0.25">
      <c r="G6440" s="2"/>
      <c r="AF6440" s="20"/>
      <c r="AI6440" s="2"/>
      <c r="AJ6440" s="2"/>
      <c r="AK6440" s="20"/>
      <c r="AN6440" s="2"/>
      <c r="AO6440" s="2"/>
    </row>
    <row r="6441" spans="7:41" x14ac:dyDescent="0.25">
      <c r="G6441" s="2"/>
      <c r="AF6441" s="20"/>
      <c r="AI6441" s="2"/>
      <c r="AJ6441" s="2"/>
      <c r="AK6441" s="20"/>
      <c r="AN6441" s="2"/>
      <c r="AO6441" s="2"/>
    </row>
    <row r="6442" spans="7:41" x14ac:dyDescent="0.25">
      <c r="G6442" s="2"/>
      <c r="AF6442" s="20"/>
      <c r="AI6442" s="2"/>
      <c r="AJ6442" s="2"/>
      <c r="AK6442" s="20"/>
      <c r="AN6442" s="2"/>
      <c r="AO6442" s="2"/>
    </row>
    <row r="6443" spans="7:41" x14ac:dyDescent="0.25">
      <c r="G6443" s="2"/>
      <c r="AF6443" s="20"/>
      <c r="AI6443" s="2"/>
      <c r="AJ6443" s="2"/>
      <c r="AK6443" s="20"/>
      <c r="AN6443" s="2"/>
      <c r="AO6443" s="2"/>
    </row>
    <row r="6444" spans="7:41" x14ac:dyDescent="0.25">
      <c r="G6444" s="2"/>
      <c r="AF6444" s="20"/>
      <c r="AI6444" s="2"/>
      <c r="AJ6444" s="2"/>
      <c r="AK6444" s="20"/>
      <c r="AN6444" s="2"/>
      <c r="AO6444" s="2"/>
    </row>
    <row r="6445" spans="7:41" x14ac:dyDescent="0.25">
      <c r="G6445" s="2"/>
      <c r="AF6445" s="20"/>
      <c r="AI6445" s="2"/>
      <c r="AJ6445" s="2"/>
      <c r="AK6445" s="20"/>
      <c r="AN6445" s="2"/>
      <c r="AO6445" s="2"/>
    </row>
    <row r="6446" spans="7:41" x14ac:dyDescent="0.25">
      <c r="G6446" s="2"/>
      <c r="AF6446" s="20"/>
      <c r="AI6446" s="2"/>
      <c r="AJ6446" s="2"/>
      <c r="AK6446" s="20"/>
      <c r="AN6446" s="2"/>
      <c r="AO6446" s="2"/>
    </row>
    <row r="6447" spans="7:41" x14ac:dyDescent="0.25">
      <c r="G6447" s="2"/>
      <c r="AF6447" s="20"/>
      <c r="AI6447" s="2"/>
      <c r="AJ6447" s="2"/>
      <c r="AK6447" s="20"/>
      <c r="AN6447" s="2"/>
      <c r="AO6447" s="2"/>
    </row>
    <row r="6448" spans="7:41" x14ac:dyDescent="0.25">
      <c r="G6448" s="2"/>
      <c r="AF6448" s="20"/>
      <c r="AI6448" s="2"/>
      <c r="AJ6448" s="2"/>
      <c r="AK6448" s="20"/>
      <c r="AN6448" s="2"/>
      <c r="AO6448" s="2"/>
    </row>
    <row r="6449" spans="7:41" x14ac:dyDescent="0.25">
      <c r="G6449" s="2"/>
      <c r="AF6449" s="20"/>
      <c r="AI6449" s="2"/>
      <c r="AJ6449" s="2"/>
      <c r="AK6449" s="20"/>
      <c r="AN6449" s="2"/>
      <c r="AO6449" s="2"/>
    </row>
    <row r="6450" spans="7:41" x14ac:dyDescent="0.25">
      <c r="G6450" s="2"/>
      <c r="AF6450" s="20"/>
      <c r="AI6450" s="2"/>
      <c r="AJ6450" s="2"/>
      <c r="AK6450" s="20"/>
      <c r="AN6450" s="2"/>
      <c r="AO6450" s="2"/>
    </row>
    <row r="6451" spans="7:41" x14ac:dyDescent="0.25">
      <c r="G6451" s="2"/>
      <c r="AF6451" s="20"/>
      <c r="AI6451" s="2"/>
      <c r="AJ6451" s="2"/>
      <c r="AK6451" s="20"/>
      <c r="AN6451" s="2"/>
      <c r="AO6451" s="2"/>
    </row>
    <row r="6452" spans="7:41" x14ac:dyDescent="0.25">
      <c r="G6452" s="2"/>
      <c r="AF6452" s="20"/>
      <c r="AI6452" s="2"/>
      <c r="AJ6452" s="2"/>
      <c r="AK6452" s="20"/>
      <c r="AN6452" s="2"/>
      <c r="AO6452" s="2"/>
    </row>
    <row r="6453" spans="7:41" x14ac:dyDescent="0.25">
      <c r="G6453" s="2"/>
      <c r="AF6453" s="20"/>
      <c r="AI6453" s="2"/>
      <c r="AJ6453" s="2"/>
      <c r="AK6453" s="20"/>
      <c r="AN6453" s="2"/>
      <c r="AO6453" s="2"/>
    </row>
    <row r="6454" spans="7:41" x14ac:dyDescent="0.25">
      <c r="G6454" s="2"/>
      <c r="AF6454" s="20"/>
      <c r="AI6454" s="2"/>
      <c r="AJ6454" s="2"/>
      <c r="AK6454" s="20"/>
      <c r="AN6454" s="2"/>
      <c r="AO6454" s="2"/>
    </row>
    <row r="6455" spans="7:41" x14ac:dyDescent="0.25">
      <c r="G6455" s="2"/>
      <c r="AF6455" s="20"/>
      <c r="AI6455" s="2"/>
      <c r="AJ6455" s="2"/>
      <c r="AK6455" s="20"/>
      <c r="AN6455" s="2"/>
      <c r="AO6455" s="2"/>
    </row>
    <row r="6456" spans="7:41" x14ac:dyDescent="0.25">
      <c r="G6456" s="2"/>
      <c r="AF6456" s="20"/>
      <c r="AI6456" s="2"/>
      <c r="AJ6456" s="2"/>
      <c r="AK6456" s="20"/>
      <c r="AN6456" s="2"/>
      <c r="AO6456" s="2"/>
    </row>
    <row r="6457" spans="7:41" x14ac:dyDescent="0.25">
      <c r="G6457" s="2"/>
      <c r="AF6457" s="20"/>
      <c r="AI6457" s="2"/>
      <c r="AJ6457" s="2"/>
      <c r="AK6457" s="20"/>
      <c r="AN6457" s="2"/>
      <c r="AO6457" s="2"/>
    </row>
    <row r="6458" spans="7:41" x14ac:dyDescent="0.25">
      <c r="G6458" s="2"/>
      <c r="AF6458" s="20"/>
      <c r="AI6458" s="2"/>
      <c r="AJ6458" s="2"/>
      <c r="AK6458" s="20"/>
      <c r="AN6458" s="2"/>
      <c r="AO6458" s="2"/>
    </row>
    <row r="6459" spans="7:41" x14ac:dyDescent="0.25">
      <c r="G6459" s="2"/>
      <c r="AF6459" s="20"/>
      <c r="AI6459" s="2"/>
      <c r="AJ6459" s="2"/>
      <c r="AK6459" s="20"/>
      <c r="AN6459" s="2"/>
      <c r="AO6459" s="2"/>
    </row>
    <row r="6460" spans="7:41" x14ac:dyDescent="0.25">
      <c r="G6460" s="2"/>
      <c r="AF6460" s="20"/>
      <c r="AI6460" s="2"/>
      <c r="AJ6460" s="2"/>
      <c r="AK6460" s="20"/>
      <c r="AN6460" s="2"/>
      <c r="AO6460" s="2"/>
    </row>
    <row r="6461" spans="7:41" x14ac:dyDescent="0.25">
      <c r="G6461" s="2"/>
      <c r="AF6461" s="20"/>
      <c r="AI6461" s="2"/>
      <c r="AJ6461" s="2"/>
      <c r="AK6461" s="20"/>
      <c r="AN6461" s="2"/>
      <c r="AO6461" s="2"/>
    </row>
    <row r="6462" spans="7:41" x14ac:dyDescent="0.25">
      <c r="G6462" s="2"/>
      <c r="AF6462" s="20"/>
      <c r="AI6462" s="2"/>
      <c r="AJ6462" s="2"/>
      <c r="AK6462" s="20"/>
      <c r="AN6462" s="2"/>
      <c r="AO6462" s="2"/>
    </row>
    <row r="6463" spans="7:41" x14ac:dyDescent="0.25">
      <c r="G6463" s="2"/>
      <c r="AF6463" s="20"/>
      <c r="AI6463" s="2"/>
      <c r="AJ6463" s="2"/>
      <c r="AK6463" s="20"/>
      <c r="AN6463" s="2"/>
      <c r="AO6463" s="2"/>
    </row>
    <row r="6464" spans="7:41" x14ac:dyDescent="0.25">
      <c r="G6464" s="2"/>
      <c r="AF6464" s="20"/>
      <c r="AI6464" s="2"/>
      <c r="AJ6464" s="2"/>
      <c r="AK6464" s="20"/>
      <c r="AN6464" s="2"/>
      <c r="AO6464" s="2"/>
    </row>
    <row r="6465" spans="7:41" x14ac:dyDescent="0.25">
      <c r="G6465" s="2"/>
      <c r="AF6465" s="20"/>
      <c r="AI6465" s="2"/>
      <c r="AJ6465" s="2"/>
      <c r="AK6465" s="20"/>
      <c r="AN6465" s="2"/>
      <c r="AO6465" s="2"/>
    </row>
    <row r="6466" spans="7:41" x14ac:dyDescent="0.25">
      <c r="G6466" s="2"/>
      <c r="AF6466" s="20"/>
      <c r="AI6466" s="2"/>
      <c r="AJ6466" s="2"/>
      <c r="AK6466" s="20"/>
      <c r="AN6466" s="2"/>
      <c r="AO6466" s="2"/>
    </row>
    <row r="6467" spans="7:41" x14ac:dyDescent="0.25">
      <c r="G6467" s="2"/>
      <c r="AF6467" s="20"/>
      <c r="AI6467" s="2"/>
      <c r="AJ6467" s="2"/>
      <c r="AK6467" s="20"/>
      <c r="AN6467" s="2"/>
      <c r="AO6467" s="2"/>
    </row>
    <row r="6468" spans="7:41" x14ac:dyDescent="0.25">
      <c r="G6468" s="2"/>
      <c r="AF6468" s="20"/>
      <c r="AI6468" s="2"/>
      <c r="AJ6468" s="2"/>
      <c r="AK6468" s="20"/>
      <c r="AN6468" s="2"/>
      <c r="AO6468" s="2"/>
    </row>
    <row r="6469" spans="7:41" x14ac:dyDescent="0.25">
      <c r="G6469" s="2"/>
      <c r="AF6469" s="20"/>
      <c r="AI6469" s="2"/>
      <c r="AJ6469" s="2"/>
      <c r="AK6469" s="20"/>
      <c r="AN6469" s="2"/>
      <c r="AO6469" s="2"/>
    </row>
    <row r="6470" spans="7:41" x14ac:dyDescent="0.25">
      <c r="G6470" s="2"/>
      <c r="AF6470" s="20"/>
      <c r="AI6470" s="2"/>
      <c r="AJ6470" s="2"/>
      <c r="AK6470" s="20"/>
      <c r="AN6470" s="2"/>
      <c r="AO6470" s="2"/>
    </row>
    <row r="6471" spans="7:41" x14ac:dyDescent="0.25">
      <c r="G6471" s="2"/>
      <c r="AF6471" s="20"/>
      <c r="AI6471" s="2"/>
      <c r="AJ6471" s="2"/>
      <c r="AK6471" s="20"/>
      <c r="AN6471" s="2"/>
      <c r="AO6471" s="2"/>
    </row>
    <row r="6472" spans="7:41" x14ac:dyDescent="0.25">
      <c r="G6472" s="2"/>
      <c r="AF6472" s="20"/>
      <c r="AI6472" s="2"/>
      <c r="AJ6472" s="2"/>
      <c r="AK6472" s="20"/>
      <c r="AN6472" s="2"/>
      <c r="AO6472" s="2"/>
    </row>
    <row r="6473" spans="7:41" x14ac:dyDescent="0.25">
      <c r="G6473" s="2"/>
      <c r="AF6473" s="20"/>
      <c r="AI6473" s="2"/>
      <c r="AJ6473" s="2"/>
      <c r="AK6473" s="20"/>
      <c r="AN6473" s="2"/>
      <c r="AO6473" s="2"/>
    </row>
    <row r="6474" spans="7:41" x14ac:dyDescent="0.25">
      <c r="G6474" s="2"/>
      <c r="AF6474" s="20"/>
      <c r="AI6474" s="2"/>
      <c r="AJ6474" s="2"/>
      <c r="AK6474" s="20"/>
      <c r="AN6474" s="2"/>
      <c r="AO6474" s="2"/>
    </row>
    <row r="6475" spans="7:41" x14ac:dyDescent="0.25">
      <c r="G6475" s="2"/>
      <c r="AF6475" s="20"/>
      <c r="AI6475" s="2"/>
      <c r="AJ6475" s="2"/>
      <c r="AK6475" s="20"/>
      <c r="AN6475" s="2"/>
      <c r="AO6475" s="2"/>
    </row>
    <row r="6476" spans="7:41" x14ac:dyDescent="0.25">
      <c r="G6476" s="2"/>
      <c r="AF6476" s="20"/>
      <c r="AI6476" s="2"/>
      <c r="AJ6476" s="2"/>
      <c r="AK6476" s="20"/>
      <c r="AN6476" s="2"/>
      <c r="AO6476" s="2"/>
    </row>
    <row r="6477" spans="7:41" x14ac:dyDescent="0.25">
      <c r="G6477" s="2"/>
      <c r="AF6477" s="20"/>
      <c r="AI6477" s="2"/>
      <c r="AJ6477" s="2"/>
      <c r="AK6477" s="20"/>
      <c r="AN6477" s="2"/>
      <c r="AO6477" s="2"/>
    </row>
    <row r="6478" spans="7:41" x14ac:dyDescent="0.25">
      <c r="G6478" s="2"/>
      <c r="AF6478" s="20"/>
      <c r="AI6478" s="2"/>
      <c r="AJ6478" s="2"/>
      <c r="AK6478" s="20"/>
      <c r="AN6478" s="2"/>
      <c r="AO6478" s="2"/>
    </row>
    <row r="6479" spans="7:41" x14ac:dyDescent="0.25">
      <c r="G6479" s="2"/>
      <c r="AF6479" s="20"/>
      <c r="AI6479" s="2"/>
      <c r="AJ6479" s="2"/>
      <c r="AK6479" s="20"/>
      <c r="AN6479" s="2"/>
      <c r="AO6479" s="2"/>
    </row>
    <row r="6480" spans="7:41" x14ac:dyDescent="0.25">
      <c r="G6480" s="2"/>
      <c r="AF6480" s="20"/>
      <c r="AI6480" s="2"/>
      <c r="AJ6480" s="2"/>
      <c r="AK6480" s="20"/>
      <c r="AN6480" s="2"/>
      <c r="AO6480" s="2"/>
    </row>
    <row r="6481" spans="7:41" x14ac:dyDescent="0.25">
      <c r="G6481" s="2"/>
      <c r="AF6481" s="20"/>
      <c r="AI6481" s="2"/>
      <c r="AJ6481" s="2"/>
      <c r="AK6481" s="20"/>
      <c r="AN6481" s="2"/>
      <c r="AO6481" s="2"/>
    </row>
    <row r="6482" spans="7:41" x14ac:dyDescent="0.25">
      <c r="G6482" s="2"/>
      <c r="AF6482" s="20"/>
      <c r="AI6482" s="2"/>
      <c r="AJ6482" s="2"/>
      <c r="AK6482" s="20"/>
      <c r="AN6482" s="2"/>
      <c r="AO6482" s="2"/>
    </row>
    <row r="6483" spans="7:41" x14ac:dyDescent="0.25">
      <c r="G6483" s="2"/>
      <c r="AF6483" s="20"/>
      <c r="AI6483" s="2"/>
      <c r="AJ6483" s="2"/>
      <c r="AK6483" s="20"/>
      <c r="AN6483" s="2"/>
      <c r="AO6483" s="2"/>
    </row>
    <row r="6484" spans="7:41" x14ac:dyDescent="0.25">
      <c r="G6484" s="2"/>
      <c r="AF6484" s="20"/>
      <c r="AI6484" s="2"/>
      <c r="AJ6484" s="2"/>
      <c r="AK6484" s="20"/>
      <c r="AN6484" s="2"/>
      <c r="AO6484" s="2"/>
    </row>
    <row r="6485" spans="7:41" x14ac:dyDescent="0.25">
      <c r="G6485" s="2"/>
      <c r="AF6485" s="20"/>
      <c r="AI6485" s="2"/>
      <c r="AJ6485" s="2"/>
      <c r="AK6485" s="20"/>
      <c r="AN6485" s="2"/>
      <c r="AO6485" s="2"/>
    </row>
    <row r="6486" spans="7:41" x14ac:dyDescent="0.25">
      <c r="G6486" s="2"/>
      <c r="AF6486" s="20"/>
      <c r="AI6486" s="2"/>
      <c r="AJ6486" s="2"/>
      <c r="AK6486" s="20"/>
      <c r="AN6486" s="2"/>
      <c r="AO6486" s="2"/>
    </row>
    <row r="6487" spans="7:41" x14ac:dyDescent="0.25">
      <c r="G6487" s="2"/>
      <c r="AF6487" s="20"/>
      <c r="AI6487" s="2"/>
      <c r="AJ6487" s="2"/>
      <c r="AK6487" s="20"/>
      <c r="AN6487" s="2"/>
      <c r="AO6487" s="2"/>
    </row>
    <row r="6488" spans="7:41" x14ac:dyDescent="0.25">
      <c r="G6488" s="2"/>
      <c r="AF6488" s="20"/>
      <c r="AI6488" s="2"/>
      <c r="AJ6488" s="2"/>
      <c r="AK6488" s="20"/>
      <c r="AN6488" s="2"/>
      <c r="AO6488" s="2"/>
    </row>
    <row r="6489" spans="7:41" x14ac:dyDescent="0.25">
      <c r="G6489" s="2"/>
      <c r="AF6489" s="20"/>
      <c r="AI6489" s="2"/>
      <c r="AJ6489" s="2"/>
      <c r="AK6489" s="20"/>
      <c r="AN6489" s="2"/>
      <c r="AO6489" s="2"/>
    </row>
    <row r="6490" spans="7:41" x14ac:dyDescent="0.25">
      <c r="G6490" s="2"/>
      <c r="AF6490" s="20"/>
      <c r="AI6490" s="2"/>
      <c r="AJ6490" s="2"/>
      <c r="AK6490" s="20"/>
      <c r="AN6490" s="2"/>
      <c r="AO6490" s="2"/>
    </row>
    <row r="6491" spans="7:41" x14ac:dyDescent="0.25">
      <c r="G6491" s="2"/>
      <c r="AF6491" s="20"/>
      <c r="AI6491" s="2"/>
      <c r="AJ6491" s="2"/>
      <c r="AK6491" s="20"/>
      <c r="AN6491" s="2"/>
      <c r="AO6491" s="2"/>
    </row>
    <row r="6492" spans="7:41" x14ac:dyDescent="0.25">
      <c r="G6492" s="2"/>
      <c r="AF6492" s="20"/>
      <c r="AI6492" s="2"/>
      <c r="AJ6492" s="2"/>
      <c r="AK6492" s="20"/>
      <c r="AN6492" s="2"/>
      <c r="AO6492" s="2"/>
    </row>
    <row r="6493" spans="7:41" x14ac:dyDescent="0.25">
      <c r="G6493" s="2"/>
      <c r="AF6493" s="20"/>
      <c r="AI6493" s="2"/>
      <c r="AJ6493" s="2"/>
      <c r="AK6493" s="20"/>
      <c r="AN6493" s="2"/>
      <c r="AO6493" s="2"/>
    </row>
    <row r="6494" spans="7:41" x14ac:dyDescent="0.25">
      <c r="G6494" s="2"/>
      <c r="AF6494" s="20"/>
      <c r="AI6494" s="2"/>
      <c r="AJ6494" s="2"/>
      <c r="AK6494" s="20"/>
      <c r="AN6494" s="2"/>
      <c r="AO6494" s="2"/>
    </row>
    <row r="6495" spans="7:41" x14ac:dyDescent="0.25">
      <c r="G6495" s="2"/>
      <c r="AF6495" s="20"/>
      <c r="AI6495" s="2"/>
      <c r="AJ6495" s="2"/>
      <c r="AK6495" s="20"/>
      <c r="AN6495" s="2"/>
      <c r="AO6495" s="2"/>
    </row>
    <row r="6496" spans="7:41" x14ac:dyDescent="0.25">
      <c r="G6496" s="2"/>
      <c r="AF6496" s="20"/>
      <c r="AI6496" s="2"/>
      <c r="AJ6496" s="2"/>
      <c r="AK6496" s="20"/>
      <c r="AN6496" s="2"/>
      <c r="AO6496" s="2"/>
    </row>
    <row r="6497" spans="7:41" x14ac:dyDescent="0.25">
      <c r="G6497" s="2"/>
      <c r="AF6497" s="20"/>
      <c r="AI6497" s="2"/>
      <c r="AJ6497" s="2"/>
      <c r="AK6497" s="20"/>
      <c r="AN6497" s="2"/>
      <c r="AO6497" s="2"/>
    </row>
    <row r="6498" spans="7:41" x14ac:dyDescent="0.25">
      <c r="G6498" s="2"/>
      <c r="AF6498" s="20"/>
      <c r="AI6498" s="2"/>
      <c r="AJ6498" s="2"/>
      <c r="AK6498" s="20"/>
      <c r="AN6498" s="2"/>
      <c r="AO6498" s="2"/>
    </row>
    <row r="6499" spans="7:41" x14ac:dyDescent="0.25">
      <c r="G6499" s="2"/>
      <c r="AF6499" s="20"/>
      <c r="AI6499" s="2"/>
      <c r="AJ6499" s="2"/>
      <c r="AK6499" s="20"/>
      <c r="AN6499" s="2"/>
      <c r="AO6499" s="2"/>
    </row>
    <row r="6500" spans="7:41" x14ac:dyDescent="0.25">
      <c r="G6500" s="2"/>
      <c r="AF6500" s="20"/>
      <c r="AI6500" s="2"/>
      <c r="AJ6500" s="2"/>
      <c r="AK6500" s="20"/>
      <c r="AN6500" s="2"/>
      <c r="AO6500" s="2"/>
    </row>
    <row r="6501" spans="7:41" x14ac:dyDescent="0.25">
      <c r="G6501" s="2"/>
      <c r="AF6501" s="20"/>
      <c r="AI6501" s="2"/>
      <c r="AJ6501" s="2"/>
      <c r="AK6501" s="20"/>
      <c r="AN6501" s="2"/>
      <c r="AO6501" s="2"/>
    </row>
    <row r="6502" spans="7:41" x14ac:dyDescent="0.25">
      <c r="G6502" s="2"/>
      <c r="AF6502" s="20"/>
      <c r="AI6502" s="2"/>
      <c r="AJ6502" s="2"/>
      <c r="AK6502" s="20"/>
      <c r="AN6502" s="2"/>
      <c r="AO6502" s="2"/>
    </row>
    <row r="6503" spans="7:41" x14ac:dyDescent="0.25">
      <c r="G6503" s="2"/>
      <c r="AF6503" s="20"/>
      <c r="AI6503" s="2"/>
      <c r="AJ6503" s="2"/>
      <c r="AK6503" s="20"/>
      <c r="AN6503" s="2"/>
      <c r="AO6503" s="2"/>
    </row>
    <row r="6504" spans="7:41" x14ac:dyDescent="0.25">
      <c r="G6504" s="2"/>
      <c r="AF6504" s="20"/>
      <c r="AI6504" s="2"/>
      <c r="AJ6504" s="2"/>
      <c r="AK6504" s="20"/>
      <c r="AN6504" s="2"/>
      <c r="AO6504" s="2"/>
    </row>
    <row r="6505" spans="7:41" x14ac:dyDescent="0.25">
      <c r="G6505" s="2"/>
      <c r="AF6505" s="20"/>
      <c r="AI6505" s="2"/>
      <c r="AJ6505" s="2"/>
      <c r="AK6505" s="20"/>
      <c r="AN6505" s="2"/>
      <c r="AO6505" s="2"/>
    </row>
    <row r="6506" spans="7:41" x14ac:dyDescent="0.25">
      <c r="G6506" s="2"/>
      <c r="AF6506" s="20"/>
      <c r="AI6506" s="2"/>
      <c r="AJ6506" s="2"/>
      <c r="AK6506" s="20"/>
      <c r="AN6506" s="2"/>
      <c r="AO6506" s="2"/>
    </row>
    <row r="6507" spans="7:41" x14ac:dyDescent="0.25">
      <c r="G6507" s="2"/>
      <c r="AF6507" s="20"/>
      <c r="AI6507" s="2"/>
      <c r="AJ6507" s="2"/>
      <c r="AK6507" s="20"/>
      <c r="AN6507" s="2"/>
      <c r="AO6507" s="2"/>
    </row>
    <row r="6508" spans="7:41" x14ac:dyDescent="0.25">
      <c r="G6508" s="2"/>
      <c r="AF6508" s="20"/>
      <c r="AI6508" s="2"/>
      <c r="AJ6508" s="2"/>
      <c r="AK6508" s="20"/>
      <c r="AN6508" s="2"/>
      <c r="AO6508" s="2"/>
    </row>
    <row r="6509" spans="7:41" x14ac:dyDescent="0.25">
      <c r="G6509" s="2"/>
      <c r="AF6509" s="20"/>
      <c r="AI6509" s="2"/>
      <c r="AJ6509" s="2"/>
      <c r="AK6509" s="20"/>
      <c r="AN6509" s="2"/>
      <c r="AO6509" s="2"/>
    </row>
    <row r="6510" spans="7:41" x14ac:dyDescent="0.25">
      <c r="G6510" s="2"/>
      <c r="AF6510" s="20"/>
      <c r="AI6510" s="2"/>
      <c r="AJ6510" s="2"/>
      <c r="AK6510" s="20"/>
      <c r="AN6510" s="2"/>
      <c r="AO6510" s="2"/>
    </row>
    <row r="6511" spans="7:41" x14ac:dyDescent="0.25">
      <c r="G6511" s="2"/>
      <c r="AF6511" s="20"/>
      <c r="AI6511" s="2"/>
      <c r="AJ6511" s="2"/>
      <c r="AK6511" s="20"/>
      <c r="AN6511" s="2"/>
      <c r="AO6511" s="2"/>
    </row>
    <row r="6512" spans="7:41" x14ac:dyDescent="0.25">
      <c r="G6512" s="2"/>
      <c r="AF6512" s="20"/>
      <c r="AI6512" s="2"/>
      <c r="AJ6512" s="2"/>
      <c r="AK6512" s="20"/>
      <c r="AN6512" s="2"/>
      <c r="AO6512" s="2"/>
    </row>
    <row r="6513" spans="7:41" x14ac:dyDescent="0.25">
      <c r="G6513" s="2"/>
      <c r="AF6513" s="20"/>
      <c r="AI6513" s="2"/>
      <c r="AJ6513" s="2"/>
      <c r="AK6513" s="20"/>
      <c r="AN6513" s="2"/>
      <c r="AO6513" s="2"/>
    </row>
    <row r="6514" spans="7:41" x14ac:dyDescent="0.25">
      <c r="G6514" s="2"/>
      <c r="AF6514" s="20"/>
      <c r="AI6514" s="2"/>
      <c r="AJ6514" s="2"/>
      <c r="AK6514" s="20"/>
      <c r="AN6514" s="2"/>
      <c r="AO6514" s="2"/>
    </row>
    <row r="6515" spans="7:41" x14ac:dyDescent="0.25">
      <c r="G6515" s="2"/>
      <c r="AF6515" s="20"/>
      <c r="AI6515" s="2"/>
      <c r="AJ6515" s="2"/>
      <c r="AK6515" s="20"/>
      <c r="AN6515" s="2"/>
      <c r="AO6515" s="2"/>
    </row>
    <row r="6516" spans="7:41" x14ac:dyDescent="0.25">
      <c r="G6516" s="2"/>
      <c r="AF6516" s="20"/>
      <c r="AI6516" s="2"/>
      <c r="AJ6516" s="2"/>
      <c r="AK6516" s="20"/>
      <c r="AN6516" s="2"/>
      <c r="AO6516" s="2"/>
    </row>
    <row r="6517" spans="7:41" x14ac:dyDescent="0.25">
      <c r="G6517" s="2"/>
      <c r="AF6517" s="20"/>
      <c r="AI6517" s="2"/>
      <c r="AJ6517" s="2"/>
      <c r="AK6517" s="20"/>
      <c r="AN6517" s="2"/>
      <c r="AO6517" s="2"/>
    </row>
    <row r="6518" spans="7:41" x14ac:dyDescent="0.25">
      <c r="G6518" s="2"/>
      <c r="AF6518" s="20"/>
      <c r="AI6518" s="2"/>
      <c r="AJ6518" s="2"/>
      <c r="AK6518" s="20"/>
      <c r="AN6518" s="2"/>
      <c r="AO6518" s="2"/>
    </row>
    <row r="6519" spans="7:41" x14ac:dyDescent="0.25">
      <c r="G6519" s="2"/>
      <c r="AF6519" s="20"/>
      <c r="AI6519" s="2"/>
      <c r="AJ6519" s="2"/>
      <c r="AK6519" s="20"/>
      <c r="AN6519" s="2"/>
      <c r="AO6519" s="2"/>
    </row>
    <row r="6520" spans="7:41" x14ac:dyDescent="0.25">
      <c r="G6520" s="2"/>
      <c r="AF6520" s="20"/>
      <c r="AI6520" s="2"/>
      <c r="AJ6520" s="2"/>
      <c r="AK6520" s="20"/>
      <c r="AN6520" s="2"/>
      <c r="AO6520" s="2"/>
    </row>
    <row r="6521" spans="7:41" x14ac:dyDescent="0.25">
      <c r="G6521" s="2"/>
      <c r="AF6521" s="20"/>
      <c r="AI6521" s="2"/>
      <c r="AJ6521" s="2"/>
      <c r="AK6521" s="20"/>
      <c r="AN6521" s="2"/>
      <c r="AO6521" s="2"/>
    </row>
    <row r="6522" spans="7:41" x14ac:dyDescent="0.25">
      <c r="G6522" s="2"/>
      <c r="AF6522" s="20"/>
      <c r="AI6522" s="2"/>
      <c r="AJ6522" s="2"/>
      <c r="AK6522" s="20"/>
      <c r="AN6522" s="2"/>
      <c r="AO6522" s="2"/>
    </row>
    <row r="6523" spans="7:41" x14ac:dyDescent="0.25">
      <c r="G6523" s="2"/>
      <c r="AF6523" s="20"/>
      <c r="AI6523" s="2"/>
      <c r="AJ6523" s="2"/>
      <c r="AK6523" s="20"/>
      <c r="AN6523" s="2"/>
      <c r="AO6523" s="2"/>
    </row>
    <row r="6524" spans="7:41" x14ac:dyDescent="0.25">
      <c r="G6524" s="2"/>
      <c r="AF6524" s="20"/>
      <c r="AI6524" s="2"/>
      <c r="AJ6524" s="2"/>
      <c r="AK6524" s="20"/>
      <c r="AN6524" s="2"/>
      <c r="AO6524" s="2"/>
    </row>
    <row r="6525" spans="7:41" x14ac:dyDescent="0.25">
      <c r="G6525" s="2"/>
      <c r="AF6525" s="20"/>
      <c r="AI6525" s="2"/>
      <c r="AJ6525" s="2"/>
      <c r="AK6525" s="20"/>
      <c r="AN6525" s="2"/>
      <c r="AO6525" s="2"/>
    </row>
    <row r="6526" spans="7:41" x14ac:dyDescent="0.25">
      <c r="G6526" s="2"/>
      <c r="AF6526" s="20"/>
      <c r="AI6526" s="2"/>
      <c r="AJ6526" s="2"/>
      <c r="AK6526" s="20"/>
      <c r="AN6526" s="2"/>
      <c r="AO6526" s="2"/>
    </row>
    <row r="6527" spans="7:41" x14ac:dyDescent="0.25">
      <c r="G6527" s="2"/>
      <c r="AF6527" s="20"/>
      <c r="AI6527" s="2"/>
      <c r="AJ6527" s="2"/>
      <c r="AK6527" s="20"/>
      <c r="AN6527" s="2"/>
      <c r="AO6527" s="2"/>
    </row>
    <row r="6528" spans="7:41" x14ac:dyDescent="0.25">
      <c r="G6528" s="2"/>
      <c r="AF6528" s="20"/>
      <c r="AI6528" s="2"/>
      <c r="AJ6528" s="2"/>
      <c r="AK6528" s="20"/>
      <c r="AN6528" s="2"/>
      <c r="AO6528" s="2"/>
    </row>
    <row r="6529" spans="7:41" x14ac:dyDescent="0.25">
      <c r="G6529" s="2"/>
      <c r="AF6529" s="20"/>
      <c r="AI6529" s="2"/>
      <c r="AJ6529" s="2"/>
      <c r="AK6529" s="20"/>
      <c r="AN6529" s="2"/>
      <c r="AO6529" s="2"/>
    </row>
    <row r="6530" spans="7:41" x14ac:dyDescent="0.25">
      <c r="G6530" s="2"/>
      <c r="AF6530" s="20"/>
      <c r="AI6530" s="2"/>
      <c r="AJ6530" s="2"/>
      <c r="AK6530" s="20"/>
      <c r="AN6530" s="2"/>
      <c r="AO6530" s="2"/>
    </row>
    <row r="6531" spans="7:41" x14ac:dyDescent="0.25">
      <c r="G6531" s="2"/>
      <c r="AF6531" s="20"/>
      <c r="AI6531" s="2"/>
      <c r="AJ6531" s="2"/>
      <c r="AK6531" s="20"/>
      <c r="AN6531" s="2"/>
      <c r="AO6531" s="2"/>
    </row>
    <row r="6532" spans="7:41" x14ac:dyDescent="0.25">
      <c r="G6532" s="2"/>
      <c r="AF6532" s="20"/>
      <c r="AI6532" s="2"/>
      <c r="AJ6532" s="2"/>
      <c r="AK6532" s="20"/>
      <c r="AN6532" s="2"/>
      <c r="AO6532" s="2"/>
    </row>
    <row r="6533" spans="7:41" x14ac:dyDescent="0.25">
      <c r="G6533" s="2"/>
      <c r="AF6533" s="20"/>
      <c r="AI6533" s="2"/>
      <c r="AJ6533" s="2"/>
      <c r="AK6533" s="20"/>
      <c r="AN6533" s="2"/>
      <c r="AO6533" s="2"/>
    </row>
    <row r="6534" spans="7:41" x14ac:dyDescent="0.25">
      <c r="G6534" s="2"/>
      <c r="AF6534" s="20"/>
      <c r="AI6534" s="2"/>
      <c r="AJ6534" s="2"/>
      <c r="AK6534" s="20"/>
      <c r="AN6534" s="2"/>
      <c r="AO6534" s="2"/>
    </row>
    <row r="6535" spans="7:41" x14ac:dyDescent="0.25">
      <c r="G6535" s="2"/>
      <c r="AF6535" s="20"/>
      <c r="AI6535" s="2"/>
      <c r="AJ6535" s="2"/>
      <c r="AK6535" s="20"/>
      <c r="AN6535" s="2"/>
      <c r="AO6535" s="2"/>
    </row>
    <row r="6536" spans="7:41" x14ac:dyDescent="0.25">
      <c r="G6536" s="2"/>
      <c r="AF6536" s="20"/>
      <c r="AI6536" s="2"/>
      <c r="AJ6536" s="2"/>
      <c r="AK6536" s="20"/>
      <c r="AN6536" s="2"/>
      <c r="AO6536" s="2"/>
    </row>
    <row r="6537" spans="7:41" x14ac:dyDescent="0.25">
      <c r="G6537" s="2"/>
      <c r="AF6537" s="20"/>
      <c r="AI6537" s="2"/>
      <c r="AJ6537" s="2"/>
      <c r="AK6537" s="20"/>
      <c r="AN6537" s="2"/>
      <c r="AO6537" s="2"/>
    </row>
    <row r="6538" spans="7:41" x14ac:dyDescent="0.25">
      <c r="G6538" s="2"/>
      <c r="AF6538" s="20"/>
      <c r="AI6538" s="2"/>
      <c r="AJ6538" s="2"/>
      <c r="AK6538" s="20"/>
      <c r="AN6538" s="2"/>
      <c r="AO6538" s="2"/>
    </row>
    <row r="6539" spans="7:41" x14ac:dyDescent="0.25">
      <c r="G6539" s="2"/>
      <c r="AF6539" s="20"/>
      <c r="AI6539" s="2"/>
      <c r="AJ6539" s="2"/>
      <c r="AK6539" s="20"/>
      <c r="AN6539" s="2"/>
      <c r="AO6539" s="2"/>
    </row>
    <row r="6540" spans="7:41" x14ac:dyDescent="0.25">
      <c r="G6540" s="2"/>
      <c r="AF6540" s="20"/>
      <c r="AI6540" s="2"/>
      <c r="AJ6540" s="2"/>
      <c r="AK6540" s="20"/>
      <c r="AN6540" s="2"/>
      <c r="AO6540" s="2"/>
    </row>
    <row r="6541" spans="7:41" x14ac:dyDescent="0.25">
      <c r="G6541" s="2"/>
      <c r="AF6541" s="20"/>
      <c r="AI6541" s="2"/>
      <c r="AJ6541" s="2"/>
      <c r="AK6541" s="20"/>
      <c r="AN6541" s="2"/>
      <c r="AO6541" s="2"/>
    </row>
    <row r="6542" spans="7:41" x14ac:dyDescent="0.25">
      <c r="G6542" s="2"/>
      <c r="AF6542" s="20"/>
      <c r="AI6542" s="2"/>
      <c r="AJ6542" s="2"/>
      <c r="AK6542" s="20"/>
      <c r="AN6542" s="2"/>
      <c r="AO6542" s="2"/>
    </row>
    <row r="6543" spans="7:41" x14ac:dyDescent="0.25">
      <c r="G6543" s="2"/>
      <c r="AF6543" s="20"/>
      <c r="AI6543" s="2"/>
      <c r="AJ6543" s="2"/>
      <c r="AK6543" s="20"/>
      <c r="AN6543" s="2"/>
      <c r="AO6543" s="2"/>
    </row>
    <row r="6544" spans="7:41" x14ac:dyDescent="0.25">
      <c r="G6544" s="2"/>
      <c r="AF6544" s="20"/>
      <c r="AI6544" s="2"/>
      <c r="AJ6544" s="2"/>
      <c r="AK6544" s="20"/>
      <c r="AN6544" s="2"/>
      <c r="AO6544" s="2"/>
    </row>
    <row r="6545" spans="7:41" x14ac:dyDescent="0.25">
      <c r="G6545" s="2"/>
      <c r="AF6545" s="20"/>
      <c r="AI6545" s="2"/>
      <c r="AJ6545" s="2"/>
      <c r="AK6545" s="20"/>
      <c r="AN6545" s="2"/>
      <c r="AO6545" s="2"/>
    </row>
    <row r="6546" spans="7:41" x14ac:dyDescent="0.25">
      <c r="G6546" s="2"/>
      <c r="AF6546" s="20"/>
      <c r="AI6546" s="2"/>
      <c r="AJ6546" s="2"/>
      <c r="AK6546" s="20"/>
      <c r="AN6546" s="2"/>
      <c r="AO6546" s="2"/>
    </row>
    <row r="6547" spans="7:41" x14ac:dyDescent="0.25">
      <c r="G6547" s="2"/>
      <c r="AF6547" s="20"/>
      <c r="AI6547" s="2"/>
      <c r="AJ6547" s="2"/>
      <c r="AK6547" s="20"/>
      <c r="AN6547" s="2"/>
      <c r="AO6547" s="2"/>
    </row>
    <row r="6548" spans="7:41" x14ac:dyDescent="0.25">
      <c r="G6548" s="2"/>
      <c r="AF6548" s="20"/>
      <c r="AI6548" s="2"/>
      <c r="AJ6548" s="2"/>
      <c r="AK6548" s="20"/>
      <c r="AN6548" s="2"/>
      <c r="AO6548" s="2"/>
    </row>
    <row r="6549" spans="7:41" x14ac:dyDescent="0.25">
      <c r="G6549" s="2"/>
      <c r="AF6549" s="20"/>
      <c r="AI6549" s="2"/>
      <c r="AJ6549" s="2"/>
      <c r="AK6549" s="20"/>
      <c r="AN6549" s="2"/>
      <c r="AO6549" s="2"/>
    </row>
    <row r="6550" spans="7:41" x14ac:dyDescent="0.25">
      <c r="G6550" s="2"/>
      <c r="AF6550" s="20"/>
      <c r="AI6550" s="2"/>
      <c r="AJ6550" s="2"/>
      <c r="AK6550" s="20"/>
      <c r="AN6550" s="2"/>
      <c r="AO6550" s="2"/>
    </row>
    <row r="6551" spans="7:41" x14ac:dyDescent="0.25">
      <c r="G6551" s="2"/>
      <c r="AF6551" s="20"/>
      <c r="AI6551" s="2"/>
      <c r="AJ6551" s="2"/>
      <c r="AK6551" s="20"/>
      <c r="AN6551" s="2"/>
      <c r="AO6551" s="2"/>
    </row>
    <row r="6552" spans="7:41" x14ac:dyDescent="0.25">
      <c r="G6552" s="2"/>
      <c r="AF6552" s="20"/>
      <c r="AI6552" s="2"/>
      <c r="AJ6552" s="2"/>
      <c r="AK6552" s="20"/>
      <c r="AN6552" s="2"/>
      <c r="AO6552" s="2"/>
    </row>
    <row r="6553" spans="7:41" x14ac:dyDescent="0.25">
      <c r="G6553" s="2"/>
      <c r="AF6553" s="20"/>
      <c r="AI6553" s="2"/>
      <c r="AJ6553" s="2"/>
      <c r="AK6553" s="20"/>
      <c r="AN6553" s="2"/>
      <c r="AO6553" s="2"/>
    </row>
    <row r="6554" spans="7:41" x14ac:dyDescent="0.25">
      <c r="G6554" s="2"/>
      <c r="AF6554" s="20"/>
      <c r="AI6554" s="2"/>
      <c r="AJ6554" s="2"/>
      <c r="AK6554" s="20"/>
      <c r="AN6554" s="2"/>
      <c r="AO6554" s="2"/>
    </row>
    <row r="6555" spans="7:41" x14ac:dyDescent="0.25">
      <c r="G6555" s="2"/>
      <c r="AF6555" s="20"/>
      <c r="AI6555" s="2"/>
      <c r="AJ6555" s="2"/>
      <c r="AK6555" s="20"/>
      <c r="AN6555" s="2"/>
      <c r="AO6555" s="2"/>
    </row>
    <row r="6556" spans="7:41" x14ac:dyDescent="0.25">
      <c r="G6556" s="2"/>
      <c r="AF6556" s="20"/>
      <c r="AI6556" s="2"/>
      <c r="AJ6556" s="2"/>
      <c r="AK6556" s="20"/>
      <c r="AN6556" s="2"/>
      <c r="AO6556" s="2"/>
    </row>
    <row r="6557" spans="7:41" x14ac:dyDescent="0.25">
      <c r="G6557" s="2"/>
      <c r="AF6557" s="20"/>
      <c r="AI6557" s="2"/>
      <c r="AJ6557" s="2"/>
      <c r="AK6557" s="20"/>
      <c r="AN6557" s="2"/>
      <c r="AO6557" s="2"/>
    </row>
    <row r="6558" spans="7:41" x14ac:dyDescent="0.25">
      <c r="G6558" s="2"/>
      <c r="AF6558" s="20"/>
      <c r="AI6558" s="2"/>
      <c r="AJ6558" s="2"/>
      <c r="AK6558" s="20"/>
      <c r="AN6558" s="2"/>
      <c r="AO6558" s="2"/>
    </row>
    <row r="6559" spans="7:41" x14ac:dyDescent="0.25">
      <c r="G6559" s="2"/>
      <c r="AF6559" s="20"/>
      <c r="AI6559" s="2"/>
      <c r="AJ6559" s="2"/>
      <c r="AK6559" s="20"/>
      <c r="AN6559" s="2"/>
      <c r="AO6559" s="2"/>
    </row>
    <row r="6560" spans="7:41" x14ac:dyDescent="0.25">
      <c r="G6560" s="2"/>
      <c r="AF6560" s="20"/>
      <c r="AI6560" s="2"/>
      <c r="AJ6560" s="2"/>
      <c r="AK6560" s="20"/>
      <c r="AN6560" s="2"/>
      <c r="AO6560" s="2"/>
    </row>
    <row r="6561" spans="7:41" x14ac:dyDescent="0.25">
      <c r="G6561" s="2"/>
      <c r="AF6561" s="20"/>
      <c r="AI6561" s="2"/>
      <c r="AJ6561" s="2"/>
      <c r="AK6561" s="20"/>
      <c r="AN6561" s="2"/>
      <c r="AO6561" s="2"/>
    </row>
    <row r="6562" spans="7:41" x14ac:dyDescent="0.25">
      <c r="G6562" s="2"/>
      <c r="AF6562" s="20"/>
      <c r="AI6562" s="2"/>
      <c r="AJ6562" s="2"/>
      <c r="AK6562" s="20"/>
      <c r="AN6562" s="2"/>
      <c r="AO6562" s="2"/>
    </row>
    <row r="6563" spans="7:41" x14ac:dyDescent="0.25">
      <c r="G6563" s="2"/>
      <c r="AF6563" s="20"/>
      <c r="AI6563" s="2"/>
      <c r="AJ6563" s="2"/>
      <c r="AK6563" s="20"/>
      <c r="AN6563" s="2"/>
      <c r="AO6563" s="2"/>
    </row>
    <row r="6564" spans="7:41" x14ac:dyDescent="0.25">
      <c r="G6564" s="2"/>
      <c r="AF6564" s="20"/>
      <c r="AI6564" s="2"/>
      <c r="AJ6564" s="2"/>
      <c r="AK6564" s="20"/>
      <c r="AN6564" s="2"/>
      <c r="AO6564" s="2"/>
    </row>
    <row r="6565" spans="7:41" x14ac:dyDescent="0.25">
      <c r="G6565" s="2"/>
      <c r="AF6565" s="20"/>
      <c r="AI6565" s="2"/>
      <c r="AJ6565" s="2"/>
      <c r="AK6565" s="20"/>
      <c r="AN6565" s="2"/>
      <c r="AO6565" s="2"/>
    </row>
    <row r="6566" spans="7:41" x14ac:dyDescent="0.25">
      <c r="G6566" s="2"/>
      <c r="AF6566" s="20"/>
      <c r="AI6566" s="2"/>
      <c r="AJ6566" s="2"/>
      <c r="AK6566" s="20"/>
      <c r="AN6566" s="2"/>
      <c r="AO6566" s="2"/>
    </row>
    <row r="6567" spans="7:41" x14ac:dyDescent="0.25">
      <c r="G6567" s="2"/>
      <c r="AF6567" s="20"/>
      <c r="AI6567" s="2"/>
      <c r="AJ6567" s="2"/>
      <c r="AK6567" s="20"/>
      <c r="AN6567" s="2"/>
      <c r="AO6567" s="2"/>
    </row>
    <row r="6568" spans="7:41" x14ac:dyDescent="0.25">
      <c r="G6568" s="2"/>
      <c r="AF6568" s="20"/>
      <c r="AI6568" s="2"/>
      <c r="AJ6568" s="2"/>
      <c r="AK6568" s="20"/>
      <c r="AN6568" s="2"/>
      <c r="AO6568" s="2"/>
    </row>
    <row r="6569" spans="7:41" x14ac:dyDescent="0.25">
      <c r="G6569" s="2"/>
      <c r="AF6569" s="20"/>
      <c r="AI6569" s="2"/>
      <c r="AJ6569" s="2"/>
      <c r="AK6569" s="20"/>
      <c r="AN6569" s="2"/>
      <c r="AO6569" s="2"/>
    </row>
    <row r="6570" spans="7:41" x14ac:dyDescent="0.25">
      <c r="G6570" s="2"/>
      <c r="AF6570" s="20"/>
      <c r="AI6570" s="2"/>
      <c r="AJ6570" s="2"/>
      <c r="AK6570" s="20"/>
      <c r="AN6570" s="2"/>
      <c r="AO6570" s="2"/>
    </row>
    <row r="6571" spans="7:41" x14ac:dyDescent="0.25">
      <c r="G6571" s="2"/>
      <c r="AF6571" s="20"/>
      <c r="AI6571" s="2"/>
      <c r="AJ6571" s="2"/>
      <c r="AK6571" s="20"/>
      <c r="AN6571" s="2"/>
      <c r="AO6571" s="2"/>
    </row>
    <row r="6572" spans="7:41" x14ac:dyDescent="0.25">
      <c r="G6572" s="2"/>
      <c r="AF6572" s="20"/>
      <c r="AI6572" s="2"/>
      <c r="AJ6572" s="2"/>
      <c r="AK6572" s="20"/>
      <c r="AN6572" s="2"/>
      <c r="AO6572" s="2"/>
    </row>
    <row r="6573" spans="7:41" x14ac:dyDescent="0.25">
      <c r="G6573" s="2"/>
      <c r="AF6573" s="20"/>
      <c r="AI6573" s="2"/>
      <c r="AJ6573" s="2"/>
      <c r="AK6573" s="20"/>
      <c r="AN6573" s="2"/>
      <c r="AO6573" s="2"/>
    </row>
    <row r="6574" spans="7:41" x14ac:dyDescent="0.25">
      <c r="G6574" s="2"/>
      <c r="AF6574" s="20"/>
      <c r="AI6574" s="2"/>
      <c r="AJ6574" s="2"/>
      <c r="AK6574" s="20"/>
      <c r="AN6574" s="2"/>
      <c r="AO6574" s="2"/>
    </row>
    <row r="6575" spans="7:41" x14ac:dyDescent="0.25">
      <c r="G6575" s="2"/>
      <c r="AF6575" s="20"/>
      <c r="AI6575" s="2"/>
      <c r="AJ6575" s="2"/>
      <c r="AK6575" s="20"/>
      <c r="AN6575" s="2"/>
      <c r="AO6575" s="2"/>
    </row>
    <row r="6576" spans="7:41" x14ac:dyDescent="0.25">
      <c r="G6576" s="2"/>
      <c r="AF6576" s="20"/>
      <c r="AI6576" s="2"/>
      <c r="AJ6576" s="2"/>
      <c r="AK6576" s="20"/>
      <c r="AN6576" s="2"/>
      <c r="AO6576" s="2"/>
    </row>
    <row r="6577" spans="7:41" x14ac:dyDescent="0.25">
      <c r="G6577" s="2"/>
      <c r="AF6577" s="20"/>
      <c r="AI6577" s="2"/>
      <c r="AJ6577" s="2"/>
      <c r="AK6577" s="20"/>
      <c r="AN6577" s="2"/>
      <c r="AO6577" s="2"/>
    </row>
    <row r="6578" spans="7:41" x14ac:dyDescent="0.25">
      <c r="G6578" s="2"/>
      <c r="AF6578" s="20"/>
      <c r="AI6578" s="2"/>
      <c r="AJ6578" s="2"/>
      <c r="AK6578" s="20"/>
      <c r="AN6578" s="2"/>
      <c r="AO6578" s="2"/>
    </row>
    <row r="6579" spans="7:41" x14ac:dyDescent="0.25">
      <c r="G6579" s="2"/>
      <c r="AF6579" s="20"/>
      <c r="AI6579" s="2"/>
      <c r="AJ6579" s="2"/>
      <c r="AK6579" s="20"/>
      <c r="AN6579" s="2"/>
      <c r="AO6579" s="2"/>
    </row>
    <row r="6580" spans="7:41" x14ac:dyDescent="0.25">
      <c r="G6580" s="2"/>
      <c r="AF6580" s="20"/>
      <c r="AI6580" s="2"/>
      <c r="AJ6580" s="2"/>
      <c r="AK6580" s="20"/>
      <c r="AN6580" s="2"/>
      <c r="AO6580" s="2"/>
    </row>
    <row r="6581" spans="7:41" x14ac:dyDescent="0.25">
      <c r="G6581" s="2"/>
      <c r="AF6581" s="20"/>
      <c r="AI6581" s="2"/>
      <c r="AJ6581" s="2"/>
      <c r="AK6581" s="20"/>
      <c r="AN6581" s="2"/>
      <c r="AO6581" s="2"/>
    </row>
    <row r="6582" spans="7:41" x14ac:dyDescent="0.25">
      <c r="G6582" s="2"/>
      <c r="AF6582" s="20"/>
      <c r="AI6582" s="2"/>
      <c r="AJ6582" s="2"/>
      <c r="AK6582" s="20"/>
      <c r="AN6582" s="2"/>
      <c r="AO6582" s="2"/>
    </row>
    <row r="6583" spans="7:41" x14ac:dyDescent="0.25">
      <c r="G6583" s="2"/>
      <c r="AF6583" s="20"/>
      <c r="AI6583" s="2"/>
      <c r="AJ6583" s="2"/>
      <c r="AK6583" s="20"/>
      <c r="AN6583" s="2"/>
      <c r="AO6583" s="2"/>
    </row>
    <row r="6584" spans="7:41" x14ac:dyDescent="0.25">
      <c r="G6584" s="2"/>
      <c r="AF6584" s="20"/>
      <c r="AI6584" s="2"/>
      <c r="AJ6584" s="2"/>
      <c r="AK6584" s="20"/>
      <c r="AN6584" s="2"/>
      <c r="AO6584" s="2"/>
    </row>
    <row r="6585" spans="7:41" x14ac:dyDescent="0.25">
      <c r="G6585" s="2"/>
      <c r="AF6585" s="20"/>
      <c r="AI6585" s="2"/>
      <c r="AJ6585" s="2"/>
      <c r="AK6585" s="20"/>
      <c r="AN6585" s="2"/>
      <c r="AO6585" s="2"/>
    </row>
    <row r="6586" spans="7:41" x14ac:dyDescent="0.25">
      <c r="G6586" s="2"/>
      <c r="AF6586" s="20"/>
      <c r="AI6586" s="2"/>
      <c r="AJ6586" s="2"/>
      <c r="AK6586" s="20"/>
      <c r="AN6586" s="2"/>
      <c r="AO6586" s="2"/>
    </row>
    <row r="6587" spans="7:41" x14ac:dyDescent="0.25">
      <c r="G6587" s="2"/>
      <c r="AF6587" s="20"/>
      <c r="AI6587" s="2"/>
      <c r="AJ6587" s="2"/>
      <c r="AK6587" s="20"/>
      <c r="AN6587" s="2"/>
      <c r="AO6587" s="2"/>
    </row>
    <row r="6588" spans="7:41" x14ac:dyDescent="0.25">
      <c r="G6588" s="2"/>
      <c r="AF6588" s="20"/>
      <c r="AI6588" s="2"/>
      <c r="AJ6588" s="2"/>
      <c r="AK6588" s="20"/>
      <c r="AN6588" s="2"/>
      <c r="AO6588" s="2"/>
    </row>
    <row r="6589" spans="7:41" x14ac:dyDescent="0.25">
      <c r="G6589" s="2"/>
      <c r="AF6589" s="20"/>
      <c r="AI6589" s="2"/>
      <c r="AJ6589" s="2"/>
      <c r="AK6589" s="20"/>
      <c r="AN6589" s="2"/>
      <c r="AO6589" s="2"/>
    </row>
    <row r="6590" spans="7:41" x14ac:dyDescent="0.25">
      <c r="G6590" s="2"/>
      <c r="AF6590" s="20"/>
      <c r="AI6590" s="2"/>
      <c r="AJ6590" s="2"/>
      <c r="AK6590" s="20"/>
      <c r="AN6590" s="2"/>
      <c r="AO6590" s="2"/>
    </row>
    <row r="6591" spans="7:41" x14ac:dyDescent="0.25">
      <c r="G6591" s="2"/>
      <c r="AF6591" s="20"/>
      <c r="AI6591" s="2"/>
      <c r="AJ6591" s="2"/>
      <c r="AK6591" s="20"/>
      <c r="AN6591" s="2"/>
      <c r="AO6591" s="2"/>
    </row>
    <row r="6592" spans="7:41" x14ac:dyDescent="0.25">
      <c r="G6592" s="2"/>
      <c r="AF6592" s="20"/>
      <c r="AI6592" s="2"/>
      <c r="AJ6592" s="2"/>
      <c r="AK6592" s="20"/>
      <c r="AN6592" s="2"/>
      <c r="AO6592" s="2"/>
    </row>
    <row r="6593" spans="7:41" x14ac:dyDescent="0.25">
      <c r="G6593" s="2"/>
      <c r="AF6593" s="20"/>
      <c r="AI6593" s="2"/>
      <c r="AJ6593" s="2"/>
      <c r="AK6593" s="20"/>
      <c r="AN6593" s="2"/>
      <c r="AO6593" s="2"/>
    </row>
    <row r="6594" spans="7:41" x14ac:dyDescent="0.25">
      <c r="G6594" s="2"/>
      <c r="AF6594" s="20"/>
      <c r="AI6594" s="2"/>
      <c r="AJ6594" s="2"/>
      <c r="AK6594" s="20"/>
      <c r="AN6594" s="2"/>
      <c r="AO6594" s="2"/>
    </row>
    <row r="6595" spans="7:41" x14ac:dyDescent="0.25">
      <c r="G6595" s="2"/>
      <c r="AF6595" s="20"/>
      <c r="AI6595" s="2"/>
      <c r="AJ6595" s="2"/>
      <c r="AK6595" s="20"/>
      <c r="AN6595" s="2"/>
      <c r="AO6595" s="2"/>
    </row>
    <row r="6596" spans="7:41" x14ac:dyDescent="0.25">
      <c r="G6596" s="2"/>
      <c r="AF6596" s="20"/>
      <c r="AI6596" s="2"/>
      <c r="AJ6596" s="2"/>
      <c r="AK6596" s="20"/>
      <c r="AN6596" s="2"/>
      <c r="AO6596" s="2"/>
    </row>
    <row r="6597" spans="7:41" x14ac:dyDescent="0.25">
      <c r="G6597" s="2"/>
      <c r="AF6597" s="20"/>
      <c r="AI6597" s="2"/>
      <c r="AJ6597" s="2"/>
      <c r="AK6597" s="20"/>
      <c r="AN6597" s="2"/>
      <c r="AO6597" s="2"/>
    </row>
    <row r="6598" spans="7:41" x14ac:dyDescent="0.25">
      <c r="G6598" s="2"/>
      <c r="AF6598" s="20"/>
      <c r="AI6598" s="2"/>
      <c r="AJ6598" s="2"/>
      <c r="AK6598" s="20"/>
      <c r="AN6598" s="2"/>
      <c r="AO6598" s="2"/>
    </row>
    <row r="6599" spans="7:41" x14ac:dyDescent="0.25">
      <c r="G6599" s="2"/>
      <c r="AF6599" s="20"/>
      <c r="AI6599" s="2"/>
      <c r="AJ6599" s="2"/>
      <c r="AK6599" s="20"/>
      <c r="AN6599" s="2"/>
      <c r="AO6599" s="2"/>
    </row>
    <row r="6600" spans="7:41" x14ac:dyDescent="0.25">
      <c r="G6600" s="2"/>
      <c r="AF6600" s="20"/>
      <c r="AI6600" s="2"/>
      <c r="AJ6600" s="2"/>
      <c r="AK6600" s="20"/>
      <c r="AN6600" s="2"/>
      <c r="AO6600" s="2"/>
    </row>
    <row r="6601" spans="7:41" x14ac:dyDescent="0.25">
      <c r="G6601" s="2"/>
      <c r="AF6601" s="20"/>
      <c r="AI6601" s="2"/>
      <c r="AJ6601" s="2"/>
      <c r="AK6601" s="20"/>
      <c r="AN6601" s="2"/>
      <c r="AO6601" s="2"/>
    </row>
    <row r="6602" spans="7:41" x14ac:dyDescent="0.25">
      <c r="G6602" s="2"/>
      <c r="AF6602" s="20"/>
      <c r="AI6602" s="2"/>
      <c r="AJ6602" s="2"/>
      <c r="AK6602" s="20"/>
      <c r="AN6602" s="2"/>
      <c r="AO6602" s="2"/>
    </row>
    <row r="6603" spans="7:41" x14ac:dyDescent="0.25">
      <c r="G6603" s="2"/>
      <c r="AF6603" s="20"/>
      <c r="AI6603" s="2"/>
      <c r="AJ6603" s="2"/>
      <c r="AK6603" s="20"/>
      <c r="AN6603" s="2"/>
      <c r="AO6603" s="2"/>
    </row>
    <row r="6604" spans="7:41" x14ac:dyDescent="0.25">
      <c r="G6604" s="2"/>
      <c r="AF6604" s="20"/>
      <c r="AI6604" s="2"/>
      <c r="AJ6604" s="2"/>
      <c r="AK6604" s="20"/>
      <c r="AN6604" s="2"/>
      <c r="AO6604" s="2"/>
    </row>
    <row r="6605" spans="7:41" x14ac:dyDescent="0.25">
      <c r="G6605" s="2"/>
      <c r="AF6605" s="20"/>
      <c r="AI6605" s="2"/>
      <c r="AJ6605" s="2"/>
      <c r="AK6605" s="20"/>
      <c r="AN6605" s="2"/>
      <c r="AO6605" s="2"/>
    </row>
    <row r="6606" spans="7:41" x14ac:dyDescent="0.25">
      <c r="G6606" s="2"/>
      <c r="AF6606" s="20"/>
      <c r="AI6606" s="2"/>
      <c r="AJ6606" s="2"/>
      <c r="AK6606" s="20"/>
      <c r="AN6606" s="2"/>
      <c r="AO6606" s="2"/>
    </row>
    <row r="6607" spans="7:41" x14ac:dyDescent="0.25">
      <c r="G6607" s="2"/>
      <c r="AF6607" s="20"/>
      <c r="AI6607" s="2"/>
      <c r="AJ6607" s="2"/>
      <c r="AK6607" s="20"/>
      <c r="AN6607" s="2"/>
      <c r="AO6607" s="2"/>
    </row>
    <row r="6608" spans="7:41" x14ac:dyDescent="0.25">
      <c r="G6608" s="2"/>
      <c r="AF6608" s="20"/>
      <c r="AI6608" s="2"/>
      <c r="AJ6608" s="2"/>
      <c r="AK6608" s="20"/>
      <c r="AN6608" s="2"/>
      <c r="AO6608" s="2"/>
    </row>
    <row r="6609" spans="7:41" x14ac:dyDescent="0.25">
      <c r="G6609" s="2"/>
      <c r="AF6609" s="20"/>
      <c r="AI6609" s="2"/>
      <c r="AJ6609" s="2"/>
      <c r="AK6609" s="20"/>
      <c r="AN6609" s="2"/>
      <c r="AO6609" s="2"/>
    </row>
    <row r="6610" spans="7:41" x14ac:dyDescent="0.25">
      <c r="G6610" s="2"/>
      <c r="AF6610" s="20"/>
      <c r="AI6610" s="2"/>
      <c r="AJ6610" s="2"/>
      <c r="AK6610" s="20"/>
      <c r="AN6610" s="2"/>
      <c r="AO6610" s="2"/>
    </row>
    <row r="6611" spans="7:41" x14ac:dyDescent="0.25">
      <c r="G6611" s="2"/>
      <c r="AF6611" s="20"/>
      <c r="AI6611" s="2"/>
      <c r="AJ6611" s="2"/>
      <c r="AK6611" s="20"/>
      <c r="AN6611" s="2"/>
      <c r="AO6611" s="2"/>
    </row>
    <row r="6612" spans="7:41" x14ac:dyDescent="0.25">
      <c r="G6612" s="2"/>
      <c r="AF6612" s="20"/>
      <c r="AI6612" s="2"/>
      <c r="AJ6612" s="2"/>
      <c r="AK6612" s="20"/>
      <c r="AN6612" s="2"/>
      <c r="AO6612" s="2"/>
    </row>
    <row r="6613" spans="7:41" x14ac:dyDescent="0.25">
      <c r="G6613" s="2"/>
      <c r="AF6613" s="20"/>
      <c r="AI6613" s="2"/>
      <c r="AJ6613" s="2"/>
      <c r="AK6613" s="20"/>
      <c r="AN6613" s="2"/>
      <c r="AO6613" s="2"/>
    </row>
    <row r="6614" spans="7:41" x14ac:dyDescent="0.25">
      <c r="G6614" s="2"/>
      <c r="AF6614" s="20"/>
      <c r="AI6614" s="2"/>
      <c r="AJ6614" s="2"/>
      <c r="AK6614" s="20"/>
      <c r="AN6614" s="2"/>
      <c r="AO6614" s="2"/>
    </row>
    <row r="6615" spans="7:41" x14ac:dyDescent="0.25">
      <c r="G6615" s="2"/>
      <c r="AF6615" s="20"/>
      <c r="AI6615" s="2"/>
      <c r="AJ6615" s="2"/>
      <c r="AK6615" s="20"/>
      <c r="AN6615" s="2"/>
      <c r="AO6615" s="2"/>
    </row>
    <row r="6616" spans="7:41" x14ac:dyDescent="0.25">
      <c r="G6616" s="2"/>
      <c r="AF6616" s="20"/>
      <c r="AI6616" s="2"/>
      <c r="AJ6616" s="2"/>
      <c r="AK6616" s="20"/>
      <c r="AN6616" s="2"/>
      <c r="AO6616" s="2"/>
    </row>
    <row r="6617" spans="7:41" x14ac:dyDescent="0.25">
      <c r="G6617" s="2"/>
      <c r="AF6617" s="20"/>
      <c r="AI6617" s="2"/>
      <c r="AJ6617" s="2"/>
      <c r="AK6617" s="20"/>
      <c r="AN6617" s="2"/>
      <c r="AO6617" s="2"/>
    </row>
    <row r="6618" spans="7:41" x14ac:dyDescent="0.25">
      <c r="G6618" s="2"/>
      <c r="AF6618" s="20"/>
      <c r="AI6618" s="2"/>
      <c r="AJ6618" s="2"/>
      <c r="AK6618" s="20"/>
      <c r="AN6618" s="2"/>
      <c r="AO6618" s="2"/>
    </row>
    <row r="6619" spans="7:41" x14ac:dyDescent="0.25">
      <c r="G6619" s="2"/>
      <c r="AF6619" s="20"/>
      <c r="AI6619" s="2"/>
      <c r="AJ6619" s="2"/>
      <c r="AK6619" s="20"/>
      <c r="AN6619" s="2"/>
      <c r="AO6619" s="2"/>
    </row>
    <row r="6620" spans="7:41" x14ac:dyDescent="0.25">
      <c r="G6620" s="2"/>
      <c r="AF6620" s="20"/>
      <c r="AI6620" s="2"/>
      <c r="AJ6620" s="2"/>
      <c r="AK6620" s="20"/>
      <c r="AN6620" s="2"/>
      <c r="AO6620" s="2"/>
    </row>
    <row r="6621" spans="7:41" x14ac:dyDescent="0.25">
      <c r="G6621" s="2"/>
      <c r="AF6621" s="20"/>
      <c r="AI6621" s="2"/>
      <c r="AJ6621" s="2"/>
      <c r="AK6621" s="20"/>
      <c r="AN6621" s="2"/>
      <c r="AO6621" s="2"/>
    </row>
    <row r="6622" spans="7:41" x14ac:dyDescent="0.25">
      <c r="G6622" s="2"/>
      <c r="AF6622" s="20"/>
      <c r="AI6622" s="2"/>
      <c r="AJ6622" s="2"/>
      <c r="AK6622" s="20"/>
      <c r="AN6622" s="2"/>
      <c r="AO6622" s="2"/>
    </row>
    <row r="6623" spans="7:41" x14ac:dyDescent="0.25">
      <c r="G6623" s="2"/>
      <c r="AF6623" s="20"/>
      <c r="AI6623" s="2"/>
      <c r="AJ6623" s="2"/>
      <c r="AK6623" s="20"/>
      <c r="AN6623" s="2"/>
      <c r="AO6623" s="2"/>
    </row>
    <row r="6624" spans="7:41" x14ac:dyDescent="0.25">
      <c r="G6624" s="2"/>
      <c r="AF6624" s="20"/>
      <c r="AI6624" s="2"/>
      <c r="AJ6624" s="2"/>
      <c r="AK6624" s="20"/>
      <c r="AN6624" s="2"/>
      <c r="AO6624" s="2"/>
    </row>
    <row r="6625" spans="7:41" x14ac:dyDescent="0.25">
      <c r="G6625" s="2"/>
      <c r="AF6625" s="20"/>
      <c r="AI6625" s="2"/>
      <c r="AJ6625" s="2"/>
      <c r="AK6625" s="20"/>
      <c r="AN6625" s="2"/>
      <c r="AO6625" s="2"/>
    </row>
    <row r="6626" spans="7:41" x14ac:dyDescent="0.25">
      <c r="G6626" s="2"/>
      <c r="AF6626" s="20"/>
      <c r="AI6626" s="2"/>
      <c r="AJ6626" s="2"/>
      <c r="AK6626" s="20"/>
      <c r="AN6626" s="2"/>
      <c r="AO6626" s="2"/>
    </row>
    <row r="6627" spans="7:41" x14ac:dyDescent="0.25">
      <c r="G6627" s="2"/>
      <c r="AF6627" s="20"/>
      <c r="AI6627" s="2"/>
      <c r="AJ6627" s="2"/>
      <c r="AK6627" s="20"/>
      <c r="AN6627" s="2"/>
      <c r="AO6627" s="2"/>
    </row>
    <row r="6628" spans="7:41" x14ac:dyDescent="0.25">
      <c r="G6628" s="2"/>
      <c r="AF6628" s="20"/>
      <c r="AI6628" s="2"/>
      <c r="AJ6628" s="2"/>
      <c r="AK6628" s="20"/>
      <c r="AN6628" s="2"/>
      <c r="AO6628" s="2"/>
    </row>
    <row r="6629" spans="7:41" x14ac:dyDescent="0.25">
      <c r="G6629" s="2"/>
      <c r="AF6629" s="20"/>
      <c r="AI6629" s="2"/>
      <c r="AJ6629" s="2"/>
      <c r="AK6629" s="20"/>
      <c r="AN6629" s="2"/>
      <c r="AO6629" s="2"/>
    </row>
    <row r="6630" spans="7:41" x14ac:dyDescent="0.25">
      <c r="G6630" s="2"/>
      <c r="AF6630" s="20"/>
      <c r="AI6630" s="2"/>
      <c r="AJ6630" s="2"/>
      <c r="AK6630" s="20"/>
      <c r="AN6630" s="2"/>
      <c r="AO6630" s="2"/>
    </row>
    <row r="6631" spans="7:41" x14ac:dyDescent="0.25">
      <c r="G6631" s="2"/>
      <c r="AF6631" s="20"/>
      <c r="AI6631" s="2"/>
      <c r="AJ6631" s="2"/>
      <c r="AK6631" s="20"/>
      <c r="AN6631" s="2"/>
      <c r="AO6631" s="2"/>
    </row>
    <row r="6632" spans="7:41" x14ac:dyDescent="0.25">
      <c r="G6632" s="2"/>
      <c r="AF6632" s="20"/>
      <c r="AI6632" s="2"/>
      <c r="AJ6632" s="2"/>
      <c r="AK6632" s="20"/>
      <c r="AN6632" s="2"/>
      <c r="AO6632" s="2"/>
    </row>
    <row r="6633" spans="7:41" x14ac:dyDescent="0.25">
      <c r="G6633" s="2"/>
      <c r="AF6633" s="20"/>
      <c r="AI6633" s="2"/>
      <c r="AJ6633" s="2"/>
      <c r="AK6633" s="20"/>
      <c r="AN6633" s="2"/>
      <c r="AO6633" s="2"/>
    </row>
    <row r="6634" spans="7:41" x14ac:dyDescent="0.25">
      <c r="G6634" s="2"/>
      <c r="AF6634" s="20"/>
      <c r="AI6634" s="2"/>
      <c r="AJ6634" s="2"/>
      <c r="AK6634" s="20"/>
      <c r="AN6634" s="2"/>
      <c r="AO6634" s="2"/>
    </row>
    <row r="6635" spans="7:41" x14ac:dyDescent="0.25">
      <c r="G6635" s="2"/>
      <c r="AF6635" s="20"/>
      <c r="AI6635" s="2"/>
      <c r="AJ6635" s="2"/>
      <c r="AK6635" s="20"/>
      <c r="AN6635" s="2"/>
      <c r="AO6635" s="2"/>
    </row>
    <row r="6636" spans="7:41" x14ac:dyDescent="0.25">
      <c r="G6636" s="2"/>
      <c r="AF6636" s="20"/>
      <c r="AI6636" s="2"/>
      <c r="AJ6636" s="2"/>
      <c r="AK6636" s="20"/>
      <c r="AN6636" s="2"/>
      <c r="AO6636" s="2"/>
    </row>
    <row r="6637" spans="7:41" x14ac:dyDescent="0.25">
      <c r="G6637" s="2"/>
      <c r="AF6637" s="20"/>
      <c r="AI6637" s="2"/>
      <c r="AJ6637" s="2"/>
      <c r="AK6637" s="20"/>
      <c r="AN6637" s="2"/>
      <c r="AO6637" s="2"/>
    </row>
    <row r="6638" spans="7:41" x14ac:dyDescent="0.25">
      <c r="G6638" s="2"/>
      <c r="AF6638" s="20"/>
      <c r="AI6638" s="2"/>
      <c r="AJ6638" s="2"/>
      <c r="AK6638" s="20"/>
      <c r="AN6638" s="2"/>
      <c r="AO6638" s="2"/>
    </row>
    <row r="6639" spans="7:41" x14ac:dyDescent="0.25">
      <c r="G6639" s="2"/>
      <c r="AF6639" s="20"/>
      <c r="AI6639" s="2"/>
      <c r="AJ6639" s="2"/>
      <c r="AK6639" s="20"/>
      <c r="AN6639" s="2"/>
      <c r="AO6639" s="2"/>
    </row>
    <row r="6640" spans="7:41" x14ac:dyDescent="0.25">
      <c r="G6640" s="2"/>
      <c r="AF6640" s="20"/>
      <c r="AI6640" s="2"/>
      <c r="AJ6640" s="2"/>
      <c r="AK6640" s="20"/>
      <c r="AN6640" s="2"/>
      <c r="AO6640" s="2"/>
    </row>
    <row r="6641" spans="7:41" x14ac:dyDescent="0.25">
      <c r="G6641" s="2"/>
      <c r="AF6641" s="20"/>
      <c r="AI6641" s="2"/>
      <c r="AJ6641" s="2"/>
      <c r="AK6641" s="20"/>
      <c r="AN6641" s="2"/>
      <c r="AO6641" s="2"/>
    </row>
    <row r="6642" spans="7:41" x14ac:dyDescent="0.25">
      <c r="G6642" s="2"/>
      <c r="AF6642" s="20"/>
      <c r="AI6642" s="2"/>
      <c r="AJ6642" s="2"/>
      <c r="AK6642" s="20"/>
      <c r="AN6642" s="2"/>
      <c r="AO6642" s="2"/>
    </row>
    <row r="6643" spans="7:41" x14ac:dyDescent="0.25">
      <c r="G6643" s="2"/>
      <c r="AF6643" s="20"/>
      <c r="AI6643" s="2"/>
      <c r="AJ6643" s="2"/>
      <c r="AK6643" s="20"/>
      <c r="AN6643" s="2"/>
      <c r="AO6643" s="2"/>
    </row>
    <row r="6644" spans="7:41" x14ac:dyDescent="0.25">
      <c r="G6644" s="2"/>
      <c r="AF6644" s="20"/>
      <c r="AI6644" s="2"/>
      <c r="AJ6644" s="2"/>
      <c r="AK6644" s="20"/>
      <c r="AN6644" s="2"/>
      <c r="AO6644" s="2"/>
    </row>
    <row r="6645" spans="7:41" x14ac:dyDescent="0.25">
      <c r="G6645" s="2"/>
      <c r="AF6645" s="20"/>
      <c r="AI6645" s="2"/>
      <c r="AJ6645" s="2"/>
      <c r="AK6645" s="20"/>
      <c r="AN6645" s="2"/>
      <c r="AO6645" s="2"/>
    </row>
    <row r="6646" spans="7:41" x14ac:dyDescent="0.25">
      <c r="G6646" s="2"/>
      <c r="AF6646" s="20"/>
      <c r="AI6646" s="2"/>
      <c r="AJ6646" s="2"/>
      <c r="AK6646" s="20"/>
      <c r="AN6646" s="2"/>
      <c r="AO6646" s="2"/>
    </row>
    <row r="6647" spans="7:41" x14ac:dyDescent="0.25">
      <c r="G6647" s="2"/>
      <c r="AF6647" s="20"/>
      <c r="AI6647" s="2"/>
      <c r="AJ6647" s="2"/>
      <c r="AK6647" s="20"/>
      <c r="AN6647" s="2"/>
      <c r="AO6647" s="2"/>
    </row>
    <row r="6648" spans="7:41" x14ac:dyDescent="0.25">
      <c r="G6648" s="2"/>
      <c r="AF6648" s="20"/>
      <c r="AI6648" s="2"/>
      <c r="AJ6648" s="2"/>
      <c r="AK6648" s="20"/>
      <c r="AN6648" s="2"/>
      <c r="AO6648" s="2"/>
    </row>
    <row r="6649" spans="7:41" x14ac:dyDescent="0.25">
      <c r="G6649" s="2"/>
      <c r="AF6649" s="20"/>
      <c r="AI6649" s="2"/>
      <c r="AJ6649" s="2"/>
      <c r="AK6649" s="20"/>
      <c r="AN6649" s="2"/>
      <c r="AO6649" s="2"/>
    </row>
    <row r="6650" spans="7:41" x14ac:dyDescent="0.25">
      <c r="G6650" s="2"/>
      <c r="AF6650" s="20"/>
      <c r="AI6650" s="2"/>
      <c r="AJ6650" s="2"/>
      <c r="AK6650" s="20"/>
      <c r="AN6650" s="2"/>
      <c r="AO6650" s="2"/>
    </row>
    <row r="6651" spans="7:41" x14ac:dyDescent="0.25">
      <c r="G6651" s="2"/>
      <c r="AF6651" s="20"/>
      <c r="AI6651" s="2"/>
      <c r="AJ6651" s="2"/>
      <c r="AK6651" s="20"/>
      <c r="AN6651" s="2"/>
      <c r="AO6651" s="2"/>
    </row>
    <row r="6652" spans="7:41" x14ac:dyDescent="0.25">
      <c r="G6652" s="2"/>
      <c r="AF6652" s="20"/>
      <c r="AI6652" s="2"/>
      <c r="AJ6652" s="2"/>
      <c r="AK6652" s="20"/>
      <c r="AN6652" s="2"/>
      <c r="AO6652" s="2"/>
    </row>
    <row r="6653" spans="7:41" x14ac:dyDescent="0.25">
      <c r="G6653" s="2"/>
      <c r="AF6653" s="20"/>
      <c r="AI6653" s="2"/>
      <c r="AJ6653" s="2"/>
      <c r="AK6653" s="20"/>
      <c r="AN6653" s="2"/>
      <c r="AO6653" s="2"/>
    </row>
    <row r="6654" spans="7:41" x14ac:dyDescent="0.25">
      <c r="G6654" s="2"/>
      <c r="AF6654" s="20"/>
      <c r="AI6654" s="2"/>
      <c r="AJ6654" s="2"/>
      <c r="AK6654" s="20"/>
      <c r="AN6654" s="2"/>
      <c r="AO6654" s="2"/>
    </row>
    <row r="6655" spans="7:41" x14ac:dyDescent="0.25">
      <c r="G6655" s="2"/>
      <c r="AF6655" s="20"/>
      <c r="AI6655" s="2"/>
      <c r="AJ6655" s="2"/>
      <c r="AK6655" s="20"/>
      <c r="AN6655" s="2"/>
      <c r="AO6655" s="2"/>
    </row>
    <row r="6656" spans="7:41" x14ac:dyDescent="0.25">
      <c r="G6656" s="2"/>
      <c r="AF6656" s="20"/>
      <c r="AI6656" s="2"/>
      <c r="AJ6656" s="2"/>
      <c r="AK6656" s="20"/>
      <c r="AN6656" s="2"/>
      <c r="AO6656" s="2"/>
    </row>
    <row r="6657" spans="7:41" x14ac:dyDescent="0.25">
      <c r="G6657" s="2"/>
      <c r="AF6657" s="20"/>
      <c r="AI6657" s="2"/>
      <c r="AJ6657" s="2"/>
      <c r="AK6657" s="20"/>
      <c r="AN6657" s="2"/>
      <c r="AO6657" s="2"/>
    </row>
    <row r="6658" spans="7:41" x14ac:dyDescent="0.25">
      <c r="G6658" s="2"/>
      <c r="AF6658" s="20"/>
      <c r="AI6658" s="2"/>
      <c r="AJ6658" s="2"/>
      <c r="AK6658" s="20"/>
      <c r="AN6658" s="2"/>
      <c r="AO6658" s="2"/>
    </row>
    <row r="6659" spans="7:41" x14ac:dyDescent="0.25">
      <c r="G6659" s="2"/>
      <c r="AF6659" s="20"/>
      <c r="AI6659" s="2"/>
      <c r="AJ6659" s="2"/>
      <c r="AK6659" s="20"/>
      <c r="AN6659" s="2"/>
      <c r="AO6659" s="2"/>
    </row>
    <row r="6660" spans="7:41" x14ac:dyDescent="0.25">
      <c r="G6660" s="2"/>
      <c r="AF6660" s="20"/>
      <c r="AI6660" s="2"/>
      <c r="AJ6660" s="2"/>
      <c r="AK6660" s="20"/>
      <c r="AN6660" s="2"/>
      <c r="AO6660" s="2"/>
    </row>
    <row r="6661" spans="7:41" x14ac:dyDescent="0.25">
      <c r="G6661" s="2"/>
      <c r="AF6661" s="20"/>
      <c r="AI6661" s="2"/>
      <c r="AJ6661" s="2"/>
      <c r="AK6661" s="20"/>
      <c r="AN6661" s="2"/>
      <c r="AO6661" s="2"/>
    </row>
    <row r="6662" spans="7:41" x14ac:dyDescent="0.25">
      <c r="G6662" s="2"/>
      <c r="AF6662" s="20"/>
      <c r="AI6662" s="2"/>
      <c r="AJ6662" s="2"/>
      <c r="AK6662" s="20"/>
      <c r="AN6662" s="2"/>
      <c r="AO6662" s="2"/>
    </row>
    <row r="6663" spans="7:41" x14ac:dyDescent="0.25">
      <c r="G6663" s="2"/>
      <c r="AF6663" s="20"/>
      <c r="AI6663" s="2"/>
      <c r="AJ6663" s="2"/>
      <c r="AK6663" s="20"/>
      <c r="AN6663" s="2"/>
      <c r="AO6663" s="2"/>
    </row>
    <row r="6664" spans="7:41" x14ac:dyDescent="0.25">
      <c r="G6664" s="2"/>
      <c r="AF6664" s="20"/>
      <c r="AI6664" s="2"/>
      <c r="AJ6664" s="2"/>
      <c r="AK6664" s="20"/>
      <c r="AN6664" s="2"/>
      <c r="AO6664" s="2"/>
    </row>
    <row r="6665" spans="7:41" x14ac:dyDescent="0.25">
      <c r="G6665" s="2"/>
      <c r="AF6665" s="20"/>
      <c r="AI6665" s="2"/>
      <c r="AJ6665" s="2"/>
      <c r="AK6665" s="20"/>
      <c r="AN6665" s="2"/>
      <c r="AO6665" s="2"/>
    </row>
    <row r="6666" spans="7:41" x14ac:dyDescent="0.25">
      <c r="G6666" s="2"/>
      <c r="AF6666" s="20"/>
      <c r="AI6666" s="2"/>
      <c r="AJ6666" s="2"/>
      <c r="AK6666" s="20"/>
      <c r="AN6666" s="2"/>
      <c r="AO6666" s="2"/>
    </row>
    <row r="6667" spans="7:41" x14ac:dyDescent="0.25">
      <c r="G6667" s="2"/>
      <c r="AF6667" s="20"/>
      <c r="AI6667" s="2"/>
      <c r="AJ6667" s="2"/>
      <c r="AK6667" s="20"/>
      <c r="AN6667" s="2"/>
      <c r="AO6667" s="2"/>
    </row>
    <row r="6668" spans="7:41" x14ac:dyDescent="0.25">
      <c r="G6668" s="2"/>
      <c r="AF6668" s="20"/>
      <c r="AI6668" s="2"/>
      <c r="AJ6668" s="2"/>
      <c r="AK6668" s="20"/>
      <c r="AN6668" s="2"/>
      <c r="AO6668" s="2"/>
    </row>
    <row r="6669" spans="7:41" x14ac:dyDescent="0.25">
      <c r="G6669" s="2"/>
      <c r="AF6669" s="20"/>
      <c r="AI6669" s="2"/>
      <c r="AJ6669" s="2"/>
      <c r="AK6669" s="20"/>
      <c r="AN6669" s="2"/>
      <c r="AO6669" s="2"/>
    </row>
    <row r="6670" spans="7:41" x14ac:dyDescent="0.25">
      <c r="G6670" s="2"/>
      <c r="AF6670" s="20"/>
      <c r="AI6670" s="2"/>
      <c r="AJ6670" s="2"/>
      <c r="AK6670" s="20"/>
      <c r="AN6670" s="2"/>
      <c r="AO6670" s="2"/>
    </row>
    <row r="6671" spans="7:41" x14ac:dyDescent="0.25">
      <c r="G6671" s="2"/>
      <c r="AF6671" s="20"/>
      <c r="AI6671" s="2"/>
      <c r="AJ6671" s="2"/>
      <c r="AK6671" s="20"/>
      <c r="AN6671" s="2"/>
      <c r="AO6671" s="2"/>
    </row>
    <row r="6672" spans="7:41" x14ac:dyDescent="0.25">
      <c r="G6672" s="2"/>
      <c r="AF6672" s="20"/>
      <c r="AI6672" s="2"/>
      <c r="AJ6672" s="2"/>
      <c r="AK6672" s="20"/>
      <c r="AN6672" s="2"/>
      <c r="AO6672" s="2"/>
    </row>
    <row r="6673" spans="7:41" x14ac:dyDescent="0.25">
      <c r="G6673" s="2"/>
      <c r="AF6673" s="20"/>
      <c r="AI6673" s="2"/>
      <c r="AJ6673" s="2"/>
      <c r="AK6673" s="20"/>
      <c r="AN6673" s="2"/>
      <c r="AO6673" s="2"/>
    </row>
    <row r="6674" spans="7:41" x14ac:dyDescent="0.25">
      <c r="G6674" s="2"/>
      <c r="AF6674" s="20"/>
      <c r="AI6674" s="2"/>
      <c r="AJ6674" s="2"/>
      <c r="AK6674" s="20"/>
      <c r="AN6674" s="2"/>
      <c r="AO6674" s="2"/>
    </row>
    <row r="6675" spans="7:41" x14ac:dyDescent="0.25">
      <c r="G6675" s="2"/>
      <c r="AF6675" s="20"/>
      <c r="AI6675" s="2"/>
      <c r="AJ6675" s="2"/>
      <c r="AK6675" s="20"/>
      <c r="AN6675" s="2"/>
      <c r="AO6675" s="2"/>
    </row>
    <row r="6676" spans="7:41" x14ac:dyDescent="0.25">
      <c r="G6676" s="2"/>
      <c r="AF6676" s="20"/>
      <c r="AI6676" s="2"/>
      <c r="AJ6676" s="2"/>
      <c r="AK6676" s="20"/>
      <c r="AN6676" s="2"/>
      <c r="AO6676" s="2"/>
    </row>
    <row r="6677" spans="7:41" x14ac:dyDescent="0.25">
      <c r="G6677" s="2"/>
      <c r="AF6677" s="20"/>
      <c r="AI6677" s="2"/>
      <c r="AJ6677" s="2"/>
      <c r="AK6677" s="20"/>
      <c r="AN6677" s="2"/>
      <c r="AO6677" s="2"/>
    </row>
    <row r="6678" spans="7:41" x14ac:dyDescent="0.25">
      <c r="G6678" s="2"/>
      <c r="AF6678" s="20"/>
      <c r="AI6678" s="2"/>
      <c r="AJ6678" s="2"/>
      <c r="AK6678" s="20"/>
      <c r="AN6678" s="2"/>
      <c r="AO6678" s="2"/>
    </row>
    <row r="6679" spans="7:41" x14ac:dyDescent="0.25">
      <c r="G6679" s="2"/>
      <c r="AF6679" s="20"/>
      <c r="AI6679" s="2"/>
      <c r="AJ6679" s="2"/>
      <c r="AK6679" s="20"/>
      <c r="AN6679" s="2"/>
      <c r="AO6679" s="2"/>
    </row>
    <row r="6680" spans="7:41" x14ac:dyDescent="0.25">
      <c r="G6680" s="2"/>
      <c r="AF6680" s="20"/>
      <c r="AI6680" s="2"/>
      <c r="AJ6680" s="2"/>
      <c r="AK6680" s="20"/>
      <c r="AN6680" s="2"/>
      <c r="AO6680" s="2"/>
    </row>
    <row r="6681" spans="7:41" x14ac:dyDescent="0.25">
      <c r="G6681" s="2"/>
      <c r="AF6681" s="20"/>
      <c r="AI6681" s="2"/>
      <c r="AJ6681" s="2"/>
      <c r="AK6681" s="20"/>
      <c r="AN6681" s="2"/>
      <c r="AO6681" s="2"/>
    </row>
    <row r="6682" spans="7:41" x14ac:dyDescent="0.25">
      <c r="G6682" s="2"/>
      <c r="AF6682" s="20"/>
      <c r="AI6682" s="2"/>
      <c r="AJ6682" s="2"/>
      <c r="AK6682" s="20"/>
      <c r="AN6682" s="2"/>
      <c r="AO6682" s="2"/>
    </row>
    <row r="6683" spans="7:41" x14ac:dyDescent="0.25">
      <c r="G6683" s="2"/>
      <c r="AF6683" s="20"/>
      <c r="AI6683" s="2"/>
      <c r="AJ6683" s="2"/>
      <c r="AK6683" s="20"/>
      <c r="AN6683" s="2"/>
      <c r="AO6683" s="2"/>
    </row>
    <row r="6684" spans="7:41" x14ac:dyDescent="0.25">
      <c r="G6684" s="2"/>
      <c r="AF6684" s="20"/>
      <c r="AI6684" s="2"/>
      <c r="AJ6684" s="2"/>
      <c r="AK6684" s="20"/>
      <c r="AN6684" s="2"/>
      <c r="AO6684" s="2"/>
    </row>
    <row r="6685" spans="7:41" x14ac:dyDescent="0.25">
      <c r="G6685" s="2"/>
      <c r="AF6685" s="20"/>
      <c r="AI6685" s="2"/>
      <c r="AJ6685" s="2"/>
      <c r="AK6685" s="20"/>
      <c r="AN6685" s="2"/>
      <c r="AO6685" s="2"/>
    </row>
    <row r="6686" spans="7:41" x14ac:dyDescent="0.25">
      <c r="G6686" s="2"/>
      <c r="AF6686" s="20"/>
      <c r="AI6686" s="2"/>
      <c r="AJ6686" s="2"/>
      <c r="AK6686" s="20"/>
      <c r="AN6686" s="2"/>
      <c r="AO6686" s="2"/>
    </row>
    <row r="6687" spans="7:41" x14ac:dyDescent="0.25">
      <c r="G6687" s="2"/>
      <c r="AF6687" s="20"/>
      <c r="AI6687" s="2"/>
      <c r="AJ6687" s="2"/>
      <c r="AK6687" s="20"/>
      <c r="AN6687" s="2"/>
      <c r="AO6687" s="2"/>
    </row>
    <row r="6688" spans="7:41" x14ac:dyDescent="0.25">
      <c r="G6688" s="2"/>
      <c r="AF6688" s="20"/>
      <c r="AI6688" s="2"/>
      <c r="AJ6688" s="2"/>
      <c r="AK6688" s="20"/>
      <c r="AN6688" s="2"/>
      <c r="AO6688" s="2"/>
    </row>
    <row r="6689" spans="7:41" x14ac:dyDescent="0.25">
      <c r="G6689" s="2"/>
      <c r="AF6689" s="20"/>
      <c r="AI6689" s="2"/>
      <c r="AJ6689" s="2"/>
      <c r="AK6689" s="20"/>
      <c r="AN6689" s="2"/>
      <c r="AO6689" s="2"/>
    </row>
    <row r="6690" spans="7:41" x14ac:dyDescent="0.25">
      <c r="G6690" s="2"/>
      <c r="AF6690" s="20"/>
      <c r="AI6690" s="2"/>
      <c r="AJ6690" s="2"/>
      <c r="AK6690" s="20"/>
      <c r="AN6690" s="2"/>
      <c r="AO6690" s="2"/>
    </row>
    <row r="6691" spans="7:41" x14ac:dyDescent="0.25">
      <c r="G6691" s="2"/>
      <c r="AF6691" s="20"/>
      <c r="AI6691" s="2"/>
      <c r="AJ6691" s="2"/>
      <c r="AK6691" s="20"/>
      <c r="AN6691" s="2"/>
      <c r="AO6691" s="2"/>
    </row>
    <row r="6692" spans="7:41" x14ac:dyDescent="0.25">
      <c r="G6692" s="2"/>
      <c r="AF6692" s="20"/>
      <c r="AI6692" s="2"/>
      <c r="AJ6692" s="2"/>
      <c r="AK6692" s="20"/>
      <c r="AN6692" s="2"/>
      <c r="AO6692" s="2"/>
    </row>
    <row r="6693" spans="7:41" x14ac:dyDescent="0.25">
      <c r="G6693" s="2"/>
      <c r="AF6693" s="20"/>
      <c r="AI6693" s="2"/>
      <c r="AJ6693" s="2"/>
      <c r="AK6693" s="20"/>
      <c r="AN6693" s="2"/>
      <c r="AO6693" s="2"/>
    </row>
    <row r="6694" spans="7:41" x14ac:dyDescent="0.25">
      <c r="G6694" s="2"/>
      <c r="AF6694" s="20"/>
      <c r="AI6694" s="2"/>
      <c r="AJ6694" s="2"/>
      <c r="AK6694" s="20"/>
      <c r="AN6694" s="2"/>
      <c r="AO6694" s="2"/>
    </row>
    <row r="6695" spans="7:41" x14ac:dyDescent="0.25">
      <c r="G6695" s="2"/>
      <c r="AF6695" s="20"/>
      <c r="AI6695" s="2"/>
      <c r="AJ6695" s="2"/>
      <c r="AK6695" s="20"/>
      <c r="AN6695" s="2"/>
      <c r="AO6695" s="2"/>
    </row>
    <row r="6696" spans="7:41" x14ac:dyDescent="0.25">
      <c r="G6696" s="2"/>
      <c r="AF6696" s="20"/>
      <c r="AI6696" s="2"/>
      <c r="AJ6696" s="2"/>
      <c r="AK6696" s="20"/>
      <c r="AN6696" s="2"/>
      <c r="AO6696" s="2"/>
    </row>
    <row r="6697" spans="7:41" x14ac:dyDescent="0.25">
      <c r="G6697" s="2"/>
      <c r="AF6697" s="20"/>
      <c r="AI6697" s="2"/>
      <c r="AJ6697" s="2"/>
      <c r="AK6697" s="20"/>
      <c r="AN6697" s="2"/>
      <c r="AO6697" s="2"/>
    </row>
    <row r="6698" spans="7:41" x14ac:dyDescent="0.25">
      <c r="G6698" s="2"/>
      <c r="AF6698" s="20"/>
      <c r="AI6698" s="2"/>
      <c r="AJ6698" s="2"/>
      <c r="AK6698" s="20"/>
      <c r="AN6698" s="2"/>
      <c r="AO6698" s="2"/>
    </row>
    <row r="6699" spans="7:41" x14ac:dyDescent="0.25">
      <c r="G6699" s="2"/>
      <c r="AF6699" s="20"/>
      <c r="AI6699" s="2"/>
      <c r="AJ6699" s="2"/>
      <c r="AK6699" s="20"/>
      <c r="AN6699" s="2"/>
      <c r="AO6699" s="2"/>
    </row>
    <row r="6700" spans="7:41" x14ac:dyDescent="0.25">
      <c r="G6700" s="2"/>
      <c r="AF6700" s="20"/>
      <c r="AI6700" s="2"/>
      <c r="AJ6700" s="2"/>
      <c r="AK6700" s="20"/>
      <c r="AN6700" s="2"/>
      <c r="AO6700" s="2"/>
    </row>
    <row r="6701" spans="7:41" x14ac:dyDescent="0.25">
      <c r="G6701" s="2"/>
      <c r="AF6701" s="20"/>
      <c r="AI6701" s="2"/>
      <c r="AJ6701" s="2"/>
      <c r="AK6701" s="20"/>
      <c r="AN6701" s="2"/>
      <c r="AO6701" s="2"/>
    </row>
    <row r="6702" spans="7:41" x14ac:dyDescent="0.25">
      <c r="G6702" s="2"/>
      <c r="AF6702" s="20"/>
      <c r="AI6702" s="2"/>
      <c r="AJ6702" s="2"/>
      <c r="AK6702" s="20"/>
      <c r="AN6702" s="2"/>
      <c r="AO6702" s="2"/>
    </row>
    <row r="6703" spans="7:41" x14ac:dyDescent="0.25">
      <c r="G6703" s="2"/>
      <c r="AF6703" s="20"/>
      <c r="AI6703" s="2"/>
      <c r="AJ6703" s="2"/>
      <c r="AK6703" s="20"/>
      <c r="AN6703" s="2"/>
      <c r="AO6703" s="2"/>
    </row>
    <row r="6704" spans="7:41" x14ac:dyDescent="0.25">
      <c r="G6704" s="2"/>
      <c r="AF6704" s="20"/>
      <c r="AI6704" s="2"/>
      <c r="AJ6704" s="2"/>
      <c r="AK6704" s="20"/>
      <c r="AN6704" s="2"/>
      <c r="AO6704" s="2"/>
    </row>
    <row r="6705" spans="7:41" x14ac:dyDescent="0.25">
      <c r="G6705" s="2"/>
      <c r="AF6705" s="20"/>
      <c r="AI6705" s="2"/>
      <c r="AJ6705" s="2"/>
      <c r="AK6705" s="20"/>
      <c r="AN6705" s="2"/>
      <c r="AO6705" s="2"/>
    </row>
    <row r="6706" spans="7:41" x14ac:dyDescent="0.25">
      <c r="G6706" s="2"/>
      <c r="AF6706" s="20"/>
      <c r="AI6706" s="2"/>
      <c r="AJ6706" s="2"/>
      <c r="AK6706" s="20"/>
      <c r="AN6706" s="2"/>
      <c r="AO6706" s="2"/>
    </row>
    <row r="6707" spans="7:41" x14ac:dyDescent="0.25">
      <c r="G6707" s="2"/>
      <c r="AF6707" s="20"/>
      <c r="AI6707" s="2"/>
      <c r="AJ6707" s="2"/>
      <c r="AK6707" s="20"/>
      <c r="AN6707" s="2"/>
      <c r="AO6707" s="2"/>
    </row>
    <row r="6708" spans="7:41" x14ac:dyDescent="0.25">
      <c r="G6708" s="2"/>
      <c r="AF6708" s="20"/>
      <c r="AI6708" s="2"/>
      <c r="AJ6708" s="2"/>
      <c r="AK6708" s="20"/>
      <c r="AN6708" s="2"/>
      <c r="AO6708" s="2"/>
    </row>
    <row r="6709" spans="7:41" x14ac:dyDescent="0.25">
      <c r="G6709" s="2"/>
      <c r="AF6709" s="20"/>
      <c r="AI6709" s="2"/>
      <c r="AJ6709" s="2"/>
      <c r="AK6709" s="20"/>
      <c r="AN6709" s="2"/>
      <c r="AO6709" s="2"/>
    </row>
    <row r="6710" spans="7:41" x14ac:dyDescent="0.25">
      <c r="G6710" s="2"/>
      <c r="AF6710" s="20"/>
      <c r="AI6710" s="2"/>
      <c r="AJ6710" s="2"/>
      <c r="AK6710" s="20"/>
      <c r="AN6710" s="2"/>
      <c r="AO6710" s="2"/>
    </row>
    <row r="6711" spans="7:41" x14ac:dyDescent="0.25">
      <c r="G6711" s="2"/>
      <c r="AF6711" s="20"/>
      <c r="AI6711" s="2"/>
      <c r="AJ6711" s="2"/>
      <c r="AK6711" s="20"/>
      <c r="AN6711" s="2"/>
      <c r="AO6711" s="2"/>
    </row>
    <row r="6712" spans="7:41" x14ac:dyDescent="0.25">
      <c r="G6712" s="2"/>
      <c r="AF6712" s="20"/>
      <c r="AI6712" s="2"/>
      <c r="AJ6712" s="2"/>
      <c r="AK6712" s="20"/>
      <c r="AN6712" s="2"/>
      <c r="AO6712" s="2"/>
    </row>
    <row r="6713" spans="7:41" x14ac:dyDescent="0.25">
      <c r="G6713" s="2"/>
      <c r="AF6713" s="20"/>
      <c r="AI6713" s="2"/>
      <c r="AJ6713" s="2"/>
      <c r="AK6713" s="20"/>
      <c r="AN6713" s="2"/>
      <c r="AO6713" s="2"/>
    </row>
    <row r="6714" spans="7:41" x14ac:dyDescent="0.25">
      <c r="G6714" s="2"/>
      <c r="AF6714" s="20"/>
      <c r="AI6714" s="2"/>
      <c r="AJ6714" s="2"/>
      <c r="AK6714" s="20"/>
      <c r="AN6714" s="2"/>
      <c r="AO6714" s="2"/>
    </row>
    <row r="6715" spans="7:41" x14ac:dyDescent="0.25">
      <c r="G6715" s="2"/>
      <c r="AF6715" s="20"/>
      <c r="AI6715" s="2"/>
      <c r="AJ6715" s="2"/>
      <c r="AK6715" s="20"/>
      <c r="AN6715" s="2"/>
      <c r="AO6715" s="2"/>
    </row>
    <row r="6716" spans="7:41" x14ac:dyDescent="0.25">
      <c r="G6716" s="2"/>
      <c r="AF6716" s="20"/>
      <c r="AI6716" s="2"/>
      <c r="AJ6716" s="2"/>
      <c r="AK6716" s="20"/>
      <c r="AN6716" s="2"/>
      <c r="AO6716" s="2"/>
    </row>
    <row r="6717" spans="7:41" x14ac:dyDescent="0.25">
      <c r="G6717" s="2"/>
      <c r="AF6717" s="20"/>
      <c r="AI6717" s="2"/>
      <c r="AJ6717" s="2"/>
      <c r="AK6717" s="20"/>
      <c r="AN6717" s="2"/>
      <c r="AO6717" s="2"/>
    </row>
    <row r="6718" spans="7:41" x14ac:dyDescent="0.25">
      <c r="G6718" s="2"/>
      <c r="AF6718" s="20"/>
      <c r="AI6718" s="2"/>
      <c r="AJ6718" s="2"/>
      <c r="AK6718" s="20"/>
      <c r="AN6718" s="2"/>
      <c r="AO6718" s="2"/>
    </row>
    <row r="6719" spans="7:41" x14ac:dyDescent="0.25">
      <c r="G6719" s="2"/>
      <c r="AF6719" s="20"/>
      <c r="AI6719" s="2"/>
      <c r="AJ6719" s="2"/>
      <c r="AK6719" s="20"/>
      <c r="AN6719" s="2"/>
      <c r="AO6719" s="2"/>
    </row>
    <row r="6720" spans="7:41" x14ac:dyDescent="0.25">
      <c r="G6720" s="2"/>
      <c r="AF6720" s="20"/>
      <c r="AI6720" s="2"/>
      <c r="AJ6720" s="2"/>
      <c r="AK6720" s="20"/>
      <c r="AN6720" s="2"/>
      <c r="AO6720" s="2"/>
    </row>
    <row r="6721" spans="7:41" x14ac:dyDescent="0.25">
      <c r="G6721" s="2"/>
      <c r="AF6721" s="20"/>
      <c r="AI6721" s="2"/>
      <c r="AJ6721" s="2"/>
      <c r="AK6721" s="20"/>
      <c r="AN6721" s="2"/>
      <c r="AO6721" s="2"/>
    </row>
    <row r="6722" spans="7:41" x14ac:dyDescent="0.25">
      <c r="G6722" s="2"/>
      <c r="AF6722" s="20"/>
      <c r="AI6722" s="2"/>
      <c r="AJ6722" s="2"/>
      <c r="AK6722" s="20"/>
      <c r="AN6722" s="2"/>
      <c r="AO6722" s="2"/>
    </row>
    <row r="6723" spans="7:41" x14ac:dyDescent="0.25">
      <c r="G6723" s="2"/>
      <c r="AF6723" s="20"/>
      <c r="AI6723" s="2"/>
      <c r="AJ6723" s="2"/>
      <c r="AK6723" s="20"/>
      <c r="AN6723" s="2"/>
      <c r="AO6723" s="2"/>
    </row>
    <row r="6724" spans="7:41" x14ac:dyDescent="0.25">
      <c r="G6724" s="2"/>
      <c r="AF6724" s="20"/>
      <c r="AI6724" s="2"/>
      <c r="AJ6724" s="2"/>
      <c r="AK6724" s="20"/>
      <c r="AN6724" s="2"/>
      <c r="AO6724" s="2"/>
    </row>
    <row r="6725" spans="7:41" x14ac:dyDescent="0.25">
      <c r="G6725" s="2"/>
      <c r="AF6725" s="20"/>
      <c r="AI6725" s="2"/>
      <c r="AJ6725" s="2"/>
      <c r="AK6725" s="20"/>
      <c r="AN6725" s="2"/>
      <c r="AO6725" s="2"/>
    </row>
    <row r="6726" spans="7:41" x14ac:dyDescent="0.25">
      <c r="G6726" s="2"/>
      <c r="AF6726" s="20"/>
      <c r="AI6726" s="2"/>
      <c r="AJ6726" s="2"/>
      <c r="AK6726" s="20"/>
      <c r="AN6726" s="2"/>
      <c r="AO6726" s="2"/>
    </row>
    <row r="6727" spans="7:41" x14ac:dyDescent="0.25">
      <c r="G6727" s="2"/>
      <c r="AF6727" s="20"/>
      <c r="AI6727" s="2"/>
      <c r="AJ6727" s="2"/>
      <c r="AK6727" s="20"/>
      <c r="AN6727" s="2"/>
      <c r="AO6727" s="2"/>
    </row>
    <row r="6728" spans="7:41" x14ac:dyDescent="0.25">
      <c r="G6728" s="2"/>
      <c r="AF6728" s="20"/>
      <c r="AI6728" s="2"/>
      <c r="AJ6728" s="2"/>
      <c r="AK6728" s="20"/>
      <c r="AN6728" s="2"/>
      <c r="AO6728" s="2"/>
    </row>
    <row r="6729" spans="7:41" x14ac:dyDescent="0.25">
      <c r="G6729" s="2"/>
      <c r="AF6729" s="20"/>
      <c r="AI6729" s="2"/>
      <c r="AJ6729" s="2"/>
      <c r="AK6729" s="20"/>
      <c r="AN6729" s="2"/>
      <c r="AO6729" s="2"/>
    </row>
    <row r="6730" spans="7:41" x14ac:dyDescent="0.25">
      <c r="G6730" s="2"/>
      <c r="AF6730" s="20"/>
      <c r="AI6730" s="2"/>
      <c r="AJ6730" s="2"/>
      <c r="AK6730" s="20"/>
      <c r="AN6730" s="2"/>
      <c r="AO6730" s="2"/>
    </row>
    <row r="6731" spans="7:41" x14ac:dyDescent="0.25">
      <c r="G6731" s="2"/>
      <c r="AF6731" s="20"/>
      <c r="AI6731" s="2"/>
      <c r="AJ6731" s="2"/>
      <c r="AK6731" s="20"/>
      <c r="AN6731" s="2"/>
      <c r="AO6731" s="2"/>
    </row>
    <row r="6732" spans="7:41" x14ac:dyDescent="0.25">
      <c r="G6732" s="2"/>
      <c r="AF6732" s="20"/>
      <c r="AI6732" s="2"/>
      <c r="AJ6732" s="2"/>
      <c r="AK6732" s="20"/>
      <c r="AN6732" s="2"/>
      <c r="AO6732" s="2"/>
    </row>
    <row r="6733" spans="7:41" x14ac:dyDescent="0.25">
      <c r="G6733" s="2"/>
      <c r="AF6733" s="20"/>
      <c r="AI6733" s="2"/>
      <c r="AJ6733" s="2"/>
      <c r="AK6733" s="20"/>
      <c r="AN6733" s="2"/>
      <c r="AO6733" s="2"/>
    </row>
    <row r="6734" spans="7:41" x14ac:dyDescent="0.25">
      <c r="G6734" s="2"/>
      <c r="AF6734" s="20"/>
      <c r="AI6734" s="2"/>
      <c r="AJ6734" s="2"/>
      <c r="AK6734" s="20"/>
      <c r="AN6734" s="2"/>
      <c r="AO6734" s="2"/>
    </row>
    <row r="6735" spans="7:41" x14ac:dyDescent="0.25">
      <c r="G6735" s="2"/>
      <c r="AF6735" s="20"/>
      <c r="AI6735" s="2"/>
      <c r="AJ6735" s="2"/>
      <c r="AK6735" s="20"/>
      <c r="AN6735" s="2"/>
      <c r="AO6735" s="2"/>
    </row>
    <row r="6736" spans="7:41" x14ac:dyDescent="0.25">
      <c r="G6736" s="2"/>
      <c r="AF6736" s="20"/>
      <c r="AI6736" s="2"/>
      <c r="AJ6736" s="2"/>
      <c r="AK6736" s="20"/>
      <c r="AN6736" s="2"/>
      <c r="AO6736" s="2"/>
    </row>
    <row r="6737" spans="7:41" x14ac:dyDescent="0.25">
      <c r="G6737" s="2"/>
      <c r="AF6737" s="20"/>
      <c r="AI6737" s="2"/>
      <c r="AJ6737" s="2"/>
      <c r="AK6737" s="20"/>
      <c r="AN6737" s="2"/>
      <c r="AO6737" s="2"/>
    </row>
    <row r="6738" spans="7:41" x14ac:dyDescent="0.25">
      <c r="G6738" s="2"/>
      <c r="AF6738" s="20"/>
      <c r="AI6738" s="2"/>
      <c r="AJ6738" s="2"/>
      <c r="AK6738" s="20"/>
      <c r="AN6738" s="2"/>
      <c r="AO6738" s="2"/>
    </row>
    <row r="6739" spans="7:41" x14ac:dyDescent="0.25">
      <c r="G6739" s="2"/>
      <c r="AF6739" s="20"/>
      <c r="AI6739" s="2"/>
      <c r="AJ6739" s="2"/>
      <c r="AK6739" s="20"/>
      <c r="AN6739" s="2"/>
      <c r="AO6739" s="2"/>
    </row>
    <row r="6740" spans="7:41" x14ac:dyDescent="0.25">
      <c r="G6740" s="2"/>
      <c r="AF6740" s="20"/>
      <c r="AI6740" s="2"/>
      <c r="AJ6740" s="2"/>
      <c r="AK6740" s="20"/>
      <c r="AN6740" s="2"/>
      <c r="AO6740" s="2"/>
    </row>
    <row r="6741" spans="7:41" x14ac:dyDescent="0.25">
      <c r="G6741" s="2"/>
      <c r="AF6741" s="20"/>
      <c r="AI6741" s="2"/>
      <c r="AJ6741" s="2"/>
      <c r="AK6741" s="20"/>
      <c r="AN6741" s="2"/>
      <c r="AO6741" s="2"/>
    </row>
    <row r="6742" spans="7:41" x14ac:dyDescent="0.25">
      <c r="G6742" s="2"/>
      <c r="AF6742" s="20"/>
      <c r="AI6742" s="2"/>
      <c r="AJ6742" s="2"/>
      <c r="AK6742" s="20"/>
      <c r="AN6742" s="2"/>
      <c r="AO6742" s="2"/>
    </row>
    <row r="6743" spans="7:41" x14ac:dyDescent="0.25">
      <c r="G6743" s="2"/>
      <c r="AF6743" s="20"/>
      <c r="AI6743" s="2"/>
      <c r="AJ6743" s="2"/>
      <c r="AK6743" s="20"/>
      <c r="AN6743" s="2"/>
      <c r="AO6743" s="2"/>
    </row>
    <row r="6744" spans="7:41" x14ac:dyDescent="0.25">
      <c r="G6744" s="2"/>
      <c r="AF6744" s="20"/>
      <c r="AI6744" s="2"/>
      <c r="AJ6744" s="2"/>
      <c r="AK6744" s="20"/>
      <c r="AN6744" s="2"/>
      <c r="AO6744" s="2"/>
    </row>
    <row r="6745" spans="7:41" x14ac:dyDescent="0.25">
      <c r="G6745" s="2"/>
      <c r="AF6745" s="20"/>
      <c r="AI6745" s="2"/>
      <c r="AJ6745" s="2"/>
      <c r="AK6745" s="20"/>
      <c r="AN6745" s="2"/>
      <c r="AO6745" s="2"/>
    </row>
    <row r="6746" spans="7:41" x14ac:dyDescent="0.25">
      <c r="G6746" s="2"/>
      <c r="AF6746" s="20"/>
      <c r="AI6746" s="2"/>
      <c r="AJ6746" s="2"/>
      <c r="AK6746" s="20"/>
      <c r="AN6746" s="2"/>
      <c r="AO6746" s="2"/>
    </row>
    <row r="6747" spans="7:41" x14ac:dyDescent="0.25">
      <c r="G6747" s="2"/>
      <c r="AF6747" s="20"/>
      <c r="AI6747" s="2"/>
      <c r="AJ6747" s="2"/>
      <c r="AK6747" s="20"/>
      <c r="AN6747" s="2"/>
      <c r="AO6747" s="2"/>
    </row>
    <row r="6748" spans="7:41" x14ac:dyDescent="0.25">
      <c r="G6748" s="2"/>
      <c r="AF6748" s="20"/>
      <c r="AI6748" s="2"/>
      <c r="AJ6748" s="2"/>
      <c r="AK6748" s="20"/>
      <c r="AN6748" s="2"/>
      <c r="AO6748" s="2"/>
    </row>
    <row r="6749" spans="7:41" x14ac:dyDescent="0.25">
      <c r="G6749" s="2"/>
      <c r="AF6749" s="20"/>
      <c r="AI6749" s="2"/>
      <c r="AJ6749" s="2"/>
      <c r="AK6749" s="20"/>
      <c r="AN6749" s="2"/>
      <c r="AO6749" s="2"/>
    </row>
    <row r="6750" spans="7:41" x14ac:dyDescent="0.25">
      <c r="G6750" s="2"/>
      <c r="AF6750" s="20"/>
      <c r="AI6750" s="2"/>
      <c r="AJ6750" s="2"/>
      <c r="AK6750" s="20"/>
      <c r="AN6750" s="2"/>
      <c r="AO6750" s="2"/>
    </row>
    <row r="6751" spans="7:41" x14ac:dyDescent="0.25">
      <c r="G6751" s="2"/>
      <c r="AF6751" s="20"/>
      <c r="AI6751" s="2"/>
      <c r="AJ6751" s="2"/>
      <c r="AK6751" s="20"/>
      <c r="AN6751" s="2"/>
      <c r="AO6751" s="2"/>
    </row>
    <row r="6752" spans="7:41" x14ac:dyDescent="0.25">
      <c r="G6752" s="2"/>
      <c r="AF6752" s="20"/>
      <c r="AI6752" s="2"/>
      <c r="AJ6752" s="2"/>
      <c r="AK6752" s="20"/>
      <c r="AN6752" s="2"/>
      <c r="AO6752" s="2"/>
    </row>
    <row r="6753" spans="7:41" x14ac:dyDescent="0.25">
      <c r="G6753" s="2"/>
      <c r="AF6753" s="20"/>
      <c r="AI6753" s="2"/>
      <c r="AJ6753" s="2"/>
      <c r="AK6753" s="20"/>
      <c r="AN6753" s="2"/>
      <c r="AO6753" s="2"/>
    </row>
    <row r="6754" spans="7:41" x14ac:dyDescent="0.25">
      <c r="G6754" s="2"/>
      <c r="AF6754" s="20"/>
      <c r="AI6754" s="2"/>
      <c r="AJ6754" s="2"/>
      <c r="AK6754" s="20"/>
      <c r="AN6754" s="2"/>
      <c r="AO6754" s="2"/>
    </row>
    <row r="6755" spans="7:41" x14ac:dyDescent="0.25">
      <c r="G6755" s="2"/>
      <c r="AF6755" s="20"/>
      <c r="AI6755" s="2"/>
      <c r="AJ6755" s="2"/>
      <c r="AK6755" s="20"/>
      <c r="AN6755" s="2"/>
      <c r="AO6755" s="2"/>
    </row>
    <row r="6756" spans="7:41" x14ac:dyDescent="0.25">
      <c r="G6756" s="2"/>
      <c r="AF6756" s="20"/>
      <c r="AI6756" s="2"/>
      <c r="AJ6756" s="2"/>
      <c r="AK6756" s="20"/>
      <c r="AN6756" s="2"/>
      <c r="AO6756" s="2"/>
    </row>
    <row r="6757" spans="7:41" x14ac:dyDescent="0.25">
      <c r="G6757" s="2"/>
      <c r="AF6757" s="20"/>
      <c r="AI6757" s="2"/>
      <c r="AJ6757" s="2"/>
      <c r="AK6757" s="20"/>
      <c r="AN6757" s="2"/>
      <c r="AO6757" s="2"/>
    </row>
    <row r="6758" spans="7:41" x14ac:dyDescent="0.25">
      <c r="G6758" s="2"/>
      <c r="AF6758" s="20"/>
      <c r="AI6758" s="2"/>
      <c r="AJ6758" s="2"/>
      <c r="AK6758" s="20"/>
      <c r="AN6758" s="2"/>
      <c r="AO6758" s="2"/>
    </row>
    <row r="6759" spans="7:41" x14ac:dyDescent="0.25">
      <c r="G6759" s="2"/>
      <c r="AF6759" s="20"/>
      <c r="AI6759" s="2"/>
      <c r="AJ6759" s="2"/>
      <c r="AK6759" s="20"/>
      <c r="AN6759" s="2"/>
      <c r="AO6759" s="2"/>
    </row>
    <row r="6760" spans="7:41" x14ac:dyDescent="0.25">
      <c r="G6760" s="2"/>
      <c r="AF6760" s="20"/>
      <c r="AI6760" s="2"/>
      <c r="AJ6760" s="2"/>
      <c r="AK6760" s="20"/>
      <c r="AN6760" s="2"/>
      <c r="AO6760" s="2"/>
    </row>
    <row r="6761" spans="7:41" x14ac:dyDescent="0.25">
      <c r="G6761" s="2"/>
      <c r="AF6761" s="20"/>
      <c r="AI6761" s="2"/>
      <c r="AJ6761" s="2"/>
      <c r="AK6761" s="20"/>
      <c r="AN6761" s="2"/>
      <c r="AO6761" s="2"/>
    </row>
    <row r="6762" spans="7:41" x14ac:dyDescent="0.25">
      <c r="G6762" s="2"/>
      <c r="AF6762" s="20"/>
      <c r="AI6762" s="2"/>
      <c r="AJ6762" s="2"/>
      <c r="AK6762" s="20"/>
      <c r="AN6762" s="2"/>
      <c r="AO6762" s="2"/>
    </row>
    <row r="6763" spans="7:41" x14ac:dyDescent="0.25">
      <c r="G6763" s="2"/>
      <c r="AF6763" s="20"/>
      <c r="AI6763" s="2"/>
      <c r="AJ6763" s="2"/>
      <c r="AK6763" s="20"/>
      <c r="AN6763" s="2"/>
      <c r="AO6763" s="2"/>
    </row>
    <row r="6764" spans="7:41" x14ac:dyDescent="0.25">
      <c r="G6764" s="2"/>
      <c r="AF6764" s="20"/>
      <c r="AI6764" s="2"/>
      <c r="AJ6764" s="2"/>
      <c r="AK6764" s="20"/>
      <c r="AN6764" s="2"/>
      <c r="AO6764" s="2"/>
    </row>
    <row r="6765" spans="7:41" x14ac:dyDescent="0.25">
      <c r="G6765" s="2"/>
      <c r="AF6765" s="20"/>
      <c r="AI6765" s="2"/>
      <c r="AJ6765" s="2"/>
      <c r="AK6765" s="20"/>
      <c r="AN6765" s="2"/>
      <c r="AO6765" s="2"/>
    </row>
    <row r="6766" spans="7:41" x14ac:dyDescent="0.25">
      <c r="G6766" s="2"/>
      <c r="AF6766" s="20"/>
      <c r="AI6766" s="2"/>
      <c r="AJ6766" s="2"/>
      <c r="AK6766" s="20"/>
      <c r="AN6766" s="2"/>
      <c r="AO6766" s="2"/>
    </row>
    <row r="6767" spans="7:41" x14ac:dyDescent="0.25">
      <c r="G6767" s="2"/>
      <c r="AF6767" s="20"/>
      <c r="AI6767" s="2"/>
      <c r="AJ6767" s="2"/>
      <c r="AK6767" s="20"/>
      <c r="AN6767" s="2"/>
      <c r="AO6767" s="2"/>
    </row>
    <row r="6768" spans="7:41" x14ac:dyDescent="0.25">
      <c r="G6768" s="2"/>
      <c r="AF6768" s="20"/>
      <c r="AI6768" s="2"/>
      <c r="AJ6768" s="2"/>
      <c r="AK6768" s="20"/>
      <c r="AN6768" s="2"/>
      <c r="AO6768" s="2"/>
    </row>
    <row r="6769" spans="7:41" x14ac:dyDescent="0.25">
      <c r="G6769" s="2"/>
      <c r="AF6769" s="20"/>
      <c r="AI6769" s="2"/>
      <c r="AJ6769" s="2"/>
      <c r="AK6769" s="20"/>
      <c r="AN6769" s="2"/>
      <c r="AO6769" s="2"/>
    </row>
    <row r="6770" spans="7:41" x14ac:dyDescent="0.25">
      <c r="G6770" s="2"/>
      <c r="AF6770" s="20"/>
      <c r="AI6770" s="2"/>
      <c r="AJ6770" s="2"/>
      <c r="AK6770" s="20"/>
      <c r="AN6770" s="2"/>
      <c r="AO6770" s="2"/>
    </row>
    <row r="6771" spans="7:41" x14ac:dyDescent="0.25">
      <c r="G6771" s="2"/>
      <c r="AF6771" s="20"/>
      <c r="AI6771" s="2"/>
      <c r="AJ6771" s="2"/>
      <c r="AK6771" s="20"/>
      <c r="AN6771" s="2"/>
      <c r="AO6771" s="2"/>
    </row>
    <row r="6772" spans="7:41" x14ac:dyDescent="0.25">
      <c r="G6772" s="2"/>
      <c r="AF6772" s="20"/>
      <c r="AI6772" s="2"/>
      <c r="AJ6772" s="2"/>
      <c r="AK6772" s="20"/>
      <c r="AN6772" s="2"/>
      <c r="AO6772" s="2"/>
    </row>
    <row r="6773" spans="7:41" x14ac:dyDescent="0.25">
      <c r="G6773" s="2"/>
      <c r="AF6773" s="20"/>
      <c r="AI6773" s="2"/>
      <c r="AJ6773" s="2"/>
      <c r="AK6773" s="20"/>
      <c r="AN6773" s="2"/>
      <c r="AO6773" s="2"/>
    </row>
    <row r="6774" spans="7:41" x14ac:dyDescent="0.25">
      <c r="G6774" s="2"/>
      <c r="AF6774" s="20"/>
      <c r="AI6774" s="2"/>
      <c r="AJ6774" s="2"/>
      <c r="AK6774" s="20"/>
      <c r="AN6774" s="2"/>
      <c r="AO6774" s="2"/>
    </row>
    <row r="6775" spans="7:41" x14ac:dyDescent="0.25">
      <c r="G6775" s="2"/>
      <c r="AF6775" s="20"/>
      <c r="AI6775" s="2"/>
      <c r="AJ6775" s="2"/>
      <c r="AK6775" s="20"/>
      <c r="AN6775" s="2"/>
      <c r="AO6775" s="2"/>
    </row>
    <row r="6776" spans="7:41" x14ac:dyDescent="0.25">
      <c r="G6776" s="2"/>
      <c r="AF6776" s="20"/>
      <c r="AI6776" s="2"/>
      <c r="AJ6776" s="2"/>
      <c r="AK6776" s="20"/>
      <c r="AN6776" s="2"/>
      <c r="AO6776" s="2"/>
    </row>
    <row r="6777" spans="7:41" x14ac:dyDescent="0.25">
      <c r="G6777" s="2"/>
      <c r="AF6777" s="20"/>
      <c r="AI6777" s="2"/>
      <c r="AJ6777" s="2"/>
      <c r="AK6777" s="20"/>
      <c r="AN6777" s="2"/>
      <c r="AO6777" s="2"/>
    </row>
    <row r="6778" spans="7:41" x14ac:dyDescent="0.25">
      <c r="G6778" s="2"/>
      <c r="AF6778" s="20"/>
      <c r="AI6778" s="2"/>
      <c r="AJ6778" s="2"/>
      <c r="AK6778" s="20"/>
      <c r="AN6778" s="2"/>
      <c r="AO6778" s="2"/>
    </row>
    <row r="6779" spans="7:41" x14ac:dyDescent="0.25">
      <c r="G6779" s="2"/>
      <c r="AF6779" s="20"/>
      <c r="AI6779" s="2"/>
      <c r="AJ6779" s="2"/>
      <c r="AK6779" s="20"/>
      <c r="AN6779" s="2"/>
      <c r="AO6779" s="2"/>
    </row>
    <row r="6780" spans="7:41" x14ac:dyDescent="0.25">
      <c r="G6780" s="2"/>
      <c r="AF6780" s="20"/>
      <c r="AI6780" s="2"/>
      <c r="AJ6780" s="2"/>
      <c r="AK6780" s="20"/>
      <c r="AN6780" s="2"/>
      <c r="AO6780" s="2"/>
    </row>
    <row r="6781" spans="7:41" x14ac:dyDescent="0.25">
      <c r="G6781" s="2"/>
      <c r="AF6781" s="20"/>
      <c r="AI6781" s="2"/>
      <c r="AJ6781" s="2"/>
      <c r="AK6781" s="20"/>
      <c r="AN6781" s="2"/>
      <c r="AO6781" s="2"/>
    </row>
    <row r="6782" spans="7:41" x14ac:dyDescent="0.25">
      <c r="G6782" s="2"/>
      <c r="AF6782" s="20"/>
      <c r="AI6782" s="2"/>
      <c r="AJ6782" s="2"/>
      <c r="AK6782" s="20"/>
      <c r="AN6782" s="2"/>
      <c r="AO6782" s="2"/>
    </row>
    <row r="6783" spans="7:41" x14ac:dyDescent="0.25">
      <c r="G6783" s="2"/>
      <c r="AF6783" s="20"/>
      <c r="AI6783" s="2"/>
      <c r="AJ6783" s="2"/>
      <c r="AK6783" s="20"/>
      <c r="AN6783" s="2"/>
      <c r="AO6783" s="2"/>
    </row>
    <row r="6784" spans="7:41" x14ac:dyDescent="0.25">
      <c r="G6784" s="2"/>
      <c r="AF6784" s="20"/>
      <c r="AI6784" s="2"/>
      <c r="AJ6784" s="2"/>
      <c r="AK6784" s="20"/>
      <c r="AN6784" s="2"/>
      <c r="AO6784" s="2"/>
    </row>
    <row r="6785" spans="7:41" x14ac:dyDescent="0.25">
      <c r="G6785" s="2"/>
      <c r="AF6785" s="20"/>
      <c r="AI6785" s="2"/>
      <c r="AJ6785" s="2"/>
      <c r="AK6785" s="20"/>
      <c r="AN6785" s="2"/>
      <c r="AO6785" s="2"/>
    </row>
    <row r="6786" spans="7:41" x14ac:dyDescent="0.25">
      <c r="G6786" s="2"/>
      <c r="AF6786" s="20"/>
      <c r="AI6786" s="2"/>
      <c r="AJ6786" s="2"/>
      <c r="AK6786" s="20"/>
      <c r="AN6786" s="2"/>
      <c r="AO6786" s="2"/>
    </row>
    <row r="6787" spans="7:41" x14ac:dyDescent="0.25">
      <c r="G6787" s="2"/>
      <c r="AF6787" s="20"/>
      <c r="AI6787" s="2"/>
      <c r="AJ6787" s="2"/>
      <c r="AK6787" s="20"/>
      <c r="AN6787" s="2"/>
      <c r="AO6787" s="2"/>
    </row>
    <row r="6788" spans="7:41" x14ac:dyDescent="0.25">
      <c r="G6788" s="2"/>
      <c r="AF6788" s="20"/>
      <c r="AI6788" s="2"/>
      <c r="AJ6788" s="2"/>
      <c r="AK6788" s="20"/>
      <c r="AN6788" s="2"/>
      <c r="AO6788" s="2"/>
    </row>
    <row r="6789" spans="7:41" x14ac:dyDescent="0.25">
      <c r="G6789" s="2"/>
      <c r="AF6789" s="20"/>
      <c r="AI6789" s="2"/>
      <c r="AJ6789" s="2"/>
      <c r="AK6789" s="20"/>
      <c r="AN6789" s="2"/>
      <c r="AO6789" s="2"/>
    </row>
    <row r="6790" spans="7:41" x14ac:dyDescent="0.25">
      <c r="G6790" s="2"/>
      <c r="AF6790" s="20"/>
      <c r="AI6790" s="2"/>
      <c r="AJ6790" s="2"/>
      <c r="AK6790" s="20"/>
      <c r="AN6790" s="2"/>
      <c r="AO6790" s="2"/>
    </row>
    <row r="6791" spans="7:41" x14ac:dyDescent="0.25">
      <c r="G6791" s="2"/>
      <c r="AF6791" s="20"/>
      <c r="AI6791" s="2"/>
      <c r="AJ6791" s="2"/>
      <c r="AK6791" s="20"/>
      <c r="AN6791" s="2"/>
      <c r="AO6791" s="2"/>
    </row>
    <row r="6792" spans="7:41" x14ac:dyDescent="0.25">
      <c r="G6792" s="2"/>
      <c r="AF6792" s="20"/>
      <c r="AI6792" s="2"/>
      <c r="AJ6792" s="2"/>
      <c r="AK6792" s="20"/>
      <c r="AN6792" s="2"/>
      <c r="AO6792" s="2"/>
    </row>
    <row r="6793" spans="7:41" x14ac:dyDescent="0.25">
      <c r="G6793" s="2"/>
      <c r="AF6793" s="20"/>
      <c r="AI6793" s="2"/>
      <c r="AJ6793" s="2"/>
      <c r="AK6793" s="20"/>
      <c r="AN6793" s="2"/>
      <c r="AO6793" s="2"/>
    </row>
    <row r="6794" spans="7:41" x14ac:dyDescent="0.25">
      <c r="G6794" s="2"/>
      <c r="AF6794" s="20"/>
      <c r="AI6794" s="2"/>
      <c r="AJ6794" s="2"/>
      <c r="AK6794" s="20"/>
      <c r="AN6794" s="2"/>
      <c r="AO6794" s="2"/>
    </row>
    <row r="6795" spans="7:41" x14ac:dyDescent="0.25">
      <c r="G6795" s="2"/>
      <c r="AF6795" s="20"/>
      <c r="AI6795" s="2"/>
      <c r="AJ6795" s="2"/>
      <c r="AK6795" s="20"/>
      <c r="AN6795" s="2"/>
      <c r="AO6795" s="2"/>
    </row>
    <row r="6796" spans="7:41" x14ac:dyDescent="0.25">
      <c r="G6796" s="2"/>
      <c r="AF6796" s="20"/>
      <c r="AI6796" s="2"/>
      <c r="AJ6796" s="2"/>
      <c r="AK6796" s="20"/>
      <c r="AN6796" s="2"/>
      <c r="AO6796" s="2"/>
    </row>
    <row r="6797" spans="7:41" x14ac:dyDescent="0.25">
      <c r="G6797" s="2"/>
      <c r="AF6797" s="20"/>
      <c r="AI6797" s="2"/>
      <c r="AJ6797" s="2"/>
      <c r="AK6797" s="20"/>
      <c r="AN6797" s="2"/>
      <c r="AO6797" s="2"/>
    </row>
    <row r="6798" spans="7:41" x14ac:dyDescent="0.25">
      <c r="G6798" s="2"/>
      <c r="AF6798" s="20"/>
      <c r="AI6798" s="2"/>
      <c r="AJ6798" s="2"/>
      <c r="AK6798" s="20"/>
      <c r="AN6798" s="2"/>
      <c r="AO6798" s="2"/>
    </row>
    <row r="6799" spans="7:41" x14ac:dyDescent="0.25">
      <c r="G6799" s="2"/>
      <c r="AF6799" s="20"/>
      <c r="AI6799" s="2"/>
      <c r="AJ6799" s="2"/>
      <c r="AK6799" s="20"/>
      <c r="AN6799" s="2"/>
      <c r="AO6799" s="2"/>
    </row>
    <row r="6800" spans="7:41" x14ac:dyDescent="0.25">
      <c r="G6800" s="2"/>
      <c r="AF6800" s="20"/>
      <c r="AI6800" s="2"/>
      <c r="AJ6800" s="2"/>
      <c r="AK6800" s="20"/>
      <c r="AN6800" s="2"/>
      <c r="AO6800" s="2"/>
    </row>
    <row r="6801" spans="7:41" x14ac:dyDescent="0.25">
      <c r="G6801" s="2"/>
      <c r="AF6801" s="20"/>
      <c r="AI6801" s="2"/>
      <c r="AJ6801" s="2"/>
      <c r="AK6801" s="20"/>
      <c r="AN6801" s="2"/>
      <c r="AO6801" s="2"/>
    </row>
    <row r="6802" spans="7:41" x14ac:dyDescent="0.25">
      <c r="G6802" s="2"/>
      <c r="AF6802" s="20"/>
      <c r="AI6802" s="2"/>
      <c r="AJ6802" s="2"/>
      <c r="AK6802" s="20"/>
      <c r="AN6802" s="2"/>
      <c r="AO6802" s="2"/>
    </row>
    <row r="6803" spans="7:41" x14ac:dyDescent="0.25">
      <c r="G6803" s="2"/>
      <c r="AF6803" s="20"/>
      <c r="AI6803" s="2"/>
      <c r="AJ6803" s="2"/>
      <c r="AK6803" s="20"/>
      <c r="AN6803" s="2"/>
      <c r="AO6803" s="2"/>
    </row>
    <row r="6804" spans="7:41" x14ac:dyDescent="0.25">
      <c r="G6804" s="2"/>
      <c r="AF6804" s="20"/>
      <c r="AI6804" s="2"/>
      <c r="AJ6804" s="2"/>
      <c r="AK6804" s="20"/>
      <c r="AN6804" s="2"/>
      <c r="AO6804" s="2"/>
    </row>
    <row r="6805" spans="7:41" x14ac:dyDescent="0.25">
      <c r="G6805" s="2"/>
      <c r="AF6805" s="20"/>
      <c r="AI6805" s="2"/>
      <c r="AJ6805" s="2"/>
      <c r="AK6805" s="20"/>
      <c r="AN6805" s="2"/>
      <c r="AO6805" s="2"/>
    </row>
    <row r="6806" spans="7:41" x14ac:dyDescent="0.25">
      <c r="G6806" s="2"/>
      <c r="AF6806" s="20"/>
      <c r="AI6806" s="2"/>
      <c r="AJ6806" s="2"/>
      <c r="AK6806" s="20"/>
      <c r="AN6806" s="2"/>
      <c r="AO6806" s="2"/>
    </row>
    <row r="6807" spans="7:41" x14ac:dyDescent="0.25">
      <c r="G6807" s="2"/>
      <c r="AF6807" s="20"/>
      <c r="AI6807" s="2"/>
      <c r="AJ6807" s="2"/>
      <c r="AK6807" s="20"/>
      <c r="AN6807" s="2"/>
      <c r="AO6807" s="2"/>
    </row>
    <row r="6808" spans="7:41" x14ac:dyDescent="0.25">
      <c r="G6808" s="2"/>
      <c r="AF6808" s="20"/>
      <c r="AI6808" s="2"/>
      <c r="AJ6808" s="2"/>
      <c r="AK6808" s="20"/>
      <c r="AN6808" s="2"/>
      <c r="AO6808" s="2"/>
    </row>
    <row r="6809" spans="7:41" x14ac:dyDescent="0.25">
      <c r="G6809" s="2"/>
      <c r="AF6809" s="20"/>
      <c r="AI6809" s="2"/>
      <c r="AJ6809" s="2"/>
      <c r="AK6809" s="20"/>
      <c r="AN6809" s="2"/>
      <c r="AO6809" s="2"/>
    </row>
    <row r="6810" spans="7:41" x14ac:dyDescent="0.25">
      <c r="G6810" s="2"/>
      <c r="AF6810" s="20"/>
      <c r="AI6810" s="2"/>
      <c r="AJ6810" s="2"/>
      <c r="AK6810" s="20"/>
      <c r="AN6810" s="2"/>
      <c r="AO6810" s="2"/>
    </row>
    <row r="6811" spans="7:41" x14ac:dyDescent="0.25">
      <c r="G6811" s="2"/>
      <c r="AF6811" s="20"/>
      <c r="AI6811" s="2"/>
      <c r="AJ6811" s="2"/>
      <c r="AK6811" s="20"/>
      <c r="AN6811" s="2"/>
      <c r="AO6811" s="2"/>
    </row>
    <row r="6812" spans="7:41" x14ac:dyDescent="0.25">
      <c r="G6812" s="2"/>
      <c r="AF6812" s="20"/>
      <c r="AI6812" s="2"/>
      <c r="AJ6812" s="2"/>
      <c r="AK6812" s="20"/>
      <c r="AN6812" s="2"/>
      <c r="AO6812" s="2"/>
    </row>
    <row r="6813" spans="7:41" x14ac:dyDescent="0.25">
      <c r="G6813" s="2"/>
      <c r="AF6813" s="20"/>
      <c r="AI6813" s="2"/>
      <c r="AJ6813" s="2"/>
      <c r="AK6813" s="20"/>
      <c r="AN6813" s="2"/>
      <c r="AO6813" s="2"/>
    </row>
    <row r="6814" spans="7:41" x14ac:dyDescent="0.25">
      <c r="G6814" s="2"/>
      <c r="AF6814" s="20"/>
      <c r="AI6814" s="2"/>
      <c r="AJ6814" s="2"/>
      <c r="AK6814" s="20"/>
      <c r="AN6814" s="2"/>
      <c r="AO6814" s="2"/>
    </row>
    <row r="6815" spans="7:41" x14ac:dyDescent="0.25">
      <c r="G6815" s="2"/>
      <c r="AF6815" s="20"/>
      <c r="AI6815" s="2"/>
      <c r="AJ6815" s="2"/>
      <c r="AK6815" s="20"/>
      <c r="AN6815" s="2"/>
      <c r="AO6815" s="2"/>
    </row>
    <row r="6816" spans="7:41" x14ac:dyDescent="0.25">
      <c r="G6816" s="2"/>
      <c r="AF6816" s="20"/>
      <c r="AI6816" s="2"/>
      <c r="AJ6816" s="2"/>
      <c r="AK6816" s="20"/>
      <c r="AN6816" s="2"/>
      <c r="AO6816" s="2"/>
    </row>
    <row r="6817" spans="7:41" x14ac:dyDescent="0.25">
      <c r="G6817" s="2"/>
      <c r="AF6817" s="20"/>
      <c r="AI6817" s="2"/>
      <c r="AJ6817" s="2"/>
      <c r="AK6817" s="20"/>
      <c r="AN6817" s="2"/>
      <c r="AO6817" s="2"/>
    </row>
    <row r="6818" spans="7:41" x14ac:dyDescent="0.25">
      <c r="G6818" s="2"/>
      <c r="AF6818" s="20"/>
      <c r="AI6818" s="2"/>
      <c r="AJ6818" s="2"/>
      <c r="AK6818" s="20"/>
      <c r="AN6818" s="2"/>
      <c r="AO6818" s="2"/>
    </row>
    <row r="6819" spans="7:41" x14ac:dyDescent="0.25">
      <c r="G6819" s="2"/>
      <c r="AF6819" s="20"/>
      <c r="AI6819" s="2"/>
      <c r="AJ6819" s="2"/>
      <c r="AK6819" s="20"/>
      <c r="AN6819" s="2"/>
      <c r="AO6819" s="2"/>
    </row>
    <row r="6820" spans="7:41" x14ac:dyDescent="0.25">
      <c r="G6820" s="2"/>
      <c r="AF6820" s="20"/>
      <c r="AI6820" s="2"/>
      <c r="AJ6820" s="2"/>
      <c r="AK6820" s="20"/>
      <c r="AN6820" s="2"/>
      <c r="AO6820" s="2"/>
    </row>
    <row r="6821" spans="7:41" x14ac:dyDescent="0.25">
      <c r="G6821" s="2"/>
      <c r="AF6821" s="20"/>
      <c r="AI6821" s="2"/>
      <c r="AJ6821" s="2"/>
      <c r="AK6821" s="20"/>
      <c r="AN6821" s="2"/>
      <c r="AO6821" s="2"/>
    </row>
    <row r="6822" spans="7:41" x14ac:dyDescent="0.25">
      <c r="G6822" s="2"/>
      <c r="AF6822" s="20"/>
      <c r="AI6822" s="2"/>
      <c r="AJ6822" s="2"/>
      <c r="AK6822" s="20"/>
      <c r="AN6822" s="2"/>
      <c r="AO6822" s="2"/>
    </row>
    <row r="6823" spans="7:41" x14ac:dyDescent="0.25">
      <c r="G6823" s="2"/>
      <c r="AF6823" s="20"/>
      <c r="AI6823" s="2"/>
      <c r="AJ6823" s="2"/>
      <c r="AK6823" s="20"/>
      <c r="AN6823" s="2"/>
      <c r="AO6823" s="2"/>
    </row>
    <row r="6824" spans="7:41" x14ac:dyDescent="0.25">
      <c r="G6824" s="2"/>
      <c r="AF6824" s="20"/>
      <c r="AI6824" s="2"/>
      <c r="AJ6824" s="2"/>
      <c r="AK6824" s="20"/>
      <c r="AN6824" s="2"/>
      <c r="AO6824" s="2"/>
    </row>
    <row r="6825" spans="7:41" x14ac:dyDescent="0.25">
      <c r="G6825" s="2"/>
      <c r="AF6825" s="20"/>
      <c r="AI6825" s="2"/>
      <c r="AJ6825" s="2"/>
      <c r="AK6825" s="20"/>
      <c r="AN6825" s="2"/>
      <c r="AO6825" s="2"/>
    </row>
    <row r="6826" spans="7:41" x14ac:dyDescent="0.25">
      <c r="G6826" s="2"/>
      <c r="AF6826" s="20"/>
      <c r="AI6826" s="2"/>
      <c r="AJ6826" s="2"/>
      <c r="AK6826" s="20"/>
      <c r="AN6826" s="2"/>
      <c r="AO6826" s="2"/>
    </row>
    <row r="6827" spans="7:41" x14ac:dyDescent="0.25">
      <c r="G6827" s="2"/>
      <c r="AF6827" s="20"/>
      <c r="AI6827" s="2"/>
      <c r="AJ6827" s="2"/>
      <c r="AK6827" s="20"/>
      <c r="AN6827" s="2"/>
      <c r="AO6827" s="2"/>
    </row>
    <row r="6828" spans="7:41" x14ac:dyDescent="0.25">
      <c r="G6828" s="2"/>
      <c r="AF6828" s="20"/>
      <c r="AI6828" s="2"/>
      <c r="AJ6828" s="2"/>
      <c r="AK6828" s="20"/>
      <c r="AN6828" s="2"/>
      <c r="AO6828" s="2"/>
    </row>
    <row r="6829" spans="7:41" x14ac:dyDescent="0.25">
      <c r="G6829" s="2"/>
      <c r="AF6829" s="20"/>
      <c r="AI6829" s="2"/>
      <c r="AJ6829" s="2"/>
      <c r="AK6829" s="20"/>
      <c r="AN6829" s="2"/>
      <c r="AO6829" s="2"/>
    </row>
    <row r="6830" spans="7:41" x14ac:dyDescent="0.25">
      <c r="G6830" s="2"/>
      <c r="AF6830" s="20"/>
      <c r="AI6830" s="2"/>
      <c r="AJ6830" s="2"/>
      <c r="AK6830" s="20"/>
      <c r="AN6830" s="2"/>
      <c r="AO6830" s="2"/>
    </row>
    <row r="6831" spans="7:41" x14ac:dyDescent="0.25">
      <c r="G6831" s="2"/>
      <c r="AF6831" s="20"/>
      <c r="AI6831" s="2"/>
      <c r="AJ6831" s="2"/>
      <c r="AK6831" s="20"/>
      <c r="AN6831" s="2"/>
      <c r="AO6831" s="2"/>
    </row>
    <row r="6832" spans="7:41" x14ac:dyDescent="0.25">
      <c r="G6832" s="2"/>
      <c r="AF6832" s="20"/>
      <c r="AI6832" s="2"/>
      <c r="AJ6832" s="2"/>
      <c r="AK6832" s="20"/>
      <c r="AN6832" s="2"/>
      <c r="AO6832" s="2"/>
    </row>
    <row r="6833" spans="7:41" x14ac:dyDescent="0.25">
      <c r="G6833" s="2"/>
      <c r="AF6833" s="20"/>
      <c r="AI6833" s="2"/>
      <c r="AJ6833" s="2"/>
      <c r="AK6833" s="20"/>
      <c r="AN6833" s="2"/>
      <c r="AO6833" s="2"/>
    </row>
    <row r="6834" spans="7:41" x14ac:dyDescent="0.25">
      <c r="G6834" s="2"/>
      <c r="AF6834" s="20"/>
      <c r="AI6834" s="2"/>
      <c r="AJ6834" s="2"/>
      <c r="AK6834" s="20"/>
      <c r="AN6834" s="2"/>
      <c r="AO6834" s="2"/>
    </row>
    <row r="6835" spans="7:41" x14ac:dyDescent="0.25">
      <c r="G6835" s="2"/>
      <c r="AF6835" s="20"/>
      <c r="AI6835" s="2"/>
      <c r="AJ6835" s="2"/>
      <c r="AK6835" s="20"/>
      <c r="AN6835" s="2"/>
      <c r="AO6835" s="2"/>
    </row>
    <row r="6836" spans="7:41" x14ac:dyDescent="0.25">
      <c r="G6836" s="2"/>
      <c r="AF6836" s="20"/>
      <c r="AI6836" s="2"/>
      <c r="AJ6836" s="2"/>
      <c r="AK6836" s="20"/>
      <c r="AN6836" s="2"/>
      <c r="AO6836" s="2"/>
    </row>
    <row r="6837" spans="7:41" x14ac:dyDescent="0.25">
      <c r="G6837" s="2"/>
      <c r="AF6837" s="20"/>
      <c r="AI6837" s="2"/>
      <c r="AJ6837" s="2"/>
      <c r="AK6837" s="20"/>
      <c r="AN6837" s="2"/>
      <c r="AO6837" s="2"/>
    </row>
    <row r="6838" spans="7:41" x14ac:dyDescent="0.25">
      <c r="G6838" s="2"/>
      <c r="AF6838" s="20"/>
      <c r="AI6838" s="2"/>
      <c r="AJ6838" s="2"/>
      <c r="AK6838" s="20"/>
      <c r="AN6838" s="2"/>
      <c r="AO6838" s="2"/>
    </row>
    <row r="6839" spans="7:41" x14ac:dyDescent="0.25">
      <c r="G6839" s="2"/>
      <c r="AF6839" s="20"/>
      <c r="AI6839" s="2"/>
      <c r="AJ6839" s="2"/>
      <c r="AK6839" s="20"/>
      <c r="AN6839" s="2"/>
      <c r="AO6839" s="2"/>
    </row>
    <row r="6840" spans="7:41" x14ac:dyDescent="0.25">
      <c r="G6840" s="2"/>
      <c r="AF6840" s="20"/>
      <c r="AI6840" s="2"/>
      <c r="AJ6840" s="2"/>
      <c r="AK6840" s="20"/>
      <c r="AN6840" s="2"/>
      <c r="AO6840" s="2"/>
    </row>
    <row r="6841" spans="7:41" x14ac:dyDescent="0.25">
      <c r="G6841" s="2"/>
      <c r="AF6841" s="20"/>
      <c r="AI6841" s="2"/>
      <c r="AJ6841" s="2"/>
      <c r="AK6841" s="20"/>
      <c r="AN6841" s="2"/>
      <c r="AO6841" s="2"/>
    </row>
    <row r="6842" spans="7:41" x14ac:dyDescent="0.25">
      <c r="G6842" s="2"/>
      <c r="AF6842" s="20"/>
      <c r="AI6842" s="2"/>
      <c r="AJ6842" s="2"/>
      <c r="AK6842" s="20"/>
      <c r="AN6842" s="2"/>
      <c r="AO6842" s="2"/>
    </row>
    <row r="6843" spans="7:41" x14ac:dyDescent="0.25">
      <c r="G6843" s="2"/>
      <c r="AF6843" s="20"/>
      <c r="AI6843" s="2"/>
      <c r="AJ6843" s="2"/>
      <c r="AK6843" s="20"/>
      <c r="AN6843" s="2"/>
      <c r="AO6843" s="2"/>
    </row>
    <row r="6844" spans="7:41" x14ac:dyDescent="0.25">
      <c r="G6844" s="2"/>
      <c r="AF6844" s="20"/>
      <c r="AI6844" s="2"/>
      <c r="AJ6844" s="2"/>
      <c r="AK6844" s="20"/>
      <c r="AN6844" s="2"/>
      <c r="AO6844" s="2"/>
    </row>
    <row r="6845" spans="7:41" x14ac:dyDescent="0.25">
      <c r="G6845" s="2"/>
      <c r="AF6845" s="20"/>
      <c r="AI6845" s="2"/>
      <c r="AJ6845" s="2"/>
      <c r="AK6845" s="20"/>
      <c r="AN6845" s="2"/>
      <c r="AO6845" s="2"/>
    </row>
    <row r="6846" spans="7:41" x14ac:dyDescent="0.25">
      <c r="G6846" s="2"/>
      <c r="AF6846" s="20"/>
      <c r="AI6846" s="2"/>
      <c r="AJ6846" s="2"/>
      <c r="AK6846" s="20"/>
      <c r="AN6846" s="2"/>
      <c r="AO6846" s="2"/>
    </row>
    <row r="6847" spans="7:41" x14ac:dyDescent="0.25">
      <c r="G6847" s="2"/>
      <c r="AF6847" s="20"/>
      <c r="AI6847" s="2"/>
      <c r="AJ6847" s="2"/>
      <c r="AK6847" s="20"/>
      <c r="AN6847" s="2"/>
      <c r="AO6847" s="2"/>
    </row>
    <row r="6848" spans="7:41" x14ac:dyDescent="0.25">
      <c r="G6848" s="2"/>
      <c r="AF6848" s="20"/>
      <c r="AI6848" s="2"/>
      <c r="AJ6848" s="2"/>
      <c r="AK6848" s="20"/>
      <c r="AN6848" s="2"/>
      <c r="AO6848" s="2"/>
    </row>
    <row r="6849" spans="7:41" x14ac:dyDescent="0.25">
      <c r="G6849" s="2"/>
      <c r="AF6849" s="20"/>
      <c r="AI6849" s="2"/>
      <c r="AJ6849" s="2"/>
      <c r="AK6849" s="20"/>
      <c r="AN6849" s="2"/>
      <c r="AO6849" s="2"/>
    </row>
    <row r="6850" spans="7:41" x14ac:dyDescent="0.25">
      <c r="G6850" s="2"/>
      <c r="AF6850" s="20"/>
      <c r="AI6850" s="2"/>
      <c r="AJ6850" s="2"/>
      <c r="AK6850" s="20"/>
      <c r="AN6850" s="2"/>
      <c r="AO6850" s="2"/>
    </row>
    <row r="6851" spans="7:41" x14ac:dyDescent="0.25">
      <c r="G6851" s="2"/>
      <c r="AF6851" s="20"/>
      <c r="AI6851" s="2"/>
      <c r="AJ6851" s="2"/>
      <c r="AK6851" s="20"/>
      <c r="AN6851" s="2"/>
      <c r="AO6851" s="2"/>
    </row>
    <row r="6852" spans="7:41" x14ac:dyDescent="0.25">
      <c r="G6852" s="2"/>
      <c r="AF6852" s="20"/>
      <c r="AI6852" s="2"/>
      <c r="AJ6852" s="2"/>
      <c r="AK6852" s="20"/>
      <c r="AN6852" s="2"/>
      <c r="AO6852" s="2"/>
    </row>
    <row r="6853" spans="7:41" x14ac:dyDescent="0.25">
      <c r="G6853" s="2"/>
      <c r="AF6853" s="20"/>
      <c r="AI6853" s="2"/>
      <c r="AJ6853" s="2"/>
      <c r="AK6853" s="20"/>
      <c r="AN6853" s="2"/>
      <c r="AO6853" s="2"/>
    </row>
    <row r="6854" spans="7:41" x14ac:dyDescent="0.25">
      <c r="G6854" s="2"/>
      <c r="AF6854" s="20"/>
      <c r="AI6854" s="2"/>
      <c r="AJ6854" s="2"/>
      <c r="AK6854" s="20"/>
      <c r="AN6854" s="2"/>
      <c r="AO6854" s="2"/>
    </row>
    <row r="6855" spans="7:41" x14ac:dyDescent="0.25">
      <c r="G6855" s="2"/>
      <c r="AF6855" s="20"/>
      <c r="AI6855" s="2"/>
      <c r="AJ6855" s="2"/>
      <c r="AK6855" s="20"/>
      <c r="AN6855" s="2"/>
      <c r="AO6855" s="2"/>
    </row>
    <row r="6856" spans="7:41" x14ac:dyDescent="0.25">
      <c r="G6856" s="2"/>
      <c r="AF6856" s="20"/>
      <c r="AI6856" s="2"/>
      <c r="AJ6856" s="2"/>
      <c r="AK6856" s="20"/>
      <c r="AN6856" s="2"/>
      <c r="AO6856" s="2"/>
    </row>
    <row r="6857" spans="7:41" x14ac:dyDescent="0.25">
      <c r="G6857" s="2"/>
      <c r="AF6857" s="20"/>
      <c r="AI6857" s="2"/>
      <c r="AJ6857" s="2"/>
      <c r="AK6857" s="20"/>
      <c r="AN6857" s="2"/>
      <c r="AO6857" s="2"/>
    </row>
    <row r="6858" spans="7:41" x14ac:dyDescent="0.25">
      <c r="G6858" s="2"/>
      <c r="AF6858" s="20"/>
      <c r="AI6858" s="2"/>
      <c r="AJ6858" s="2"/>
      <c r="AK6858" s="20"/>
      <c r="AN6858" s="2"/>
      <c r="AO6858" s="2"/>
    </row>
    <row r="6859" spans="7:41" x14ac:dyDescent="0.25">
      <c r="G6859" s="2"/>
      <c r="AF6859" s="20"/>
      <c r="AI6859" s="2"/>
      <c r="AJ6859" s="2"/>
      <c r="AK6859" s="20"/>
      <c r="AN6859" s="2"/>
      <c r="AO6859" s="2"/>
    </row>
    <row r="6860" spans="7:41" x14ac:dyDescent="0.25">
      <c r="G6860" s="2"/>
      <c r="AF6860" s="20"/>
      <c r="AI6860" s="2"/>
      <c r="AJ6860" s="2"/>
      <c r="AK6860" s="20"/>
      <c r="AN6860" s="2"/>
      <c r="AO6860" s="2"/>
    </row>
    <row r="6861" spans="7:41" x14ac:dyDescent="0.25">
      <c r="G6861" s="2"/>
      <c r="AF6861" s="20"/>
      <c r="AI6861" s="2"/>
      <c r="AJ6861" s="2"/>
      <c r="AK6861" s="20"/>
      <c r="AN6861" s="2"/>
      <c r="AO6861" s="2"/>
    </row>
    <row r="6862" spans="7:41" x14ac:dyDescent="0.25">
      <c r="G6862" s="2"/>
      <c r="AF6862" s="20"/>
      <c r="AI6862" s="2"/>
      <c r="AJ6862" s="2"/>
      <c r="AK6862" s="20"/>
      <c r="AN6862" s="2"/>
      <c r="AO6862" s="2"/>
    </row>
    <row r="6863" spans="7:41" x14ac:dyDescent="0.25">
      <c r="G6863" s="2"/>
      <c r="AF6863" s="20"/>
      <c r="AI6863" s="2"/>
      <c r="AJ6863" s="2"/>
      <c r="AK6863" s="20"/>
      <c r="AN6863" s="2"/>
      <c r="AO6863" s="2"/>
    </row>
    <row r="6864" spans="7:41" x14ac:dyDescent="0.25">
      <c r="G6864" s="2"/>
      <c r="AF6864" s="20"/>
      <c r="AI6864" s="2"/>
      <c r="AJ6864" s="2"/>
      <c r="AK6864" s="20"/>
      <c r="AN6864" s="2"/>
      <c r="AO6864" s="2"/>
    </row>
    <row r="6865" spans="7:41" x14ac:dyDescent="0.25">
      <c r="G6865" s="2"/>
      <c r="AF6865" s="20"/>
      <c r="AI6865" s="2"/>
      <c r="AJ6865" s="2"/>
      <c r="AK6865" s="20"/>
      <c r="AN6865" s="2"/>
      <c r="AO6865" s="2"/>
    </row>
    <row r="6866" spans="7:41" x14ac:dyDescent="0.25">
      <c r="G6866" s="2"/>
      <c r="AF6866" s="20"/>
      <c r="AI6866" s="2"/>
      <c r="AJ6866" s="2"/>
      <c r="AK6866" s="20"/>
      <c r="AN6866" s="2"/>
      <c r="AO6866" s="2"/>
    </row>
    <row r="6867" spans="7:41" x14ac:dyDescent="0.25">
      <c r="G6867" s="2"/>
      <c r="AF6867" s="20"/>
      <c r="AI6867" s="2"/>
      <c r="AJ6867" s="2"/>
      <c r="AK6867" s="20"/>
      <c r="AN6867" s="2"/>
      <c r="AO6867" s="2"/>
    </row>
    <row r="6868" spans="7:41" x14ac:dyDescent="0.25">
      <c r="G6868" s="2"/>
      <c r="AF6868" s="20"/>
      <c r="AI6868" s="2"/>
      <c r="AJ6868" s="2"/>
      <c r="AK6868" s="20"/>
      <c r="AN6868" s="2"/>
      <c r="AO6868" s="2"/>
    </row>
    <row r="6869" spans="7:41" x14ac:dyDescent="0.25">
      <c r="G6869" s="2"/>
      <c r="AF6869" s="20"/>
      <c r="AI6869" s="2"/>
      <c r="AJ6869" s="2"/>
      <c r="AK6869" s="20"/>
      <c r="AN6869" s="2"/>
      <c r="AO6869" s="2"/>
    </row>
    <row r="6870" spans="7:41" x14ac:dyDescent="0.25">
      <c r="G6870" s="2"/>
      <c r="AF6870" s="20"/>
      <c r="AI6870" s="2"/>
      <c r="AJ6870" s="2"/>
      <c r="AK6870" s="20"/>
      <c r="AN6870" s="2"/>
      <c r="AO6870" s="2"/>
    </row>
    <row r="6871" spans="7:41" x14ac:dyDescent="0.25">
      <c r="G6871" s="2"/>
      <c r="AF6871" s="20"/>
      <c r="AI6871" s="2"/>
      <c r="AJ6871" s="2"/>
      <c r="AK6871" s="20"/>
      <c r="AN6871" s="2"/>
      <c r="AO6871" s="2"/>
    </row>
    <row r="6872" spans="7:41" x14ac:dyDescent="0.25">
      <c r="G6872" s="2"/>
      <c r="AF6872" s="20"/>
      <c r="AI6872" s="2"/>
      <c r="AJ6872" s="2"/>
      <c r="AK6872" s="20"/>
      <c r="AN6872" s="2"/>
      <c r="AO6872" s="2"/>
    </row>
    <row r="6873" spans="7:41" x14ac:dyDescent="0.25">
      <c r="G6873" s="2"/>
      <c r="AF6873" s="20"/>
      <c r="AI6873" s="2"/>
      <c r="AJ6873" s="2"/>
      <c r="AK6873" s="20"/>
      <c r="AN6873" s="2"/>
      <c r="AO6873" s="2"/>
    </row>
    <row r="6874" spans="7:41" x14ac:dyDescent="0.25">
      <c r="G6874" s="2"/>
      <c r="AF6874" s="20"/>
      <c r="AI6874" s="2"/>
      <c r="AJ6874" s="2"/>
      <c r="AK6874" s="20"/>
      <c r="AN6874" s="2"/>
      <c r="AO6874" s="2"/>
    </row>
    <row r="6875" spans="7:41" x14ac:dyDescent="0.25">
      <c r="G6875" s="2"/>
      <c r="AF6875" s="20"/>
      <c r="AI6875" s="2"/>
      <c r="AJ6875" s="2"/>
      <c r="AK6875" s="20"/>
      <c r="AN6875" s="2"/>
      <c r="AO6875" s="2"/>
    </row>
    <row r="6876" spans="7:41" x14ac:dyDescent="0.25">
      <c r="G6876" s="2"/>
      <c r="AF6876" s="20"/>
      <c r="AI6876" s="2"/>
      <c r="AJ6876" s="2"/>
      <c r="AK6876" s="20"/>
      <c r="AN6876" s="2"/>
      <c r="AO6876" s="2"/>
    </row>
    <row r="6877" spans="7:41" x14ac:dyDescent="0.25">
      <c r="G6877" s="2"/>
      <c r="AF6877" s="20"/>
      <c r="AI6877" s="2"/>
      <c r="AJ6877" s="2"/>
      <c r="AK6877" s="20"/>
      <c r="AN6877" s="2"/>
      <c r="AO6877" s="2"/>
    </row>
    <row r="6878" spans="7:41" x14ac:dyDescent="0.25">
      <c r="G6878" s="2"/>
      <c r="AF6878" s="20"/>
      <c r="AI6878" s="2"/>
      <c r="AJ6878" s="2"/>
      <c r="AK6878" s="20"/>
      <c r="AN6878" s="2"/>
      <c r="AO6878" s="2"/>
    </row>
    <row r="6879" spans="7:41" x14ac:dyDescent="0.25">
      <c r="G6879" s="2"/>
      <c r="AF6879" s="20"/>
      <c r="AI6879" s="2"/>
      <c r="AJ6879" s="2"/>
      <c r="AK6879" s="20"/>
      <c r="AN6879" s="2"/>
      <c r="AO6879" s="2"/>
    </row>
    <row r="6880" spans="7:41" x14ac:dyDescent="0.25">
      <c r="G6880" s="2"/>
      <c r="AF6880" s="20"/>
      <c r="AI6880" s="2"/>
      <c r="AJ6880" s="2"/>
      <c r="AK6880" s="20"/>
      <c r="AN6880" s="2"/>
      <c r="AO6880" s="2"/>
    </row>
    <row r="6881" spans="7:41" x14ac:dyDescent="0.25">
      <c r="G6881" s="2"/>
      <c r="AF6881" s="20"/>
      <c r="AI6881" s="2"/>
      <c r="AJ6881" s="2"/>
      <c r="AK6881" s="20"/>
      <c r="AN6881" s="2"/>
      <c r="AO6881" s="2"/>
    </row>
    <row r="6882" spans="7:41" x14ac:dyDescent="0.25">
      <c r="G6882" s="2"/>
      <c r="AF6882" s="20"/>
      <c r="AI6882" s="2"/>
      <c r="AJ6882" s="2"/>
      <c r="AK6882" s="20"/>
      <c r="AN6882" s="2"/>
      <c r="AO6882" s="2"/>
    </row>
    <row r="6883" spans="7:41" x14ac:dyDescent="0.25">
      <c r="G6883" s="2"/>
      <c r="AF6883" s="20"/>
      <c r="AI6883" s="2"/>
      <c r="AJ6883" s="2"/>
      <c r="AK6883" s="20"/>
      <c r="AN6883" s="2"/>
      <c r="AO6883" s="2"/>
    </row>
    <row r="6884" spans="7:41" x14ac:dyDescent="0.25">
      <c r="G6884" s="2"/>
      <c r="AF6884" s="20"/>
      <c r="AI6884" s="2"/>
      <c r="AJ6884" s="2"/>
      <c r="AK6884" s="20"/>
      <c r="AN6884" s="2"/>
      <c r="AO6884" s="2"/>
    </row>
    <row r="6885" spans="7:41" x14ac:dyDescent="0.25">
      <c r="G6885" s="2"/>
      <c r="AF6885" s="20"/>
      <c r="AI6885" s="2"/>
      <c r="AJ6885" s="2"/>
      <c r="AK6885" s="20"/>
      <c r="AN6885" s="2"/>
      <c r="AO6885" s="2"/>
    </row>
    <row r="6886" spans="7:41" x14ac:dyDescent="0.25">
      <c r="G6886" s="2"/>
      <c r="AF6886" s="20"/>
      <c r="AI6886" s="2"/>
      <c r="AJ6886" s="2"/>
      <c r="AK6886" s="20"/>
      <c r="AN6886" s="2"/>
      <c r="AO6886" s="2"/>
    </row>
    <row r="6887" spans="7:41" x14ac:dyDescent="0.25">
      <c r="G6887" s="2"/>
      <c r="AF6887" s="20"/>
      <c r="AI6887" s="2"/>
      <c r="AJ6887" s="2"/>
      <c r="AK6887" s="20"/>
      <c r="AN6887" s="2"/>
      <c r="AO6887" s="2"/>
    </row>
    <row r="6888" spans="7:41" x14ac:dyDescent="0.25">
      <c r="G6888" s="2"/>
      <c r="AF6888" s="20"/>
      <c r="AI6888" s="2"/>
      <c r="AJ6888" s="2"/>
      <c r="AK6888" s="20"/>
      <c r="AN6888" s="2"/>
      <c r="AO6888" s="2"/>
    </row>
    <row r="6889" spans="7:41" x14ac:dyDescent="0.25">
      <c r="G6889" s="2"/>
      <c r="AF6889" s="20"/>
      <c r="AI6889" s="2"/>
      <c r="AJ6889" s="2"/>
      <c r="AK6889" s="20"/>
      <c r="AN6889" s="2"/>
      <c r="AO6889" s="2"/>
    </row>
    <row r="6890" spans="7:41" x14ac:dyDescent="0.25">
      <c r="G6890" s="2"/>
      <c r="AF6890" s="20"/>
      <c r="AI6890" s="2"/>
      <c r="AJ6890" s="2"/>
      <c r="AK6890" s="20"/>
      <c r="AN6890" s="2"/>
      <c r="AO6890" s="2"/>
    </row>
    <row r="6891" spans="7:41" x14ac:dyDescent="0.25">
      <c r="G6891" s="2"/>
      <c r="AF6891" s="20"/>
      <c r="AI6891" s="2"/>
      <c r="AJ6891" s="2"/>
      <c r="AK6891" s="20"/>
      <c r="AN6891" s="2"/>
      <c r="AO6891" s="2"/>
    </row>
    <row r="6892" spans="7:41" x14ac:dyDescent="0.25">
      <c r="G6892" s="2"/>
      <c r="AF6892" s="20"/>
      <c r="AI6892" s="2"/>
      <c r="AJ6892" s="2"/>
      <c r="AK6892" s="20"/>
      <c r="AN6892" s="2"/>
      <c r="AO6892" s="2"/>
    </row>
    <row r="6893" spans="7:41" x14ac:dyDescent="0.25">
      <c r="G6893" s="2"/>
      <c r="AF6893" s="20"/>
      <c r="AI6893" s="2"/>
      <c r="AJ6893" s="2"/>
      <c r="AK6893" s="20"/>
      <c r="AN6893" s="2"/>
      <c r="AO6893" s="2"/>
    </row>
    <row r="6894" spans="7:41" x14ac:dyDescent="0.25">
      <c r="G6894" s="2"/>
      <c r="AF6894" s="20"/>
      <c r="AI6894" s="2"/>
      <c r="AJ6894" s="2"/>
      <c r="AK6894" s="20"/>
      <c r="AN6894" s="2"/>
      <c r="AO6894" s="2"/>
    </row>
    <row r="6895" spans="7:41" x14ac:dyDescent="0.25">
      <c r="G6895" s="2"/>
      <c r="AF6895" s="20"/>
      <c r="AI6895" s="2"/>
      <c r="AJ6895" s="2"/>
      <c r="AK6895" s="20"/>
      <c r="AN6895" s="2"/>
      <c r="AO6895" s="2"/>
    </row>
    <row r="6896" spans="7:41" x14ac:dyDescent="0.25">
      <c r="G6896" s="2"/>
      <c r="AF6896" s="20"/>
      <c r="AI6896" s="2"/>
      <c r="AJ6896" s="2"/>
      <c r="AK6896" s="20"/>
      <c r="AN6896" s="2"/>
      <c r="AO6896" s="2"/>
    </row>
    <row r="6897" spans="7:41" x14ac:dyDescent="0.25">
      <c r="G6897" s="2"/>
      <c r="AF6897" s="20"/>
      <c r="AI6897" s="2"/>
      <c r="AJ6897" s="2"/>
      <c r="AK6897" s="20"/>
      <c r="AN6897" s="2"/>
      <c r="AO6897" s="2"/>
    </row>
    <row r="6898" spans="7:41" x14ac:dyDescent="0.25">
      <c r="G6898" s="2"/>
      <c r="AF6898" s="20"/>
      <c r="AI6898" s="2"/>
      <c r="AJ6898" s="2"/>
      <c r="AK6898" s="20"/>
      <c r="AN6898" s="2"/>
      <c r="AO6898" s="2"/>
    </row>
    <row r="6899" spans="7:41" x14ac:dyDescent="0.25">
      <c r="G6899" s="2"/>
      <c r="AF6899" s="20"/>
      <c r="AI6899" s="2"/>
      <c r="AJ6899" s="2"/>
      <c r="AK6899" s="20"/>
      <c r="AN6899" s="2"/>
      <c r="AO6899" s="2"/>
    </row>
    <row r="6900" spans="7:41" x14ac:dyDescent="0.25">
      <c r="G6900" s="2"/>
      <c r="AF6900" s="20"/>
      <c r="AI6900" s="2"/>
      <c r="AJ6900" s="2"/>
      <c r="AK6900" s="20"/>
      <c r="AN6900" s="2"/>
      <c r="AO6900" s="2"/>
    </row>
    <row r="6901" spans="7:41" x14ac:dyDescent="0.25">
      <c r="G6901" s="2"/>
      <c r="AF6901" s="20"/>
      <c r="AI6901" s="2"/>
      <c r="AJ6901" s="2"/>
      <c r="AK6901" s="20"/>
      <c r="AN6901" s="2"/>
      <c r="AO6901" s="2"/>
    </row>
    <row r="6902" spans="7:41" x14ac:dyDescent="0.25">
      <c r="G6902" s="2"/>
      <c r="AF6902" s="20"/>
      <c r="AI6902" s="2"/>
      <c r="AJ6902" s="2"/>
      <c r="AK6902" s="20"/>
      <c r="AN6902" s="2"/>
      <c r="AO6902" s="2"/>
    </row>
    <row r="6903" spans="7:41" x14ac:dyDescent="0.25">
      <c r="G6903" s="2"/>
      <c r="AF6903" s="20"/>
      <c r="AI6903" s="2"/>
      <c r="AJ6903" s="2"/>
      <c r="AK6903" s="20"/>
      <c r="AN6903" s="2"/>
      <c r="AO6903" s="2"/>
    </row>
    <row r="6904" spans="7:41" x14ac:dyDescent="0.25">
      <c r="G6904" s="2"/>
      <c r="AF6904" s="20"/>
      <c r="AI6904" s="2"/>
      <c r="AJ6904" s="2"/>
      <c r="AK6904" s="20"/>
      <c r="AN6904" s="2"/>
      <c r="AO6904" s="2"/>
    </row>
    <row r="6905" spans="7:41" x14ac:dyDescent="0.25">
      <c r="G6905" s="2"/>
      <c r="AF6905" s="20"/>
      <c r="AI6905" s="2"/>
      <c r="AJ6905" s="2"/>
      <c r="AK6905" s="20"/>
      <c r="AN6905" s="2"/>
      <c r="AO6905" s="2"/>
    </row>
    <row r="6906" spans="7:41" x14ac:dyDescent="0.25">
      <c r="G6906" s="2"/>
      <c r="AF6906" s="20"/>
      <c r="AI6906" s="2"/>
      <c r="AJ6906" s="2"/>
      <c r="AK6906" s="20"/>
      <c r="AN6906" s="2"/>
      <c r="AO6906" s="2"/>
    </row>
    <row r="6907" spans="7:41" x14ac:dyDescent="0.25">
      <c r="G6907" s="2"/>
      <c r="AF6907" s="20"/>
      <c r="AI6907" s="2"/>
      <c r="AJ6907" s="2"/>
      <c r="AK6907" s="20"/>
      <c r="AN6907" s="2"/>
      <c r="AO6907" s="2"/>
    </row>
    <row r="6908" spans="7:41" x14ac:dyDescent="0.25">
      <c r="G6908" s="2"/>
      <c r="AF6908" s="20"/>
      <c r="AI6908" s="2"/>
      <c r="AJ6908" s="2"/>
      <c r="AK6908" s="20"/>
      <c r="AN6908" s="2"/>
      <c r="AO6908" s="2"/>
    </row>
    <row r="6909" spans="7:41" x14ac:dyDescent="0.25">
      <c r="G6909" s="2"/>
      <c r="AF6909" s="20"/>
      <c r="AI6909" s="2"/>
      <c r="AJ6909" s="2"/>
      <c r="AK6909" s="20"/>
      <c r="AN6909" s="2"/>
      <c r="AO6909" s="2"/>
    </row>
    <row r="6910" spans="7:41" x14ac:dyDescent="0.25">
      <c r="G6910" s="2"/>
      <c r="AF6910" s="20"/>
      <c r="AI6910" s="2"/>
      <c r="AJ6910" s="2"/>
      <c r="AK6910" s="20"/>
      <c r="AN6910" s="2"/>
      <c r="AO6910" s="2"/>
    </row>
    <row r="6911" spans="7:41" x14ac:dyDescent="0.25">
      <c r="G6911" s="2"/>
      <c r="AF6911" s="20"/>
      <c r="AI6911" s="2"/>
      <c r="AJ6911" s="2"/>
      <c r="AK6911" s="20"/>
      <c r="AN6911" s="2"/>
      <c r="AO6911" s="2"/>
    </row>
    <row r="6912" spans="7:41" x14ac:dyDescent="0.25">
      <c r="G6912" s="2"/>
      <c r="AF6912" s="20"/>
      <c r="AI6912" s="2"/>
      <c r="AJ6912" s="2"/>
      <c r="AK6912" s="20"/>
      <c r="AN6912" s="2"/>
      <c r="AO6912" s="2"/>
    </row>
    <row r="6913" spans="7:41" x14ac:dyDescent="0.25">
      <c r="G6913" s="2"/>
      <c r="AF6913" s="20"/>
      <c r="AI6913" s="2"/>
      <c r="AJ6913" s="2"/>
      <c r="AK6913" s="20"/>
      <c r="AN6913" s="2"/>
      <c r="AO6913" s="2"/>
    </row>
    <row r="6914" spans="7:41" x14ac:dyDescent="0.25">
      <c r="G6914" s="2"/>
      <c r="AF6914" s="20"/>
      <c r="AI6914" s="2"/>
      <c r="AJ6914" s="2"/>
      <c r="AK6914" s="20"/>
      <c r="AN6914" s="2"/>
      <c r="AO6914" s="2"/>
    </row>
    <row r="6915" spans="7:41" x14ac:dyDescent="0.25">
      <c r="G6915" s="2"/>
      <c r="AF6915" s="20"/>
      <c r="AI6915" s="2"/>
      <c r="AJ6915" s="2"/>
      <c r="AK6915" s="20"/>
      <c r="AN6915" s="2"/>
      <c r="AO6915" s="2"/>
    </row>
    <row r="6916" spans="7:41" x14ac:dyDescent="0.25">
      <c r="G6916" s="2"/>
      <c r="AF6916" s="20"/>
      <c r="AI6916" s="2"/>
      <c r="AJ6916" s="2"/>
      <c r="AK6916" s="20"/>
      <c r="AN6916" s="2"/>
      <c r="AO6916" s="2"/>
    </row>
    <row r="6917" spans="7:41" x14ac:dyDescent="0.25">
      <c r="G6917" s="2"/>
      <c r="AF6917" s="20"/>
      <c r="AI6917" s="2"/>
      <c r="AJ6917" s="2"/>
      <c r="AK6917" s="20"/>
      <c r="AN6917" s="2"/>
      <c r="AO6917" s="2"/>
    </row>
    <row r="6918" spans="7:41" x14ac:dyDescent="0.25">
      <c r="G6918" s="2"/>
      <c r="AF6918" s="20"/>
      <c r="AI6918" s="2"/>
      <c r="AJ6918" s="2"/>
      <c r="AK6918" s="20"/>
      <c r="AN6918" s="2"/>
      <c r="AO6918" s="2"/>
    </row>
    <row r="6919" spans="7:41" x14ac:dyDescent="0.25">
      <c r="G6919" s="2"/>
      <c r="AF6919" s="20"/>
      <c r="AI6919" s="2"/>
      <c r="AJ6919" s="2"/>
      <c r="AK6919" s="20"/>
      <c r="AN6919" s="2"/>
      <c r="AO6919" s="2"/>
    </row>
    <row r="6920" spans="7:41" x14ac:dyDescent="0.25">
      <c r="G6920" s="2"/>
      <c r="AF6920" s="20"/>
      <c r="AI6920" s="2"/>
      <c r="AJ6920" s="2"/>
      <c r="AK6920" s="20"/>
      <c r="AN6920" s="2"/>
      <c r="AO6920" s="2"/>
    </row>
    <row r="6921" spans="7:41" x14ac:dyDescent="0.25">
      <c r="G6921" s="2"/>
      <c r="AF6921" s="20"/>
      <c r="AI6921" s="2"/>
      <c r="AJ6921" s="2"/>
      <c r="AK6921" s="20"/>
      <c r="AN6921" s="2"/>
      <c r="AO6921" s="2"/>
    </row>
    <row r="6922" spans="7:41" x14ac:dyDescent="0.25">
      <c r="G6922" s="2"/>
      <c r="AF6922" s="20"/>
      <c r="AI6922" s="2"/>
      <c r="AJ6922" s="2"/>
      <c r="AK6922" s="20"/>
      <c r="AN6922" s="2"/>
      <c r="AO6922" s="2"/>
    </row>
    <row r="6923" spans="7:41" x14ac:dyDescent="0.25">
      <c r="G6923" s="2"/>
      <c r="AF6923" s="20"/>
      <c r="AI6923" s="2"/>
      <c r="AJ6923" s="2"/>
      <c r="AK6923" s="20"/>
      <c r="AN6923" s="2"/>
      <c r="AO6923" s="2"/>
    </row>
    <row r="6924" spans="7:41" x14ac:dyDescent="0.25">
      <c r="G6924" s="2"/>
      <c r="AF6924" s="20"/>
      <c r="AI6924" s="2"/>
      <c r="AJ6924" s="2"/>
      <c r="AK6924" s="20"/>
      <c r="AN6924" s="2"/>
      <c r="AO6924" s="2"/>
    </row>
    <row r="6925" spans="7:41" x14ac:dyDescent="0.25">
      <c r="G6925" s="2"/>
      <c r="AF6925" s="20"/>
      <c r="AI6925" s="2"/>
      <c r="AJ6925" s="2"/>
      <c r="AK6925" s="20"/>
      <c r="AN6925" s="2"/>
      <c r="AO6925" s="2"/>
    </row>
    <row r="6926" spans="7:41" x14ac:dyDescent="0.25">
      <c r="G6926" s="2"/>
      <c r="AF6926" s="20"/>
      <c r="AI6926" s="2"/>
      <c r="AJ6926" s="2"/>
      <c r="AK6926" s="20"/>
      <c r="AN6926" s="2"/>
      <c r="AO6926" s="2"/>
    </row>
    <row r="6927" spans="7:41" x14ac:dyDescent="0.25">
      <c r="G6927" s="2"/>
      <c r="AF6927" s="20"/>
      <c r="AI6927" s="2"/>
      <c r="AJ6927" s="2"/>
      <c r="AK6927" s="20"/>
      <c r="AN6927" s="2"/>
      <c r="AO6927" s="2"/>
    </row>
    <row r="6928" spans="7:41" x14ac:dyDescent="0.25">
      <c r="G6928" s="2"/>
      <c r="AF6928" s="20"/>
      <c r="AI6928" s="2"/>
      <c r="AJ6928" s="2"/>
      <c r="AK6928" s="20"/>
      <c r="AN6928" s="2"/>
      <c r="AO6928" s="2"/>
    </row>
    <row r="6929" spans="7:41" x14ac:dyDescent="0.25">
      <c r="G6929" s="2"/>
      <c r="AF6929" s="20"/>
      <c r="AI6929" s="2"/>
      <c r="AJ6929" s="2"/>
      <c r="AK6929" s="20"/>
      <c r="AN6929" s="2"/>
      <c r="AO6929" s="2"/>
    </row>
    <row r="6930" spans="7:41" x14ac:dyDescent="0.25">
      <c r="G6930" s="2"/>
      <c r="AF6930" s="20"/>
      <c r="AI6930" s="2"/>
      <c r="AJ6930" s="2"/>
      <c r="AK6930" s="20"/>
      <c r="AN6930" s="2"/>
      <c r="AO6930" s="2"/>
    </row>
    <row r="6931" spans="7:41" x14ac:dyDescent="0.25">
      <c r="G6931" s="2"/>
      <c r="AF6931" s="20"/>
      <c r="AI6931" s="2"/>
      <c r="AJ6931" s="2"/>
      <c r="AK6931" s="20"/>
      <c r="AN6931" s="2"/>
      <c r="AO6931" s="2"/>
    </row>
    <row r="6932" spans="7:41" x14ac:dyDescent="0.25">
      <c r="G6932" s="2"/>
      <c r="AF6932" s="20"/>
      <c r="AI6932" s="2"/>
      <c r="AJ6932" s="2"/>
      <c r="AK6932" s="20"/>
      <c r="AN6932" s="2"/>
      <c r="AO6932" s="2"/>
    </row>
    <row r="6933" spans="7:41" x14ac:dyDescent="0.25">
      <c r="G6933" s="2"/>
      <c r="AF6933" s="20"/>
      <c r="AI6933" s="2"/>
      <c r="AJ6933" s="2"/>
      <c r="AK6933" s="20"/>
      <c r="AN6933" s="2"/>
      <c r="AO6933" s="2"/>
    </row>
    <row r="6934" spans="7:41" x14ac:dyDescent="0.25">
      <c r="G6934" s="2"/>
      <c r="AF6934" s="20"/>
      <c r="AI6934" s="2"/>
      <c r="AJ6934" s="2"/>
      <c r="AK6934" s="20"/>
      <c r="AN6934" s="2"/>
      <c r="AO6934" s="2"/>
    </row>
    <row r="6935" spans="7:41" x14ac:dyDescent="0.25">
      <c r="G6935" s="2"/>
      <c r="AF6935" s="20"/>
      <c r="AI6935" s="2"/>
      <c r="AJ6935" s="2"/>
      <c r="AK6935" s="20"/>
      <c r="AN6935" s="2"/>
      <c r="AO6935" s="2"/>
    </row>
    <row r="6936" spans="7:41" x14ac:dyDescent="0.25">
      <c r="G6936" s="2"/>
      <c r="AF6936" s="20"/>
      <c r="AI6936" s="2"/>
      <c r="AJ6936" s="2"/>
      <c r="AK6936" s="20"/>
      <c r="AN6936" s="2"/>
      <c r="AO6936" s="2"/>
    </row>
    <row r="6937" spans="7:41" x14ac:dyDescent="0.25">
      <c r="G6937" s="2"/>
      <c r="AF6937" s="20"/>
      <c r="AI6937" s="2"/>
      <c r="AJ6937" s="2"/>
      <c r="AK6937" s="20"/>
      <c r="AN6937" s="2"/>
      <c r="AO6937" s="2"/>
    </row>
    <row r="6938" spans="7:41" x14ac:dyDescent="0.25">
      <c r="G6938" s="2"/>
      <c r="AF6938" s="20"/>
      <c r="AI6938" s="2"/>
      <c r="AJ6938" s="2"/>
      <c r="AK6938" s="20"/>
      <c r="AN6938" s="2"/>
      <c r="AO6938" s="2"/>
    </row>
    <row r="6939" spans="7:41" x14ac:dyDescent="0.25">
      <c r="G6939" s="2"/>
      <c r="AF6939" s="20"/>
      <c r="AI6939" s="2"/>
      <c r="AJ6939" s="2"/>
      <c r="AK6939" s="20"/>
      <c r="AN6939" s="2"/>
      <c r="AO6939" s="2"/>
    </row>
    <row r="6940" spans="7:41" x14ac:dyDescent="0.25">
      <c r="G6940" s="2"/>
      <c r="AF6940" s="20"/>
      <c r="AI6940" s="2"/>
      <c r="AJ6940" s="2"/>
      <c r="AK6940" s="20"/>
      <c r="AN6940" s="2"/>
      <c r="AO6940" s="2"/>
    </row>
    <row r="6941" spans="7:41" x14ac:dyDescent="0.25">
      <c r="G6941" s="2"/>
      <c r="AF6941" s="20"/>
      <c r="AI6941" s="2"/>
      <c r="AJ6941" s="2"/>
      <c r="AK6941" s="20"/>
      <c r="AN6941" s="2"/>
      <c r="AO6941" s="2"/>
    </row>
    <row r="6942" spans="7:41" x14ac:dyDescent="0.25">
      <c r="G6942" s="2"/>
      <c r="AF6942" s="20"/>
      <c r="AI6942" s="2"/>
      <c r="AJ6942" s="2"/>
      <c r="AK6942" s="20"/>
      <c r="AN6942" s="2"/>
      <c r="AO6942" s="2"/>
    </row>
    <row r="6943" spans="7:41" x14ac:dyDescent="0.25">
      <c r="G6943" s="2"/>
      <c r="AF6943" s="20"/>
      <c r="AI6943" s="2"/>
      <c r="AJ6943" s="2"/>
      <c r="AK6943" s="20"/>
      <c r="AN6943" s="2"/>
      <c r="AO6943" s="2"/>
    </row>
    <row r="6944" spans="7:41" x14ac:dyDescent="0.25">
      <c r="G6944" s="2"/>
      <c r="AF6944" s="20"/>
      <c r="AI6944" s="2"/>
      <c r="AJ6944" s="2"/>
      <c r="AK6944" s="20"/>
      <c r="AN6944" s="2"/>
      <c r="AO6944" s="2"/>
    </row>
    <row r="6945" spans="7:41" x14ac:dyDescent="0.25">
      <c r="G6945" s="2"/>
      <c r="AF6945" s="20"/>
      <c r="AI6945" s="2"/>
      <c r="AJ6945" s="2"/>
      <c r="AK6945" s="20"/>
      <c r="AN6945" s="2"/>
      <c r="AO6945" s="2"/>
    </row>
    <row r="6946" spans="7:41" x14ac:dyDescent="0.25">
      <c r="G6946" s="2"/>
      <c r="AF6946" s="20"/>
      <c r="AI6946" s="2"/>
      <c r="AJ6946" s="2"/>
      <c r="AK6946" s="20"/>
      <c r="AN6946" s="2"/>
      <c r="AO6946" s="2"/>
    </row>
    <row r="6947" spans="7:41" x14ac:dyDescent="0.25">
      <c r="G6947" s="2"/>
      <c r="AF6947" s="20"/>
      <c r="AI6947" s="2"/>
      <c r="AJ6947" s="2"/>
      <c r="AK6947" s="20"/>
      <c r="AN6947" s="2"/>
      <c r="AO6947" s="2"/>
    </row>
    <row r="6948" spans="7:41" x14ac:dyDescent="0.25">
      <c r="G6948" s="2"/>
      <c r="AF6948" s="20"/>
      <c r="AI6948" s="2"/>
      <c r="AJ6948" s="2"/>
      <c r="AK6948" s="20"/>
      <c r="AN6948" s="2"/>
      <c r="AO6948" s="2"/>
    </row>
    <row r="6949" spans="7:41" x14ac:dyDescent="0.25">
      <c r="G6949" s="2"/>
      <c r="AF6949" s="20"/>
      <c r="AI6949" s="2"/>
      <c r="AJ6949" s="2"/>
      <c r="AK6949" s="20"/>
      <c r="AN6949" s="2"/>
      <c r="AO6949" s="2"/>
    </row>
    <row r="6950" spans="7:41" x14ac:dyDescent="0.25">
      <c r="G6950" s="2"/>
      <c r="AF6950" s="20"/>
      <c r="AI6950" s="2"/>
      <c r="AJ6950" s="2"/>
      <c r="AK6950" s="20"/>
      <c r="AN6950" s="2"/>
      <c r="AO6950" s="2"/>
    </row>
    <row r="6951" spans="7:41" x14ac:dyDescent="0.25">
      <c r="G6951" s="2"/>
      <c r="AF6951" s="20"/>
      <c r="AI6951" s="2"/>
      <c r="AJ6951" s="2"/>
      <c r="AK6951" s="20"/>
      <c r="AN6951" s="2"/>
      <c r="AO6951" s="2"/>
    </row>
    <row r="6952" spans="7:41" x14ac:dyDescent="0.25">
      <c r="G6952" s="2"/>
      <c r="AF6952" s="20"/>
      <c r="AI6952" s="2"/>
      <c r="AJ6952" s="2"/>
      <c r="AK6952" s="20"/>
      <c r="AN6952" s="2"/>
      <c r="AO6952" s="2"/>
    </row>
    <row r="6953" spans="7:41" x14ac:dyDescent="0.25">
      <c r="G6953" s="2"/>
      <c r="AF6953" s="20"/>
      <c r="AI6953" s="2"/>
      <c r="AJ6953" s="2"/>
      <c r="AK6953" s="20"/>
      <c r="AN6953" s="2"/>
      <c r="AO6953" s="2"/>
    </row>
    <row r="6954" spans="7:41" x14ac:dyDescent="0.25">
      <c r="G6954" s="2"/>
      <c r="AF6954" s="20"/>
      <c r="AI6954" s="2"/>
      <c r="AJ6954" s="2"/>
      <c r="AK6954" s="20"/>
      <c r="AN6954" s="2"/>
      <c r="AO6954" s="2"/>
    </row>
    <row r="6955" spans="7:41" x14ac:dyDescent="0.25">
      <c r="G6955" s="2"/>
      <c r="AF6955" s="20"/>
      <c r="AI6955" s="2"/>
      <c r="AJ6955" s="2"/>
      <c r="AK6955" s="20"/>
      <c r="AN6955" s="2"/>
      <c r="AO6955" s="2"/>
    </row>
    <row r="6956" spans="7:41" x14ac:dyDescent="0.25">
      <c r="G6956" s="2"/>
      <c r="AF6956" s="20"/>
      <c r="AI6956" s="2"/>
      <c r="AJ6956" s="2"/>
      <c r="AK6956" s="20"/>
      <c r="AN6956" s="2"/>
      <c r="AO6956" s="2"/>
    </row>
    <row r="6957" spans="7:41" x14ac:dyDescent="0.25">
      <c r="G6957" s="2"/>
      <c r="AF6957" s="20"/>
      <c r="AI6957" s="2"/>
      <c r="AJ6957" s="2"/>
      <c r="AK6957" s="20"/>
      <c r="AN6957" s="2"/>
      <c r="AO6957" s="2"/>
    </row>
    <row r="6958" spans="7:41" x14ac:dyDescent="0.25">
      <c r="G6958" s="2"/>
      <c r="AF6958" s="20"/>
      <c r="AI6958" s="2"/>
      <c r="AJ6958" s="2"/>
      <c r="AK6958" s="20"/>
      <c r="AN6958" s="2"/>
      <c r="AO6958" s="2"/>
    </row>
    <row r="6959" spans="7:41" x14ac:dyDescent="0.25">
      <c r="G6959" s="2"/>
      <c r="AF6959" s="20"/>
      <c r="AI6959" s="2"/>
      <c r="AJ6959" s="2"/>
      <c r="AK6959" s="20"/>
      <c r="AN6959" s="2"/>
      <c r="AO6959" s="2"/>
    </row>
    <row r="6960" spans="7:41" x14ac:dyDescent="0.25">
      <c r="G6960" s="2"/>
      <c r="AF6960" s="20"/>
      <c r="AI6960" s="2"/>
      <c r="AJ6960" s="2"/>
      <c r="AK6960" s="20"/>
      <c r="AN6960" s="2"/>
      <c r="AO6960" s="2"/>
    </row>
    <row r="6961" spans="7:41" x14ac:dyDescent="0.25">
      <c r="G6961" s="2"/>
      <c r="AF6961" s="20"/>
      <c r="AI6961" s="2"/>
      <c r="AJ6961" s="2"/>
      <c r="AK6961" s="20"/>
      <c r="AN6961" s="2"/>
      <c r="AO6961" s="2"/>
    </row>
    <row r="6962" spans="7:41" x14ac:dyDescent="0.25">
      <c r="G6962" s="2"/>
      <c r="AF6962" s="20"/>
      <c r="AI6962" s="2"/>
      <c r="AJ6962" s="2"/>
      <c r="AK6962" s="20"/>
      <c r="AN6962" s="2"/>
      <c r="AO6962" s="2"/>
    </row>
    <row r="6963" spans="7:41" x14ac:dyDescent="0.25">
      <c r="G6963" s="2"/>
      <c r="AF6963" s="20"/>
      <c r="AI6963" s="2"/>
      <c r="AJ6963" s="2"/>
      <c r="AK6963" s="20"/>
      <c r="AN6963" s="2"/>
      <c r="AO6963" s="2"/>
    </row>
    <row r="6964" spans="7:41" x14ac:dyDescent="0.25">
      <c r="G6964" s="2"/>
      <c r="AF6964" s="20"/>
      <c r="AI6964" s="2"/>
      <c r="AJ6964" s="2"/>
      <c r="AK6964" s="20"/>
      <c r="AN6964" s="2"/>
      <c r="AO6964" s="2"/>
    </row>
    <row r="6965" spans="7:41" x14ac:dyDescent="0.25">
      <c r="G6965" s="2"/>
      <c r="AF6965" s="20"/>
      <c r="AI6965" s="2"/>
      <c r="AJ6965" s="2"/>
      <c r="AK6965" s="20"/>
      <c r="AN6965" s="2"/>
      <c r="AO6965" s="2"/>
    </row>
    <row r="6966" spans="7:41" x14ac:dyDescent="0.25">
      <c r="G6966" s="2"/>
      <c r="AF6966" s="20"/>
      <c r="AI6966" s="2"/>
      <c r="AJ6966" s="2"/>
      <c r="AK6966" s="20"/>
      <c r="AN6966" s="2"/>
      <c r="AO6966" s="2"/>
    </row>
    <row r="6967" spans="7:41" x14ac:dyDescent="0.25">
      <c r="G6967" s="2"/>
      <c r="AF6967" s="20"/>
      <c r="AI6967" s="2"/>
      <c r="AJ6967" s="2"/>
      <c r="AK6967" s="20"/>
      <c r="AN6967" s="2"/>
      <c r="AO6967" s="2"/>
    </row>
    <row r="6968" spans="7:41" x14ac:dyDescent="0.25">
      <c r="G6968" s="2"/>
      <c r="AF6968" s="20"/>
      <c r="AI6968" s="2"/>
      <c r="AJ6968" s="2"/>
      <c r="AK6968" s="20"/>
      <c r="AN6968" s="2"/>
      <c r="AO6968" s="2"/>
    </row>
    <row r="6969" spans="7:41" x14ac:dyDescent="0.25">
      <c r="G6969" s="2"/>
      <c r="AF6969" s="20"/>
      <c r="AI6969" s="2"/>
      <c r="AJ6969" s="2"/>
      <c r="AK6969" s="20"/>
      <c r="AN6969" s="2"/>
      <c r="AO6969" s="2"/>
    </row>
    <row r="6970" spans="7:41" x14ac:dyDescent="0.25">
      <c r="G6970" s="2"/>
      <c r="AF6970" s="20"/>
      <c r="AI6970" s="2"/>
      <c r="AJ6970" s="2"/>
      <c r="AK6970" s="20"/>
      <c r="AN6970" s="2"/>
      <c r="AO6970" s="2"/>
    </row>
    <row r="6971" spans="7:41" x14ac:dyDescent="0.25">
      <c r="G6971" s="2"/>
      <c r="AF6971" s="20"/>
      <c r="AI6971" s="2"/>
      <c r="AJ6971" s="2"/>
      <c r="AK6971" s="20"/>
      <c r="AN6971" s="2"/>
      <c r="AO6971" s="2"/>
    </row>
    <row r="6972" spans="7:41" x14ac:dyDescent="0.25">
      <c r="G6972" s="2"/>
      <c r="AF6972" s="20"/>
      <c r="AI6972" s="2"/>
      <c r="AJ6972" s="2"/>
      <c r="AK6972" s="20"/>
      <c r="AN6972" s="2"/>
      <c r="AO6972" s="2"/>
    </row>
    <row r="6973" spans="7:41" x14ac:dyDescent="0.25">
      <c r="G6973" s="2"/>
      <c r="AF6973" s="20"/>
      <c r="AI6973" s="2"/>
      <c r="AJ6973" s="2"/>
      <c r="AK6973" s="20"/>
      <c r="AN6973" s="2"/>
      <c r="AO6973" s="2"/>
    </row>
    <row r="6974" spans="7:41" x14ac:dyDescent="0.25">
      <c r="G6974" s="2"/>
      <c r="AF6974" s="20"/>
      <c r="AI6974" s="2"/>
      <c r="AJ6974" s="2"/>
      <c r="AK6974" s="20"/>
      <c r="AN6974" s="2"/>
      <c r="AO6974" s="2"/>
    </row>
    <row r="6975" spans="7:41" x14ac:dyDescent="0.25">
      <c r="G6975" s="2"/>
      <c r="AF6975" s="20"/>
      <c r="AI6975" s="2"/>
      <c r="AJ6975" s="2"/>
      <c r="AK6975" s="20"/>
      <c r="AN6975" s="2"/>
      <c r="AO6975" s="2"/>
    </row>
    <row r="6976" spans="7:41" x14ac:dyDescent="0.25">
      <c r="G6976" s="2"/>
      <c r="AF6976" s="20"/>
      <c r="AI6976" s="2"/>
      <c r="AJ6976" s="2"/>
      <c r="AK6976" s="20"/>
      <c r="AN6976" s="2"/>
      <c r="AO6976" s="2"/>
    </row>
    <row r="6977" spans="7:41" x14ac:dyDescent="0.25">
      <c r="G6977" s="2"/>
      <c r="AF6977" s="20"/>
      <c r="AI6977" s="2"/>
      <c r="AJ6977" s="2"/>
      <c r="AK6977" s="20"/>
      <c r="AN6977" s="2"/>
      <c r="AO6977" s="2"/>
    </row>
    <row r="6978" spans="7:41" x14ac:dyDescent="0.25">
      <c r="G6978" s="2"/>
      <c r="AF6978" s="20"/>
      <c r="AI6978" s="2"/>
      <c r="AJ6978" s="2"/>
      <c r="AK6978" s="20"/>
      <c r="AN6978" s="2"/>
      <c r="AO6978" s="2"/>
    </row>
    <row r="6979" spans="7:41" x14ac:dyDescent="0.25">
      <c r="G6979" s="2"/>
      <c r="AF6979" s="20"/>
      <c r="AI6979" s="2"/>
      <c r="AJ6979" s="2"/>
      <c r="AK6979" s="20"/>
      <c r="AN6979" s="2"/>
      <c r="AO6979" s="2"/>
    </row>
    <row r="6980" spans="7:41" x14ac:dyDescent="0.25">
      <c r="G6980" s="2"/>
      <c r="AF6980" s="20"/>
      <c r="AI6980" s="2"/>
      <c r="AJ6980" s="2"/>
      <c r="AK6980" s="20"/>
      <c r="AN6980" s="2"/>
      <c r="AO6980" s="2"/>
    </row>
    <row r="6981" spans="7:41" x14ac:dyDescent="0.25">
      <c r="G6981" s="2"/>
      <c r="AF6981" s="20"/>
      <c r="AI6981" s="2"/>
      <c r="AJ6981" s="2"/>
      <c r="AK6981" s="20"/>
      <c r="AN6981" s="2"/>
      <c r="AO6981" s="2"/>
    </row>
    <row r="6982" spans="7:41" x14ac:dyDescent="0.25">
      <c r="G6982" s="2"/>
      <c r="AF6982" s="20"/>
      <c r="AI6982" s="2"/>
      <c r="AJ6982" s="2"/>
      <c r="AK6982" s="20"/>
      <c r="AN6982" s="2"/>
      <c r="AO6982" s="2"/>
    </row>
    <row r="6983" spans="7:41" x14ac:dyDescent="0.25">
      <c r="G6983" s="2"/>
      <c r="AF6983" s="20"/>
      <c r="AI6983" s="2"/>
      <c r="AJ6983" s="2"/>
      <c r="AK6983" s="20"/>
      <c r="AN6983" s="2"/>
      <c r="AO6983" s="2"/>
    </row>
    <row r="6984" spans="7:41" x14ac:dyDescent="0.25">
      <c r="G6984" s="2"/>
      <c r="AF6984" s="20"/>
      <c r="AI6984" s="2"/>
      <c r="AJ6984" s="2"/>
      <c r="AK6984" s="20"/>
      <c r="AN6984" s="2"/>
      <c r="AO6984" s="2"/>
    </row>
    <row r="6985" spans="7:41" x14ac:dyDescent="0.25">
      <c r="G6985" s="2"/>
      <c r="AF6985" s="20"/>
      <c r="AI6985" s="2"/>
      <c r="AJ6985" s="2"/>
      <c r="AK6985" s="20"/>
      <c r="AN6985" s="2"/>
      <c r="AO6985" s="2"/>
    </row>
    <row r="6986" spans="7:41" x14ac:dyDescent="0.25">
      <c r="G6986" s="2"/>
      <c r="AF6986" s="20"/>
      <c r="AI6986" s="2"/>
      <c r="AJ6986" s="2"/>
      <c r="AK6986" s="20"/>
      <c r="AN6986" s="2"/>
      <c r="AO6986" s="2"/>
    </row>
    <row r="6987" spans="7:41" x14ac:dyDescent="0.25">
      <c r="G6987" s="2"/>
      <c r="AF6987" s="20"/>
      <c r="AI6987" s="2"/>
      <c r="AJ6987" s="2"/>
      <c r="AK6987" s="20"/>
      <c r="AN6987" s="2"/>
      <c r="AO6987" s="2"/>
    </row>
    <row r="6988" spans="7:41" x14ac:dyDescent="0.25">
      <c r="G6988" s="2"/>
      <c r="AF6988" s="20"/>
      <c r="AI6988" s="2"/>
      <c r="AJ6988" s="2"/>
      <c r="AK6988" s="20"/>
      <c r="AN6988" s="2"/>
      <c r="AO6988" s="2"/>
    </row>
    <row r="6989" spans="7:41" x14ac:dyDescent="0.25">
      <c r="G6989" s="2"/>
      <c r="AF6989" s="20"/>
      <c r="AI6989" s="2"/>
      <c r="AJ6989" s="2"/>
      <c r="AK6989" s="20"/>
      <c r="AN6989" s="2"/>
      <c r="AO6989" s="2"/>
    </row>
    <row r="6990" spans="7:41" x14ac:dyDescent="0.25">
      <c r="G6990" s="2"/>
      <c r="AF6990" s="20"/>
      <c r="AI6990" s="2"/>
      <c r="AJ6990" s="2"/>
      <c r="AK6990" s="20"/>
      <c r="AN6990" s="2"/>
      <c r="AO6990" s="2"/>
    </row>
    <row r="6991" spans="7:41" x14ac:dyDescent="0.25">
      <c r="G6991" s="2"/>
      <c r="AF6991" s="20"/>
      <c r="AI6991" s="2"/>
      <c r="AJ6991" s="2"/>
      <c r="AK6991" s="20"/>
      <c r="AN6991" s="2"/>
      <c r="AO6991" s="2"/>
    </row>
    <row r="6992" spans="7:41" x14ac:dyDescent="0.25">
      <c r="G6992" s="2"/>
      <c r="AF6992" s="20"/>
      <c r="AI6992" s="2"/>
      <c r="AJ6992" s="2"/>
      <c r="AK6992" s="20"/>
      <c r="AN6992" s="2"/>
      <c r="AO6992" s="2"/>
    </row>
    <row r="6993" spans="7:41" x14ac:dyDescent="0.25">
      <c r="G6993" s="2"/>
      <c r="AF6993" s="20"/>
      <c r="AI6993" s="2"/>
      <c r="AJ6993" s="2"/>
      <c r="AK6993" s="20"/>
      <c r="AN6993" s="2"/>
      <c r="AO6993" s="2"/>
    </row>
    <row r="6994" spans="7:41" x14ac:dyDescent="0.25">
      <c r="G6994" s="2"/>
      <c r="AF6994" s="20"/>
      <c r="AI6994" s="2"/>
      <c r="AJ6994" s="2"/>
      <c r="AK6994" s="20"/>
      <c r="AN6994" s="2"/>
      <c r="AO6994" s="2"/>
    </row>
    <row r="6995" spans="7:41" x14ac:dyDescent="0.25">
      <c r="G6995" s="2"/>
      <c r="AF6995" s="20"/>
      <c r="AI6995" s="2"/>
      <c r="AJ6995" s="2"/>
      <c r="AK6995" s="20"/>
      <c r="AN6995" s="2"/>
      <c r="AO6995" s="2"/>
    </row>
    <row r="6996" spans="7:41" x14ac:dyDescent="0.25">
      <c r="G6996" s="2"/>
      <c r="AF6996" s="20"/>
      <c r="AI6996" s="2"/>
      <c r="AJ6996" s="2"/>
      <c r="AK6996" s="20"/>
      <c r="AN6996" s="2"/>
      <c r="AO6996" s="2"/>
    </row>
    <row r="6997" spans="7:41" x14ac:dyDescent="0.25">
      <c r="G6997" s="2"/>
      <c r="AF6997" s="20"/>
      <c r="AI6997" s="2"/>
      <c r="AJ6997" s="2"/>
      <c r="AK6997" s="20"/>
      <c r="AN6997" s="2"/>
      <c r="AO6997" s="2"/>
    </row>
    <row r="6998" spans="7:41" x14ac:dyDescent="0.25">
      <c r="G6998" s="2"/>
      <c r="AF6998" s="20"/>
      <c r="AI6998" s="2"/>
      <c r="AJ6998" s="2"/>
      <c r="AK6998" s="20"/>
      <c r="AN6998" s="2"/>
      <c r="AO6998" s="2"/>
    </row>
    <row r="6999" spans="7:41" x14ac:dyDescent="0.25">
      <c r="G6999" s="2"/>
      <c r="AF6999" s="20"/>
      <c r="AI6999" s="2"/>
      <c r="AJ6999" s="2"/>
      <c r="AK6999" s="20"/>
      <c r="AN6999" s="2"/>
      <c r="AO6999" s="2"/>
    </row>
    <row r="7000" spans="7:41" x14ac:dyDescent="0.25">
      <c r="G7000" s="2"/>
      <c r="AF7000" s="20"/>
      <c r="AI7000" s="2"/>
      <c r="AJ7000" s="2"/>
      <c r="AK7000" s="20"/>
      <c r="AN7000" s="2"/>
      <c r="AO7000" s="2"/>
    </row>
    <row r="7001" spans="7:41" x14ac:dyDescent="0.25">
      <c r="G7001" s="2"/>
      <c r="AF7001" s="20"/>
      <c r="AI7001" s="2"/>
      <c r="AJ7001" s="2"/>
      <c r="AK7001" s="20"/>
      <c r="AN7001" s="2"/>
      <c r="AO7001" s="2"/>
    </row>
    <row r="7002" spans="7:41" x14ac:dyDescent="0.25">
      <c r="G7002" s="2"/>
      <c r="AF7002" s="20"/>
      <c r="AI7002" s="2"/>
      <c r="AJ7002" s="2"/>
      <c r="AK7002" s="20"/>
      <c r="AN7002" s="2"/>
      <c r="AO7002" s="2"/>
    </row>
    <row r="7003" spans="7:41" x14ac:dyDescent="0.25">
      <c r="G7003" s="2"/>
      <c r="AF7003" s="20"/>
      <c r="AI7003" s="2"/>
      <c r="AJ7003" s="2"/>
      <c r="AK7003" s="20"/>
      <c r="AN7003" s="2"/>
      <c r="AO7003" s="2"/>
    </row>
    <row r="7004" spans="7:41" x14ac:dyDescent="0.25">
      <c r="G7004" s="2"/>
      <c r="AF7004" s="20"/>
      <c r="AI7004" s="2"/>
      <c r="AJ7004" s="2"/>
      <c r="AK7004" s="20"/>
      <c r="AN7004" s="2"/>
      <c r="AO7004" s="2"/>
    </row>
    <row r="7005" spans="7:41" x14ac:dyDescent="0.25">
      <c r="G7005" s="2"/>
      <c r="AF7005" s="20"/>
      <c r="AI7005" s="2"/>
      <c r="AJ7005" s="2"/>
      <c r="AK7005" s="20"/>
      <c r="AN7005" s="2"/>
      <c r="AO7005" s="2"/>
    </row>
    <row r="7006" spans="7:41" x14ac:dyDescent="0.25">
      <c r="G7006" s="2"/>
      <c r="AF7006" s="20"/>
      <c r="AI7006" s="2"/>
      <c r="AJ7006" s="2"/>
      <c r="AK7006" s="20"/>
      <c r="AN7006" s="2"/>
      <c r="AO7006" s="2"/>
    </row>
    <row r="7007" spans="7:41" x14ac:dyDescent="0.25">
      <c r="G7007" s="2"/>
      <c r="AF7007" s="20"/>
      <c r="AI7007" s="2"/>
      <c r="AJ7007" s="2"/>
      <c r="AK7007" s="20"/>
      <c r="AN7007" s="2"/>
      <c r="AO7007" s="2"/>
    </row>
    <row r="7008" spans="7:41" x14ac:dyDescent="0.25">
      <c r="G7008" s="2"/>
      <c r="AF7008" s="20"/>
      <c r="AI7008" s="2"/>
      <c r="AJ7008" s="2"/>
      <c r="AK7008" s="20"/>
      <c r="AN7008" s="2"/>
      <c r="AO7008" s="2"/>
    </row>
    <row r="7009" spans="7:41" x14ac:dyDescent="0.25">
      <c r="G7009" s="2"/>
      <c r="AF7009" s="20"/>
      <c r="AI7009" s="2"/>
      <c r="AJ7009" s="2"/>
      <c r="AK7009" s="20"/>
      <c r="AN7009" s="2"/>
      <c r="AO7009" s="2"/>
    </row>
    <row r="7010" spans="7:41" x14ac:dyDescent="0.25">
      <c r="G7010" s="2"/>
      <c r="AF7010" s="20"/>
      <c r="AI7010" s="2"/>
      <c r="AJ7010" s="2"/>
      <c r="AK7010" s="20"/>
      <c r="AN7010" s="2"/>
      <c r="AO7010" s="2"/>
    </row>
    <row r="7011" spans="7:41" x14ac:dyDescent="0.25">
      <c r="G7011" s="2"/>
      <c r="AF7011" s="20"/>
      <c r="AI7011" s="2"/>
      <c r="AJ7011" s="2"/>
      <c r="AK7011" s="20"/>
      <c r="AN7011" s="2"/>
      <c r="AO7011" s="2"/>
    </row>
    <row r="7012" spans="7:41" x14ac:dyDescent="0.25">
      <c r="G7012" s="2"/>
      <c r="AF7012" s="20"/>
      <c r="AI7012" s="2"/>
      <c r="AJ7012" s="2"/>
      <c r="AK7012" s="20"/>
      <c r="AN7012" s="2"/>
      <c r="AO7012" s="2"/>
    </row>
    <row r="7013" spans="7:41" x14ac:dyDescent="0.25">
      <c r="G7013" s="2"/>
      <c r="AF7013" s="20"/>
      <c r="AI7013" s="2"/>
      <c r="AJ7013" s="2"/>
      <c r="AK7013" s="20"/>
      <c r="AN7013" s="2"/>
      <c r="AO7013" s="2"/>
    </row>
    <row r="7014" spans="7:41" x14ac:dyDescent="0.25">
      <c r="G7014" s="2"/>
      <c r="AF7014" s="20"/>
      <c r="AI7014" s="2"/>
      <c r="AJ7014" s="2"/>
      <c r="AK7014" s="20"/>
      <c r="AN7014" s="2"/>
      <c r="AO7014" s="2"/>
    </row>
    <row r="7015" spans="7:41" x14ac:dyDescent="0.25">
      <c r="G7015" s="2"/>
      <c r="AF7015" s="20"/>
      <c r="AI7015" s="2"/>
      <c r="AJ7015" s="2"/>
      <c r="AK7015" s="20"/>
      <c r="AN7015" s="2"/>
      <c r="AO7015" s="2"/>
    </row>
    <row r="7016" spans="7:41" x14ac:dyDescent="0.25">
      <c r="G7016" s="2"/>
      <c r="AF7016" s="20"/>
      <c r="AI7016" s="2"/>
      <c r="AJ7016" s="2"/>
      <c r="AK7016" s="20"/>
      <c r="AN7016" s="2"/>
      <c r="AO7016" s="2"/>
    </row>
    <row r="7017" spans="7:41" x14ac:dyDescent="0.25">
      <c r="G7017" s="2"/>
      <c r="AF7017" s="20"/>
      <c r="AI7017" s="2"/>
      <c r="AJ7017" s="2"/>
      <c r="AK7017" s="20"/>
      <c r="AN7017" s="2"/>
      <c r="AO7017" s="2"/>
    </row>
    <row r="7018" spans="7:41" x14ac:dyDescent="0.25">
      <c r="G7018" s="2"/>
      <c r="AF7018" s="20"/>
      <c r="AI7018" s="2"/>
      <c r="AJ7018" s="2"/>
      <c r="AK7018" s="20"/>
      <c r="AN7018" s="2"/>
      <c r="AO7018" s="2"/>
    </row>
    <row r="7019" spans="7:41" x14ac:dyDescent="0.25">
      <c r="G7019" s="2"/>
      <c r="AF7019" s="20"/>
      <c r="AI7019" s="2"/>
      <c r="AJ7019" s="2"/>
      <c r="AK7019" s="20"/>
      <c r="AN7019" s="2"/>
      <c r="AO7019" s="2"/>
    </row>
    <row r="7020" spans="7:41" x14ac:dyDescent="0.25">
      <c r="G7020" s="2"/>
      <c r="AF7020" s="20"/>
      <c r="AI7020" s="2"/>
      <c r="AJ7020" s="2"/>
      <c r="AK7020" s="20"/>
      <c r="AN7020" s="2"/>
      <c r="AO7020" s="2"/>
    </row>
    <row r="7021" spans="7:41" x14ac:dyDescent="0.25">
      <c r="G7021" s="2"/>
      <c r="AF7021" s="20"/>
      <c r="AI7021" s="2"/>
      <c r="AJ7021" s="2"/>
      <c r="AK7021" s="20"/>
      <c r="AN7021" s="2"/>
      <c r="AO7021" s="2"/>
    </row>
    <row r="7022" spans="7:41" x14ac:dyDescent="0.25">
      <c r="G7022" s="2"/>
      <c r="AF7022" s="20"/>
      <c r="AI7022" s="2"/>
      <c r="AJ7022" s="2"/>
      <c r="AK7022" s="20"/>
      <c r="AN7022" s="2"/>
      <c r="AO7022" s="2"/>
    </row>
    <row r="7023" spans="7:41" x14ac:dyDescent="0.25">
      <c r="G7023" s="2"/>
      <c r="AF7023" s="20"/>
      <c r="AI7023" s="2"/>
      <c r="AJ7023" s="2"/>
      <c r="AK7023" s="20"/>
      <c r="AN7023" s="2"/>
      <c r="AO7023" s="2"/>
    </row>
    <row r="7024" spans="7:41" x14ac:dyDescent="0.25">
      <c r="G7024" s="2"/>
      <c r="AF7024" s="20"/>
      <c r="AI7024" s="2"/>
      <c r="AJ7024" s="2"/>
      <c r="AK7024" s="20"/>
      <c r="AN7024" s="2"/>
      <c r="AO7024" s="2"/>
    </row>
    <row r="7025" spans="7:41" x14ac:dyDescent="0.25">
      <c r="G7025" s="2"/>
      <c r="AF7025" s="20"/>
      <c r="AI7025" s="2"/>
      <c r="AJ7025" s="2"/>
      <c r="AK7025" s="20"/>
      <c r="AN7025" s="2"/>
      <c r="AO7025" s="2"/>
    </row>
    <row r="7026" spans="7:41" x14ac:dyDescent="0.25">
      <c r="G7026" s="2"/>
      <c r="AF7026" s="20"/>
      <c r="AI7026" s="2"/>
      <c r="AJ7026" s="2"/>
      <c r="AK7026" s="20"/>
      <c r="AN7026" s="2"/>
      <c r="AO7026" s="2"/>
    </row>
    <row r="7027" spans="7:41" x14ac:dyDescent="0.25">
      <c r="G7027" s="2"/>
      <c r="AF7027" s="20"/>
      <c r="AI7027" s="2"/>
      <c r="AJ7027" s="2"/>
      <c r="AK7027" s="20"/>
      <c r="AN7027" s="2"/>
      <c r="AO7027" s="2"/>
    </row>
    <row r="7028" spans="7:41" x14ac:dyDescent="0.25">
      <c r="G7028" s="2"/>
      <c r="AF7028" s="20"/>
      <c r="AI7028" s="2"/>
      <c r="AJ7028" s="2"/>
      <c r="AK7028" s="20"/>
      <c r="AN7028" s="2"/>
      <c r="AO7028" s="2"/>
    </row>
    <row r="7029" spans="7:41" x14ac:dyDescent="0.25">
      <c r="G7029" s="2"/>
      <c r="AF7029" s="20"/>
      <c r="AI7029" s="2"/>
      <c r="AJ7029" s="2"/>
      <c r="AK7029" s="20"/>
      <c r="AN7029" s="2"/>
      <c r="AO7029" s="2"/>
    </row>
    <row r="7030" spans="7:41" x14ac:dyDescent="0.25">
      <c r="G7030" s="2"/>
      <c r="AF7030" s="20"/>
      <c r="AI7030" s="2"/>
      <c r="AJ7030" s="2"/>
      <c r="AK7030" s="20"/>
      <c r="AN7030" s="2"/>
      <c r="AO7030" s="2"/>
    </row>
    <row r="7031" spans="7:41" x14ac:dyDescent="0.25">
      <c r="G7031" s="2"/>
      <c r="AF7031" s="20"/>
      <c r="AI7031" s="2"/>
      <c r="AJ7031" s="2"/>
      <c r="AK7031" s="20"/>
      <c r="AN7031" s="2"/>
      <c r="AO7031" s="2"/>
    </row>
    <row r="7032" spans="7:41" x14ac:dyDescent="0.25">
      <c r="G7032" s="2"/>
      <c r="AF7032" s="20"/>
      <c r="AI7032" s="2"/>
      <c r="AJ7032" s="2"/>
      <c r="AK7032" s="20"/>
      <c r="AN7032" s="2"/>
      <c r="AO7032" s="2"/>
    </row>
    <row r="7033" spans="7:41" x14ac:dyDescent="0.25">
      <c r="G7033" s="2"/>
      <c r="AF7033" s="20"/>
      <c r="AI7033" s="2"/>
      <c r="AJ7033" s="2"/>
      <c r="AK7033" s="20"/>
      <c r="AN7033" s="2"/>
      <c r="AO7033" s="2"/>
    </row>
    <row r="7034" spans="7:41" x14ac:dyDescent="0.25">
      <c r="G7034" s="2"/>
      <c r="AF7034" s="20"/>
      <c r="AI7034" s="2"/>
      <c r="AJ7034" s="2"/>
      <c r="AK7034" s="20"/>
      <c r="AN7034" s="2"/>
      <c r="AO7034" s="2"/>
    </row>
    <row r="7035" spans="7:41" x14ac:dyDescent="0.25">
      <c r="G7035" s="2"/>
      <c r="AF7035" s="20"/>
      <c r="AI7035" s="2"/>
      <c r="AJ7035" s="2"/>
      <c r="AK7035" s="20"/>
      <c r="AN7035" s="2"/>
      <c r="AO7035" s="2"/>
    </row>
    <row r="7036" spans="7:41" x14ac:dyDescent="0.25">
      <c r="G7036" s="2"/>
      <c r="AF7036" s="20"/>
      <c r="AI7036" s="2"/>
      <c r="AJ7036" s="2"/>
      <c r="AK7036" s="20"/>
      <c r="AN7036" s="2"/>
      <c r="AO7036" s="2"/>
    </row>
    <row r="7037" spans="7:41" x14ac:dyDescent="0.25">
      <c r="G7037" s="2"/>
      <c r="AF7037" s="20"/>
      <c r="AI7037" s="2"/>
      <c r="AJ7037" s="2"/>
      <c r="AK7037" s="20"/>
      <c r="AN7037" s="2"/>
      <c r="AO7037" s="2"/>
    </row>
    <row r="7038" spans="7:41" x14ac:dyDescent="0.25">
      <c r="G7038" s="2"/>
      <c r="AF7038" s="20"/>
      <c r="AI7038" s="2"/>
      <c r="AJ7038" s="2"/>
      <c r="AK7038" s="20"/>
      <c r="AN7038" s="2"/>
      <c r="AO7038" s="2"/>
    </row>
    <row r="7039" spans="7:41" x14ac:dyDescent="0.25">
      <c r="G7039" s="2"/>
      <c r="AF7039" s="20"/>
      <c r="AI7039" s="2"/>
      <c r="AJ7039" s="2"/>
      <c r="AK7039" s="20"/>
      <c r="AN7039" s="2"/>
      <c r="AO7039" s="2"/>
    </row>
    <row r="7040" spans="7:41" x14ac:dyDescent="0.25">
      <c r="G7040" s="2"/>
      <c r="AF7040" s="20"/>
      <c r="AI7040" s="2"/>
      <c r="AJ7040" s="2"/>
      <c r="AK7040" s="20"/>
      <c r="AN7040" s="2"/>
      <c r="AO7040" s="2"/>
    </row>
    <row r="7041" spans="7:41" x14ac:dyDescent="0.25">
      <c r="G7041" s="2"/>
      <c r="AF7041" s="20"/>
      <c r="AI7041" s="2"/>
      <c r="AJ7041" s="2"/>
      <c r="AK7041" s="20"/>
      <c r="AN7041" s="2"/>
      <c r="AO7041" s="2"/>
    </row>
    <row r="7042" spans="7:41" x14ac:dyDescent="0.25">
      <c r="G7042" s="2"/>
      <c r="AF7042" s="20"/>
      <c r="AI7042" s="2"/>
      <c r="AJ7042" s="2"/>
      <c r="AK7042" s="20"/>
      <c r="AN7042" s="2"/>
      <c r="AO7042" s="2"/>
    </row>
    <row r="7043" spans="7:41" x14ac:dyDescent="0.25">
      <c r="G7043" s="2"/>
      <c r="AF7043" s="20"/>
      <c r="AI7043" s="2"/>
      <c r="AJ7043" s="2"/>
      <c r="AK7043" s="20"/>
      <c r="AN7043" s="2"/>
      <c r="AO7043" s="2"/>
    </row>
    <row r="7044" spans="7:41" x14ac:dyDescent="0.25">
      <c r="G7044" s="2"/>
      <c r="AF7044" s="20"/>
      <c r="AI7044" s="2"/>
      <c r="AJ7044" s="2"/>
      <c r="AK7044" s="20"/>
      <c r="AN7044" s="2"/>
      <c r="AO7044" s="2"/>
    </row>
    <row r="7045" spans="7:41" x14ac:dyDescent="0.25">
      <c r="G7045" s="2"/>
      <c r="AF7045" s="20"/>
      <c r="AI7045" s="2"/>
      <c r="AJ7045" s="2"/>
      <c r="AK7045" s="20"/>
      <c r="AN7045" s="2"/>
      <c r="AO7045" s="2"/>
    </row>
    <row r="7046" spans="7:41" x14ac:dyDescent="0.25">
      <c r="G7046" s="2"/>
      <c r="AF7046" s="20"/>
      <c r="AI7046" s="2"/>
      <c r="AJ7046" s="2"/>
      <c r="AK7046" s="20"/>
      <c r="AN7046" s="2"/>
      <c r="AO7046" s="2"/>
    </row>
    <row r="7047" spans="7:41" x14ac:dyDescent="0.25">
      <c r="G7047" s="2"/>
      <c r="AF7047" s="20"/>
      <c r="AI7047" s="2"/>
      <c r="AJ7047" s="2"/>
      <c r="AK7047" s="20"/>
      <c r="AN7047" s="2"/>
      <c r="AO7047" s="2"/>
    </row>
    <row r="7048" spans="7:41" x14ac:dyDescent="0.25">
      <c r="G7048" s="2"/>
      <c r="AF7048" s="20"/>
      <c r="AI7048" s="2"/>
      <c r="AJ7048" s="2"/>
      <c r="AK7048" s="20"/>
      <c r="AN7048" s="2"/>
      <c r="AO7048" s="2"/>
    </row>
    <row r="7049" spans="7:41" x14ac:dyDescent="0.25">
      <c r="G7049" s="2"/>
      <c r="AF7049" s="20"/>
      <c r="AI7049" s="2"/>
      <c r="AJ7049" s="2"/>
      <c r="AK7049" s="20"/>
      <c r="AN7049" s="2"/>
      <c r="AO7049" s="2"/>
    </row>
    <row r="7050" spans="7:41" x14ac:dyDescent="0.25">
      <c r="G7050" s="2"/>
      <c r="AF7050" s="20"/>
      <c r="AI7050" s="2"/>
      <c r="AJ7050" s="2"/>
      <c r="AK7050" s="20"/>
      <c r="AN7050" s="2"/>
      <c r="AO7050" s="2"/>
    </row>
    <row r="7051" spans="7:41" x14ac:dyDescent="0.25">
      <c r="G7051" s="2"/>
      <c r="AF7051" s="20"/>
      <c r="AI7051" s="2"/>
      <c r="AJ7051" s="2"/>
      <c r="AK7051" s="20"/>
      <c r="AN7051" s="2"/>
      <c r="AO7051" s="2"/>
    </row>
    <row r="7052" spans="7:41" x14ac:dyDescent="0.25">
      <c r="G7052" s="2"/>
      <c r="AF7052" s="20"/>
      <c r="AI7052" s="2"/>
      <c r="AJ7052" s="2"/>
      <c r="AK7052" s="20"/>
      <c r="AN7052" s="2"/>
      <c r="AO7052" s="2"/>
    </row>
    <row r="7053" spans="7:41" x14ac:dyDescent="0.25">
      <c r="G7053" s="2"/>
      <c r="AF7053" s="20"/>
      <c r="AI7053" s="2"/>
      <c r="AJ7053" s="2"/>
      <c r="AK7053" s="20"/>
      <c r="AN7053" s="2"/>
      <c r="AO7053" s="2"/>
    </row>
    <row r="7054" spans="7:41" x14ac:dyDescent="0.25">
      <c r="G7054" s="2"/>
      <c r="AF7054" s="20"/>
      <c r="AI7054" s="2"/>
      <c r="AJ7054" s="2"/>
      <c r="AK7054" s="20"/>
      <c r="AN7054" s="2"/>
      <c r="AO7054" s="2"/>
    </row>
    <row r="7055" spans="7:41" x14ac:dyDescent="0.25">
      <c r="G7055" s="2"/>
      <c r="AF7055" s="20"/>
      <c r="AI7055" s="2"/>
      <c r="AJ7055" s="2"/>
      <c r="AK7055" s="20"/>
      <c r="AN7055" s="2"/>
      <c r="AO7055" s="2"/>
    </row>
    <row r="7056" spans="7:41" x14ac:dyDescent="0.25">
      <c r="G7056" s="2"/>
      <c r="AF7056" s="20"/>
      <c r="AI7056" s="2"/>
      <c r="AJ7056" s="2"/>
      <c r="AK7056" s="20"/>
      <c r="AN7056" s="2"/>
      <c r="AO7056" s="2"/>
    </row>
    <row r="7057" spans="7:41" x14ac:dyDescent="0.25">
      <c r="G7057" s="2"/>
      <c r="AF7057" s="20"/>
      <c r="AI7057" s="2"/>
      <c r="AJ7057" s="2"/>
      <c r="AK7057" s="20"/>
      <c r="AN7057" s="2"/>
      <c r="AO7057" s="2"/>
    </row>
    <row r="7058" spans="7:41" x14ac:dyDescent="0.25">
      <c r="G7058" s="2"/>
      <c r="AF7058" s="20"/>
      <c r="AI7058" s="2"/>
      <c r="AJ7058" s="2"/>
      <c r="AK7058" s="20"/>
      <c r="AN7058" s="2"/>
      <c r="AO7058" s="2"/>
    </row>
    <row r="7059" spans="7:41" x14ac:dyDescent="0.25">
      <c r="G7059" s="2"/>
      <c r="AF7059" s="20"/>
      <c r="AI7059" s="2"/>
      <c r="AJ7059" s="2"/>
      <c r="AK7059" s="20"/>
      <c r="AN7059" s="2"/>
      <c r="AO7059" s="2"/>
    </row>
    <row r="7060" spans="7:41" x14ac:dyDescent="0.25">
      <c r="G7060" s="2"/>
      <c r="AF7060" s="20"/>
      <c r="AI7060" s="2"/>
      <c r="AJ7060" s="2"/>
      <c r="AK7060" s="20"/>
      <c r="AN7060" s="2"/>
      <c r="AO7060" s="2"/>
    </row>
    <row r="7061" spans="7:41" x14ac:dyDescent="0.25">
      <c r="G7061" s="2"/>
      <c r="AF7061" s="20"/>
      <c r="AI7061" s="2"/>
      <c r="AJ7061" s="2"/>
      <c r="AK7061" s="20"/>
      <c r="AN7061" s="2"/>
      <c r="AO7061" s="2"/>
    </row>
    <row r="7062" spans="7:41" x14ac:dyDescent="0.25">
      <c r="G7062" s="2"/>
      <c r="AF7062" s="20"/>
      <c r="AI7062" s="2"/>
      <c r="AJ7062" s="2"/>
      <c r="AK7062" s="20"/>
      <c r="AN7062" s="2"/>
      <c r="AO7062" s="2"/>
    </row>
    <row r="7063" spans="7:41" x14ac:dyDescent="0.25">
      <c r="G7063" s="2"/>
      <c r="AF7063" s="20"/>
      <c r="AI7063" s="2"/>
      <c r="AJ7063" s="2"/>
      <c r="AK7063" s="20"/>
      <c r="AN7063" s="2"/>
      <c r="AO7063" s="2"/>
    </row>
    <row r="7064" spans="7:41" x14ac:dyDescent="0.25">
      <c r="G7064" s="2"/>
      <c r="AF7064" s="20"/>
      <c r="AI7064" s="2"/>
      <c r="AJ7064" s="2"/>
      <c r="AK7064" s="20"/>
      <c r="AN7064" s="2"/>
      <c r="AO7064" s="2"/>
    </row>
    <row r="7065" spans="7:41" x14ac:dyDescent="0.25">
      <c r="G7065" s="2"/>
      <c r="AF7065" s="20"/>
      <c r="AI7065" s="2"/>
      <c r="AJ7065" s="2"/>
      <c r="AK7065" s="20"/>
      <c r="AN7065" s="2"/>
      <c r="AO7065" s="2"/>
    </row>
    <row r="7066" spans="7:41" x14ac:dyDescent="0.25">
      <c r="G7066" s="2"/>
      <c r="AF7066" s="20"/>
      <c r="AI7066" s="2"/>
      <c r="AJ7066" s="2"/>
      <c r="AK7066" s="20"/>
      <c r="AN7066" s="2"/>
      <c r="AO7066" s="2"/>
    </row>
    <row r="7067" spans="7:41" x14ac:dyDescent="0.25">
      <c r="G7067" s="2"/>
      <c r="AF7067" s="20"/>
      <c r="AI7067" s="2"/>
      <c r="AJ7067" s="2"/>
      <c r="AK7067" s="20"/>
      <c r="AN7067" s="2"/>
      <c r="AO7067" s="2"/>
    </row>
    <row r="7068" spans="7:41" x14ac:dyDescent="0.25">
      <c r="G7068" s="2"/>
      <c r="AF7068" s="20"/>
      <c r="AI7068" s="2"/>
      <c r="AJ7068" s="2"/>
      <c r="AK7068" s="20"/>
      <c r="AN7068" s="2"/>
      <c r="AO7068" s="2"/>
    </row>
    <row r="7069" spans="7:41" x14ac:dyDescent="0.25">
      <c r="G7069" s="2"/>
      <c r="AF7069" s="20"/>
      <c r="AI7069" s="2"/>
      <c r="AJ7069" s="2"/>
      <c r="AK7069" s="20"/>
      <c r="AN7069" s="2"/>
      <c r="AO7069" s="2"/>
    </row>
    <row r="7070" spans="7:41" x14ac:dyDescent="0.25">
      <c r="G7070" s="2"/>
      <c r="AF7070" s="20"/>
      <c r="AI7070" s="2"/>
      <c r="AJ7070" s="2"/>
      <c r="AK7070" s="20"/>
      <c r="AN7070" s="2"/>
      <c r="AO7070" s="2"/>
    </row>
    <row r="7071" spans="7:41" x14ac:dyDescent="0.25">
      <c r="G7071" s="2"/>
      <c r="AF7071" s="20"/>
      <c r="AI7071" s="2"/>
      <c r="AJ7071" s="2"/>
      <c r="AK7071" s="20"/>
      <c r="AN7071" s="2"/>
      <c r="AO7071" s="2"/>
    </row>
    <row r="7072" spans="7:41" x14ac:dyDescent="0.25">
      <c r="G7072" s="2"/>
      <c r="AF7072" s="20"/>
      <c r="AI7072" s="2"/>
      <c r="AJ7072" s="2"/>
      <c r="AK7072" s="20"/>
      <c r="AN7072" s="2"/>
      <c r="AO7072" s="2"/>
    </row>
    <row r="7073" spans="7:41" x14ac:dyDescent="0.25">
      <c r="G7073" s="2"/>
      <c r="AF7073" s="20"/>
      <c r="AI7073" s="2"/>
      <c r="AJ7073" s="2"/>
      <c r="AK7073" s="20"/>
      <c r="AN7073" s="2"/>
      <c r="AO7073" s="2"/>
    </row>
    <row r="7074" spans="7:41" x14ac:dyDescent="0.25">
      <c r="G7074" s="2"/>
      <c r="AF7074" s="20"/>
      <c r="AI7074" s="2"/>
      <c r="AJ7074" s="2"/>
      <c r="AK7074" s="20"/>
      <c r="AN7074" s="2"/>
      <c r="AO7074" s="2"/>
    </row>
    <row r="7075" spans="7:41" x14ac:dyDescent="0.25">
      <c r="G7075" s="2"/>
      <c r="AF7075" s="20"/>
      <c r="AI7075" s="2"/>
      <c r="AJ7075" s="2"/>
      <c r="AK7075" s="20"/>
      <c r="AN7075" s="2"/>
      <c r="AO7075" s="2"/>
    </row>
    <row r="7076" spans="7:41" x14ac:dyDescent="0.25">
      <c r="G7076" s="2"/>
      <c r="AF7076" s="20"/>
      <c r="AI7076" s="2"/>
      <c r="AJ7076" s="2"/>
      <c r="AK7076" s="20"/>
      <c r="AN7076" s="2"/>
      <c r="AO7076" s="2"/>
    </row>
    <row r="7077" spans="7:41" x14ac:dyDescent="0.25">
      <c r="G7077" s="2"/>
      <c r="AF7077" s="20"/>
      <c r="AI7077" s="2"/>
      <c r="AJ7077" s="2"/>
      <c r="AK7077" s="20"/>
      <c r="AN7077" s="2"/>
      <c r="AO7077" s="2"/>
    </row>
    <row r="7078" spans="7:41" x14ac:dyDescent="0.25">
      <c r="G7078" s="2"/>
      <c r="AF7078" s="20"/>
      <c r="AI7078" s="2"/>
      <c r="AJ7078" s="2"/>
      <c r="AK7078" s="20"/>
      <c r="AN7078" s="2"/>
      <c r="AO7078" s="2"/>
    </row>
    <row r="7079" spans="7:41" x14ac:dyDescent="0.25">
      <c r="G7079" s="2"/>
      <c r="AF7079" s="20"/>
      <c r="AI7079" s="2"/>
      <c r="AJ7079" s="2"/>
      <c r="AK7079" s="20"/>
      <c r="AN7079" s="2"/>
      <c r="AO7079" s="2"/>
    </row>
    <row r="7080" spans="7:41" x14ac:dyDescent="0.25">
      <c r="G7080" s="2"/>
      <c r="AF7080" s="20"/>
      <c r="AI7080" s="2"/>
      <c r="AJ7080" s="2"/>
      <c r="AK7080" s="20"/>
      <c r="AN7080" s="2"/>
      <c r="AO7080" s="2"/>
    </row>
    <row r="7081" spans="7:41" x14ac:dyDescent="0.25">
      <c r="G7081" s="2"/>
      <c r="AF7081" s="20"/>
      <c r="AI7081" s="2"/>
      <c r="AJ7081" s="2"/>
      <c r="AK7081" s="20"/>
      <c r="AN7081" s="2"/>
      <c r="AO7081" s="2"/>
    </row>
    <row r="7082" spans="7:41" x14ac:dyDescent="0.25">
      <c r="G7082" s="2"/>
      <c r="AF7082" s="20"/>
      <c r="AI7082" s="2"/>
      <c r="AJ7082" s="2"/>
      <c r="AK7082" s="20"/>
      <c r="AN7082" s="2"/>
      <c r="AO7082" s="2"/>
    </row>
    <row r="7083" spans="7:41" x14ac:dyDescent="0.25">
      <c r="G7083" s="2"/>
      <c r="AF7083" s="20"/>
      <c r="AI7083" s="2"/>
      <c r="AJ7083" s="2"/>
      <c r="AK7083" s="20"/>
      <c r="AN7083" s="2"/>
      <c r="AO7083" s="2"/>
    </row>
    <row r="7084" spans="7:41" x14ac:dyDescent="0.25">
      <c r="G7084" s="2"/>
      <c r="AF7084" s="20"/>
      <c r="AI7084" s="2"/>
      <c r="AJ7084" s="2"/>
      <c r="AK7084" s="20"/>
      <c r="AN7084" s="2"/>
      <c r="AO7084" s="2"/>
    </row>
    <row r="7085" spans="7:41" x14ac:dyDescent="0.25">
      <c r="G7085" s="2"/>
      <c r="AF7085" s="20"/>
      <c r="AI7085" s="2"/>
      <c r="AJ7085" s="2"/>
      <c r="AK7085" s="20"/>
      <c r="AN7085" s="2"/>
      <c r="AO7085" s="2"/>
    </row>
    <row r="7086" spans="7:41" x14ac:dyDescent="0.25">
      <c r="G7086" s="2"/>
      <c r="AF7086" s="20"/>
      <c r="AI7086" s="2"/>
      <c r="AJ7086" s="2"/>
      <c r="AK7086" s="20"/>
      <c r="AN7086" s="2"/>
      <c r="AO7086" s="2"/>
    </row>
    <row r="7087" spans="7:41" x14ac:dyDescent="0.25">
      <c r="G7087" s="2"/>
      <c r="AF7087" s="20"/>
      <c r="AI7087" s="2"/>
      <c r="AJ7087" s="2"/>
      <c r="AK7087" s="20"/>
      <c r="AN7087" s="2"/>
      <c r="AO7087" s="2"/>
    </row>
    <row r="7088" spans="7:41" x14ac:dyDescent="0.25">
      <c r="G7088" s="2"/>
      <c r="AF7088" s="20"/>
      <c r="AI7088" s="2"/>
      <c r="AJ7088" s="2"/>
      <c r="AK7088" s="20"/>
      <c r="AN7088" s="2"/>
      <c r="AO7088" s="2"/>
    </row>
    <row r="7089" spans="7:41" x14ac:dyDescent="0.25">
      <c r="G7089" s="2"/>
      <c r="AF7089" s="20"/>
      <c r="AI7089" s="2"/>
      <c r="AJ7089" s="2"/>
      <c r="AK7089" s="20"/>
      <c r="AN7089" s="2"/>
      <c r="AO7089" s="2"/>
    </row>
    <row r="7090" spans="7:41" x14ac:dyDescent="0.25">
      <c r="G7090" s="2"/>
      <c r="AF7090" s="20"/>
      <c r="AI7090" s="2"/>
      <c r="AJ7090" s="2"/>
      <c r="AK7090" s="20"/>
      <c r="AN7090" s="2"/>
      <c r="AO7090" s="2"/>
    </row>
    <row r="7091" spans="7:41" x14ac:dyDescent="0.25">
      <c r="G7091" s="2"/>
      <c r="AF7091" s="20"/>
      <c r="AI7091" s="2"/>
      <c r="AJ7091" s="2"/>
      <c r="AK7091" s="20"/>
      <c r="AN7091" s="2"/>
      <c r="AO7091" s="2"/>
    </row>
    <row r="7092" spans="7:41" x14ac:dyDescent="0.25">
      <c r="G7092" s="2"/>
      <c r="AF7092" s="20"/>
      <c r="AI7092" s="2"/>
      <c r="AJ7092" s="2"/>
      <c r="AK7092" s="20"/>
      <c r="AN7092" s="2"/>
      <c r="AO7092" s="2"/>
    </row>
    <row r="7093" spans="7:41" x14ac:dyDescent="0.25">
      <c r="G7093" s="2"/>
      <c r="AF7093" s="20"/>
      <c r="AI7093" s="2"/>
      <c r="AJ7093" s="2"/>
      <c r="AK7093" s="20"/>
      <c r="AN7093" s="2"/>
      <c r="AO7093" s="2"/>
    </row>
    <row r="7094" spans="7:41" x14ac:dyDescent="0.25">
      <c r="G7094" s="2"/>
      <c r="AF7094" s="20"/>
      <c r="AI7094" s="2"/>
      <c r="AJ7094" s="2"/>
      <c r="AK7094" s="20"/>
      <c r="AN7094" s="2"/>
      <c r="AO7094" s="2"/>
    </row>
    <row r="7095" spans="7:41" x14ac:dyDescent="0.25">
      <c r="G7095" s="2"/>
      <c r="AF7095" s="20"/>
      <c r="AI7095" s="2"/>
      <c r="AJ7095" s="2"/>
      <c r="AK7095" s="20"/>
      <c r="AN7095" s="2"/>
      <c r="AO7095" s="2"/>
    </row>
    <row r="7096" spans="7:41" x14ac:dyDescent="0.25">
      <c r="G7096" s="2"/>
      <c r="AF7096" s="20"/>
      <c r="AI7096" s="2"/>
      <c r="AJ7096" s="2"/>
      <c r="AK7096" s="20"/>
      <c r="AN7096" s="2"/>
      <c r="AO7096" s="2"/>
    </row>
    <row r="7097" spans="7:41" x14ac:dyDescent="0.25">
      <c r="G7097" s="2"/>
      <c r="AF7097" s="20"/>
      <c r="AI7097" s="2"/>
      <c r="AJ7097" s="2"/>
      <c r="AK7097" s="20"/>
      <c r="AN7097" s="2"/>
      <c r="AO7097" s="2"/>
    </row>
    <row r="7098" spans="7:41" x14ac:dyDescent="0.25">
      <c r="G7098" s="2"/>
      <c r="AF7098" s="20"/>
      <c r="AI7098" s="2"/>
      <c r="AJ7098" s="2"/>
      <c r="AK7098" s="20"/>
      <c r="AN7098" s="2"/>
      <c r="AO7098" s="2"/>
    </row>
    <row r="7099" spans="7:41" x14ac:dyDescent="0.25">
      <c r="G7099" s="2"/>
      <c r="AF7099" s="20"/>
      <c r="AI7099" s="2"/>
      <c r="AJ7099" s="2"/>
      <c r="AK7099" s="20"/>
      <c r="AN7099" s="2"/>
      <c r="AO7099" s="2"/>
    </row>
    <row r="7100" spans="7:41" x14ac:dyDescent="0.25">
      <c r="G7100" s="2"/>
      <c r="AF7100" s="20"/>
      <c r="AI7100" s="2"/>
      <c r="AJ7100" s="2"/>
      <c r="AK7100" s="20"/>
      <c r="AN7100" s="2"/>
      <c r="AO7100" s="2"/>
    </row>
    <row r="7101" spans="7:41" x14ac:dyDescent="0.25">
      <c r="G7101" s="2"/>
      <c r="AF7101" s="20"/>
      <c r="AI7101" s="2"/>
      <c r="AJ7101" s="2"/>
      <c r="AK7101" s="20"/>
      <c r="AN7101" s="2"/>
      <c r="AO7101" s="2"/>
    </row>
    <row r="7102" spans="7:41" x14ac:dyDescent="0.25">
      <c r="G7102" s="2"/>
      <c r="AF7102" s="20"/>
      <c r="AI7102" s="2"/>
      <c r="AJ7102" s="2"/>
      <c r="AK7102" s="20"/>
      <c r="AN7102" s="2"/>
      <c r="AO7102" s="2"/>
    </row>
    <row r="7103" spans="7:41" x14ac:dyDescent="0.25">
      <c r="G7103" s="2"/>
      <c r="AF7103" s="20"/>
      <c r="AI7103" s="2"/>
      <c r="AJ7103" s="2"/>
      <c r="AK7103" s="20"/>
      <c r="AN7103" s="2"/>
      <c r="AO7103" s="2"/>
    </row>
    <row r="7104" spans="7:41" x14ac:dyDescent="0.25">
      <c r="G7104" s="2"/>
      <c r="AF7104" s="20"/>
      <c r="AI7104" s="2"/>
      <c r="AJ7104" s="2"/>
      <c r="AK7104" s="20"/>
      <c r="AN7104" s="2"/>
      <c r="AO7104" s="2"/>
    </row>
    <row r="7105" spans="7:41" x14ac:dyDescent="0.25">
      <c r="G7105" s="2"/>
      <c r="AF7105" s="20"/>
      <c r="AI7105" s="2"/>
      <c r="AJ7105" s="2"/>
      <c r="AK7105" s="20"/>
      <c r="AN7105" s="2"/>
      <c r="AO7105" s="2"/>
    </row>
    <row r="7106" spans="7:41" x14ac:dyDescent="0.25">
      <c r="G7106" s="2"/>
      <c r="AF7106" s="20"/>
      <c r="AI7106" s="2"/>
      <c r="AJ7106" s="2"/>
      <c r="AK7106" s="20"/>
      <c r="AN7106" s="2"/>
      <c r="AO7106" s="2"/>
    </row>
    <row r="7107" spans="7:41" x14ac:dyDescent="0.25">
      <c r="G7107" s="2"/>
      <c r="AF7107" s="20"/>
      <c r="AI7107" s="2"/>
      <c r="AJ7107" s="2"/>
      <c r="AK7107" s="20"/>
      <c r="AN7107" s="2"/>
      <c r="AO7107" s="2"/>
    </row>
    <row r="7108" spans="7:41" x14ac:dyDescent="0.25">
      <c r="G7108" s="2"/>
      <c r="AF7108" s="20"/>
      <c r="AI7108" s="2"/>
      <c r="AJ7108" s="2"/>
      <c r="AK7108" s="20"/>
      <c r="AN7108" s="2"/>
      <c r="AO7108" s="2"/>
    </row>
    <row r="7109" spans="7:41" x14ac:dyDescent="0.25">
      <c r="G7109" s="2"/>
      <c r="AF7109" s="20"/>
      <c r="AI7109" s="2"/>
      <c r="AJ7109" s="2"/>
      <c r="AK7109" s="20"/>
      <c r="AN7109" s="2"/>
      <c r="AO7109" s="2"/>
    </row>
    <row r="7110" spans="7:41" x14ac:dyDescent="0.25">
      <c r="G7110" s="2"/>
      <c r="AF7110" s="20"/>
      <c r="AI7110" s="2"/>
      <c r="AJ7110" s="2"/>
      <c r="AK7110" s="20"/>
      <c r="AN7110" s="2"/>
      <c r="AO7110" s="2"/>
    </row>
    <row r="7111" spans="7:41" x14ac:dyDescent="0.25">
      <c r="G7111" s="2"/>
      <c r="AF7111" s="20"/>
      <c r="AI7111" s="2"/>
      <c r="AJ7111" s="2"/>
      <c r="AK7111" s="20"/>
      <c r="AN7111" s="2"/>
      <c r="AO7111" s="2"/>
    </row>
    <row r="7112" spans="7:41" x14ac:dyDescent="0.25">
      <c r="G7112" s="2"/>
      <c r="AF7112" s="20"/>
      <c r="AI7112" s="2"/>
      <c r="AJ7112" s="2"/>
      <c r="AK7112" s="20"/>
      <c r="AN7112" s="2"/>
      <c r="AO7112" s="2"/>
    </row>
    <row r="7113" spans="7:41" x14ac:dyDescent="0.25">
      <c r="G7113" s="2"/>
      <c r="AF7113" s="20"/>
      <c r="AI7113" s="2"/>
      <c r="AJ7113" s="2"/>
      <c r="AK7113" s="20"/>
      <c r="AN7113" s="2"/>
      <c r="AO7113" s="2"/>
    </row>
    <row r="7114" spans="7:41" x14ac:dyDescent="0.25">
      <c r="G7114" s="2"/>
      <c r="AF7114" s="20"/>
      <c r="AI7114" s="2"/>
      <c r="AJ7114" s="2"/>
      <c r="AK7114" s="20"/>
      <c r="AN7114" s="2"/>
      <c r="AO7114" s="2"/>
    </row>
    <row r="7115" spans="7:41" x14ac:dyDescent="0.25">
      <c r="G7115" s="2"/>
      <c r="AF7115" s="20"/>
      <c r="AI7115" s="2"/>
      <c r="AJ7115" s="2"/>
      <c r="AK7115" s="20"/>
      <c r="AN7115" s="2"/>
      <c r="AO7115" s="2"/>
    </row>
    <row r="7116" spans="7:41" x14ac:dyDescent="0.25">
      <c r="G7116" s="2"/>
      <c r="AF7116" s="20"/>
      <c r="AI7116" s="2"/>
      <c r="AJ7116" s="2"/>
      <c r="AK7116" s="20"/>
      <c r="AN7116" s="2"/>
      <c r="AO7116" s="2"/>
    </row>
    <row r="7117" spans="7:41" x14ac:dyDescent="0.25">
      <c r="G7117" s="2"/>
      <c r="AF7117" s="20"/>
      <c r="AI7117" s="2"/>
      <c r="AJ7117" s="2"/>
      <c r="AK7117" s="20"/>
      <c r="AN7117" s="2"/>
      <c r="AO7117" s="2"/>
    </row>
    <row r="7118" spans="7:41" x14ac:dyDescent="0.25">
      <c r="G7118" s="2"/>
      <c r="AF7118" s="20"/>
      <c r="AI7118" s="2"/>
      <c r="AJ7118" s="2"/>
      <c r="AK7118" s="20"/>
      <c r="AN7118" s="2"/>
      <c r="AO7118" s="2"/>
    </row>
    <row r="7119" spans="7:41" x14ac:dyDescent="0.25">
      <c r="G7119" s="2"/>
      <c r="AF7119" s="20"/>
      <c r="AI7119" s="2"/>
      <c r="AJ7119" s="2"/>
      <c r="AK7119" s="20"/>
      <c r="AN7119" s="2"/>
      <c r="AO7119" s="2"/>
    </row>
    <row r="7120" spans="7:41" x14ac:dyDescent="0.25">
      <c r="G7120" s="2"/>
      <c r="AF7120" s="20"/>
      <c r="AI7120" s="2"/>
      <c r="AJ7120" s="2"/>
      <c r="AK7120" s="20"/>
      <c r="AN7120" s="2"/>
      <c r="AO7120" s="2"/>
    </row>
    <row r="7121" spans="7:41" x14ac:dyDescent="0.25">
      <c r="G7121" s="2"/>
      <c r="AF7121" s="20"/>
      <c r="AI7121" s="2"/>
      <c r="AJ7121" s="2"/>
      <c r="AK7121" s="20"/>
      <c r="AN7121" s="2"/>
      <c r="AO7121" s="2"/>
    </row>
    <row r="7122" spans="7:41" x14ac:dyDescent="0.25">
      <c r="G7122" s="2"/>
      <c r="AF7122" s="20"/>
      <c r="AI7122" s="2"/>
      <c r="AJ7122" s="2"/>
      <c r="AK7122" s="20"/>
      <c r="AN7122" s="2"/>
      <c r="AO7122" s="2"/>
    </row>
    <row r="7123" spans="7:41" x14ac:dyDescent="0.25">
      <c r="G7123" s="2"/>
      <c r="AF7123" s="20"/>
      <c r="AI7123" s="2"/>
      <c r="AJ7123" s="2"/>
      <c r="AK7123" s="20"/>
      <c r="AN7123" s="2"/>
      <c r="AO7123" s="2"/>
    </row>
    <row r="7124" spans="7:41" x14ac:dyDescent="0.25">
      <c r="G7124" s="2"/>
      <c r="AF7124" s="20"/>
      <c r="AI7124" s="2"/>
      <c r="AJ7124" s="2"/>
      <c r="AK7124" s="20"/>
      <c r="AN7124" s="2"/>
      <c r="AO7124" s="2"/>
    </row>
    <row r="7125" spans="7:41" x14ac:dyDescent="0.25">
      <c r="G7125" s="2"/>
      <c r="AF7125" s="20"/>
      <c r="AI7125" s="2"/>
      <c r="AJ7125" s="2"/>
      <c r="AK7125" s="20"/>
      <c r="AN7125" s="2"/>
      <c r="AO7125" s="2"/>
    </row>
    <row r="7126" spans="7:41" x14ac:dyDescent="0.25">
      <c r="G7126" s="2"/>
      <c r="AF7126" s="20"/>
      <c r="AI7126" s="2"/>
      <c r="AJ7126" s="2"/>
      <c r="AK7126" s="20"/>
      <c r="AN7126" s="2"/>
      <c r="AO7126" s="2"/>
    </row>
    <row r="7127" spans="7:41" x14ac:dyDescent="0.25">
      <c r="G7127" s="2"/>
      <c r="AF7127" s="20"/>
      <c r="AI7127" s="2"/>
      <c r="AJ7127" s="2"/>
      <c r="AK7127" s="20"/>
      <c r="AN7127" s="2"/>
      <c r="AO7127" s="2"/>
    </row>
    <row r="7128" spans="7:41" x14ac:dyDescent="0.25">
      <c r="G7128" s="2"/>
      <c r="AF7128" s="20"/>
      <c r="AI7128" s="2"/>
      <c r="AJ7128" s="2"/>
      <c r="AK7128" s="20"/>
      <c r="AN7128" s="2"/>
      <c r="AO7128" s="2"/>
    </row>
    <row r="7129" spans="7:41" x14ac:dyDescent="0.25">
      <c r="G7129" s="2"/>
      <c r="AF7129" s="20"/>
      <c r="AI7129" s="2"/>
      <c r="AJ7129" s="2"/>
      <c r="AK7129" s="20"/>
      <c r="AN7129" s="2"/>
      <c r="AO7129" s="2"/>
    </row>
    <row r="7130" spans="7:41" x14ac:dyDescent="0.25">
      <c r="G7130" s="2"/>
      <c r="AF7130" s="20"/>
      <c r="AI7130" s="2"/>
      <c r="AJ7130" s="2"/>
      <c r="AK7130" s="20"/>
      <c r="AN7130" s="2"/>
      <c r="AO7130" s="2"/>
    </row>
    <row r="7131" spans="7:41" x14ac:dyDescent="0.25">
      <c r="G7131" s="2"/>
      <c r="AF7131" s="20"/>
      <c r="AI7131" s="2"/>
      <c r="AJ7131" s="2"/>
      <c r="AK7131" s="20"/>
      <c r="AN7131" s="2"/>
      <c r="AO7131" s="2"/>
    </row>
    <row r="7132" spans="7:41" x14ac:dyDescent="0.25">
      <c r="G7132" s="2"/>
      <c r="AF7132" s="20"/>
      <c r="AI7132" s="2"/>
      <c r="AJ7132" s="2"/>
      <c r="AK7132" s="20"/>
      <c r="AN7132" s="2"/>
      <c r="AO7132" s="2"/>
    </row>
    <row r="7133" spans="7:41" x14ac:dyDescent="0.25">
      <c r="G7133" s="2"/>
      <c r="AF7133" s="20"/>
      <c r="AI7133" s="2"/>
      <c r="AJ7133" s="2"/>
      <c r="AK7133" s="20"/>
      <c r="AN7133" s="2"/>
      <c r="AO7133" s="2"/>
    </row>
    <row r="7134" spans="7:41" x14ac:dyDescent="0.25">
      <c r="G7134" s="2"/>
      <c r="AF7134" s="20"/>
      <c r="AI7134" s="2"/>
      <c r="AJ7134" s="2"/>
      <c r="AK7134" s="20"/>
      <c r="AN7134" s="2"/>
      <c r="AO7134" s="2"/>
    </row>
    <row r="7135" spans="7:41" x14ac:dyDescent="0.25">
      <c r="G7135" s="2"/>
      <c r="AF7135" s="20"/>
      <c r="AI7135" s="2"/>
      <c r="AJ7135" s="2"/>
      <c r="AK7135" s="20"/>
      <c r="AN7135" s="2"/>
      <c r="AO7135" s="2"/>
    </row>
    <row r="7136" spans="7:41" x14ac:dyDescent="0.25">
      <c r="G7136" s="2"/>
      <c r="AF7136" s="20"/>
      <c r="AI7136" s="2"/>
      <c r="AJ7136" s="2"/>
      <c r="AK7136" s="20"/>
      <c r="AN7136" s="2"/>
      <c r="AO7136" s="2"/>
    </row>
    <row r="7137" spans="7:41" x14ac:dyDescent="0.25">
      <c r="G7137" s="2"/>
      <c r="AF7137" s="20"/>
      <c r="AI7137" s="2"/>
      <c r="AJ7137" s="2"/>
      <c r="AK7137" s="20"/>
      <c r="AN7137" s="2"/>
      <c r="AO7137" s="2"/>
    </row>
    <row r="7138" spans="7:41" x14ac:dyDescent="0.25">
      <c r="G7138" s="2"/>
      <c r="AF7138" s="20"/>
      <c r="AI7138" s="2"/>
      <c r="AJ7138" s="2"/>
      <c r="AK7138" s="20"/>
      <c r="AN7138" s="2"/>
      <c r="AO7138" s="2"/>
    </row>
    <row r="7139" spans="7:41" x14ac:dyDescent="0.25">
      <c r="G7139" s="2"/>
      <c r="AF7139" s="20"/>
      <c r="AI7139" s="2"/>
      <c r="AJ7139" s="2"/>
      <c r="AK7139" s="20"/>
      <c r="AN7139" s="2"/>
      <c r="AO7139" s="2"/>
    </row>
    <row r="7140" spans="7:41" x14ac:dyDescent="0.25">
      <c r="G7140" s="2"/>
      <c r="AF7140" s="20"/>
      <c r="AI7140" s="2"/>
      <c r="AJ7140" s="2"/>
      <c r="AK7140" s="20"/>
      <c r="AN7140" s="2"/>
      <c r="AO7140" s="2"/>
    </row>
    <row r="7141" spans="7:41" x14ac:dyDescent="0.25">
      <c r="G7141" s="2"/>
      <c r="AF7141" s="20"/>
      <c r="AI7141" s="2"/>
      <c r="AJ7141" s="2"/>
      <c r="AK7141" s="20"/>
      <c r="AN7141" s="2"/>
      <c r="AO7141" s="2"/>
    </row>
    <row r="7142" spans="7:41" x14ac:dyDescent="0.25">
      <c r="G7142" s="2"/>
      <c r="AF7142" s="20"/>
      <c r="AI7142" s="2"/>
      <c r="AJ7142" s="2"/>
      <c r="AK7142" s="20"/>
      <c r="AN7142" s="2"/>
      <c r="AO7142" s="2"/>
    </row>
    <row r="7143" spans="7:41" x14ac:dyDescent="0.25">
      <c r="G7143" s="2"/>
      <c r="AF7143" s="20"/>
      <c r="AI7143" s="2"/>
      <c r="AJ7143" s="2"/>
      <c r="AK7143" s="20"/>
      <c r="AN7143" s="2"/>
      <c r="AO7143" s="2"/>
    </row>
    <row r="7144" spans="7:41" x14ac:dyDescent="0.25">
      <c r="G7144" s="2"/>
      <c r="AF7144" s="20"/>
      <c r="AI7144" s="2"/>
      <c r="AJ7144" s="2"/>
      <c r="AK7144" s="20"/>
      <c r="AN7144" s="2"/>
      <c r="AO7144" s="2"/>
    </row>
    <row r="7145" spans="7:41" x14ac:dyDescent="0.25">
      <c r="G7145" s="2"/>
      <c r="AF7145" s="20"/>
      <c r="AI7145" s="2"/>
      <c r="AJ7145" s="2"/>
      <c r="AK7145" s="20"/>
      <c r="AN7145" s="2"/>
      <c r="AO7145" s="2"/>
    </row>
    <row r="7146" spans="7:41" x14ac:dyDescent="0.25">
      <c r="G7146" s="2"/>
      <c r="AF7146" s="20"/>
      <c r="AI7146" s="2"/>
      <c r="AJ7146" s="2"/>
      <c r="AK7146" s="20"/>
      <c r="AN7146" s="2"/>
      <c r="AO7146" s="2"/>
    </row>
    <row r="7147" spans="7:41" x14ac:dyDescent="0.25">
      <c r="G7147" s="2"/>
      <c r="AF7147" s="20"/>
      <c r="AI7147" s="2"/>
      <c r="AJ7147" s="2"/>
      <c r="AK7147" s="20"/>
      <c r="AN7147" s="2"/>
      <c r="AO7147" s="2"/>
    </row>
    <row r="7148" spans="7:41" x14ac:dyDescent="0.25">
      <c r="G7148" s="2"/>
      <c r="AF7148" s="20"/>
      <c r="AI7148" s="2"/>
      <c r="AJ7148" s="2"/>
      <c r="AK7148" s="20"/>
      <c r="AN7148" s="2"/>
      <c r="AO7148" s="2"/>
    </row>
    <row r="7149" spans="7:41" x14ac:dyDescent="0.25">
      <c r="G7149" s="2"/>
      <c r="AF7149" s="20"/>
      <c r="AI7149" s="2"/>
      <c r="AJ7149" s="2"/>
      <c r="AK7149" s="20"/>
      <c r="AN7149" s="2"/>
      <c r="AO7149" s="2"/>
    </row>
    <row r="7150" spans="7:41" x14ac:dyDescent="0.25">
      <c r="G7150" s="2"/>
      <c r="AF7150" s="20"/>
      <c r="AI7150" s="2"/>
      <c r="AJ7150" s="2"/>
      <c r="AK7150" s="20"/>
      <c r="AN7150" s="2"/>
      <c r="AO7150" s="2"/>
    </row>
    <row r="7151" spans="7:41" x14ac:dyDescent="0.25">
      <c r="G7151" s="2"/>
      <c r="AF7151" s="20"/>
      <c r="AI7151" s="2"/>
      <c r="AJ7151" s="2"/>
      <c r="AK7151" s="20"/>
      <c r="AN7151" s="2"/>
      <c r="AO7151" s="2"/>
    </row>
    <row r="7152" spans="7:41" x14ac:dyDescent="0.25">
      <c r="G7152" s="2"/>
      <c r="AF7152" s="20"/>
      <c r="AI7152" s="2"/>
      <c r="AJ7152" s="2"/>
      <c r="AK7152" s="20"/>
      <c r="AN7152" s="2"/>
      <c r="AO7152" s="2"/>
    </row>
    <row r="7153" spans="7:41" x14ac:dyDescent="0.25">
      <c r="G7153" s="2"/>
      <c r="AF7153" s="20"/>
      <c r="AI7153" s="2"/>
      <c r="AJ7153" s="2"/>
      <c r="AK7153" s="20"/>
      <c r="AN7153" s="2"/>
      <c r="AO7153" s="2"/>
    </row>
    <row r="7154" spans="7:41" x14ac:dyDescent="0.25">
      <c r="G7154" s="2"/>
      <c r="AF7154" s="20"/>
      <c r="AI7154" s="2"/>
      <c r="AJ7154" s="2"/>
      <c r="AK7154" s="20"/>
      <c r="AN7154" s="2"/>
      <c r="AO7154" s="2"/>
    </row>
    <row r="7155" spans="7:41" x14ac:dyDescent="0.25">
      <c r="G7155" s="2"/>
      <c r="AF7155" s="20"/>
      <c r="AI7155" s="2"/>
      <c r="AJ7155" s="2"/>
      <c r="AK7155" s="20"/>
      <c r="AN7155" s="2"/>
      <c r="AO7155" s="2"/>
    </row>
    <row r="7156" spans="7:41" x14ac:dyDescent="0.25">
      <c r="G7156" s="2"/>
      <c r="AF7156" s="20"/>
      <c r="AI7156" s="2"/>
      <c r="AJ7156" s="2"/>
      <c r="AK7156" s="20"/>
      <c r="AN7156" s="2"/>
      <c r="AO7156" s="2"/>
    </row>
    <row r="7157" spans="7:41" x14ac:dyDescent="0.25">
      <c r="G7157" s="2"/>
      <c r="AF7157" s="20"/>
      <c r="AI7157" s="2"/>
      <c r="AJ7157" s="2"/>
      <c r="AK7157" s="20"/>
      <c r="AN7157" s="2"/>
      <c r="AO7157" s="2"/>
    </row>
    <row r="7158" spans="7:41" x14ac:dyDescent="0.25">
      <c r="G7158" s="2"/>
      <c r="AF7158" s="20"/>
      <c r="AI7158" s="2"/>
      <c r="AJ7158" s="2"/>
      <c r="AK7158" s="20"/>
      <c r="AN7158" s="2"/>
      <c r="AO7158" s="2"/>
    </row>
    <row r="7159" spans="7:41" x14ac:dyDescent="0.25">
      <c r="G7159" s="2"/>
      <c r="AF7159" s="20"/>
      <c r="AI7159" s="2"/>
      <c r="AJ7159" s="2"/>
      <c r="AK7159" s="20"/>
      <c r="AN7159" s="2"/>
      <c r="AO7159" s="2"/>
    </row>
    <row r="7160" spans="7:41" x14ac:dyDescent="0.25">
      <c r="G7160" s="2"/>
      <c r="AF7160" s="20"/>
      <c r="AI7160" s="2"/>
      <c r="AJ7160" s="2"/>
      <c r="AK7160" s="20"/>
      <c r="AN7160" s="2"/>
      <c r="AO7160" s="2"/>
    </row>
    <row r="7161" spans="7:41" x14ac:dyDescent="0.25">
      <c r="G7161" s="2"/>
      <c r="AF7161" s="20"/>
      <c r="AI7161" s="2"/>
      <c r="AJ7161" s="2"/>
      <c r="AK7161" s="20"/>
      <c r="AN7161" s="2"/>
      <c r="AO7161" s="2"/>
    </row>
    <row r="7162" spans="7:41" x14ac:dyDescent="0.25">
      <c r="G7162" s="2"/>
      <c r="AF7162" s="20"/>
      <c r="AI7162" s="2"/>
      <c r="AJ7162" s="2"/>
      <c r="AK7162" s="20"/>
      <c r="AN7162" s="2"/>
      <c r="AO7162" s="2"/>
    </row>
    <row r="7163" spans="7:41" x14ac:dyDescent="0.25">
      <c r="G7163" s="2"/>
      <c r="AF7163" s="20"/>
      <c r="AI7163" s="2"/>
      <c r="AJ7163" s="2"/>
      <c r="AK7163" s="20"/>
      <c r="AN7163" s="2"/>
      <c r="AO7163" s="2"/>
    </row>
    <row r="7164" spans="7:41" x14ac:dyDescent="0.25">
      <c r="G7164" s="2"/>
      <c r="AF7164" s="20"/>
      <c r="AI7164" s="2"/>
      <c r="AJ7164" s="2"/>
      <c r="AK7164" s="20"/>
      <c r="AN7164" s="2"/>
      <c r="AO7164" s="2"/>
    </row>
    <row r="7165" spans="7:41" x14ac:dyDescent="0.25">
      <c r="G7165" s="2"/>
      <c r="AF7165" s="20"/>
      <c r="AI7165" s="2"/>
      <c r="AJ7165" s="2"/>
      <c r="AK7165" s="20"/>
      <c r="AN7165" s="2"/>
      <c r="AO7165" s="2"/>
    </row>
    <row r="7166" spans="7:41" x14ac:dyDescent="0.25">
      <c r="G7166" s="2"/>
      <c r="AF7166" s="20"/>
      <c r="AI7166" s="2"/>
      <c r="AJ7166" s="2"/>
      <c r="AK7166" s="20"/>
      <c r="AN7166" s="2"/>
      <c r="AO7166" s="2"/>
    </row>
    <row r="7167" spans="7:41" x14ac:dyDescent="0.25">
      <c r="G7167" s="2"/>
      <c r="AF7167" s="20"/>
      <c r="AI7167" s="2"/>
      <c r="AJ7167" s="2"/>
      <c r="AK7167" s="20"/>
      <c r="AN7167" s="2"/>
      <c r="AO7167" s="2"/>
    </row>
    <row r="7168" spans="7:41" x14ac:dyDescent="0.25">
      <c r="G7168" s="2"/>
      <c r="AF7168" s="20"/>
      <c r="AI7168" s="2"/>
      <c r="AJ7168" s="2"/>
      <c r="AK7168" s="20"/>
      <c r="AN7168" s="2"/>
      <c r="AO7168" s="2"/>
    </row>
    <row r="7169" spans="7:41" x14ac:dyDescent="0.25">
      <c r="G7169" s="2"/>
      <c r="AF7169" s="20"/>
      <c r="AI7169" s="2"/>
      <c r="AJ7169" s="2"/>
      <c r="AK7169" s="20"/>
      <c r="AN7169" s="2"/>
      <c r="AO7169" s="2"/>
    </row>
    <row r="7170" spans="7:41" x14ac:dyDescent="0.25">
      <c r="G7170" s="2"/>
      <c r="AF7170" s="20"/>
      <c r="AI7170" s="2"/>
      <c r="AJ7170" s="2"/>
      <c r="AK7170" s="20"/>
      <c r="AN7170" s="2"/>
      <c r="AO7170" s="2"/>
    </row>
    <row r="7171" spans="7:41" x14ac:dyDescent="0.25">
      <c r="G7171" s="2"/>
      <c r="AF7171" s="20"/>
      <c r="AI7171" s="2"/>
      <c r="AJ7171" s="2"/>
      <c r="AK7171" s="20"/>
      <c r="AN7171" s="2"/>
      <c r="AO7171" s="2"/>
    </row>
    <row r="7172" spans="7:41" x14ac:dyDescent="0.25">
      <c r="G7172" s="2"/>
      <c r="AF7172" s="20"/>
      <c r="AI7172" s="2"/>
      <c r="AJ7172" s="2"/>
      <c r="AK7172" s="20"/>
      <c r="AN7172" s="2"/>
      <c r="AO7172" s="2"/>
    </row>
    <row r="7173" spans="7:41" x14ac:dyDescent="0.25">
      <c r="G7173" s="2"/>
      <c r="AF7173" s="20"/>
      <c r="AI7173" s="2"/>
      <c r="AJ7173" s="2"/>
      <c r="AK7173" s="20"/>
      <c r="AN7173" s="2"/>
      <c r="AO7173" s="2"/>
    </row>
    <row r="7174" spans="7:41" x14ac:dyDescent="0.25">
      <c r="G7174" s="2"/>
      <c r="AF7174" s="20"/>
      <c r="AI7174" s="2"/>
      <c r="AJ7174" s="2"/>
      <c r="AK7174" s="20"/>
      <c r="AN7174" s="2"/>
      <c r="AO7174" s="2"/>
    </row>
    <row r="7175" spans="7:41" x14ac:dyDescent="0.25">
      <c r="G7175" s="2"/>
      <c r="AF7175" s="20"/>
      <c r="AI7175" s="2"/>
      <c r="AJ7175" s="2"/>
      <c r="AK7175" s="20"/>
      <c r="AN7175" s="2"/>
      <c r="AO7175" s="2"/>
    </row>
    <row r="7176" spans="7:41" x14ac:dyDescent="0.25">
      <c r="G7176" s="2"/>
      <c r="AF7176" s="20"/>
      <c r="AI7176" s="2"/>
      <c r="AJ7176" s="2"/>
      <c r="AK7176" s="20"/>
      <c r="AN7176" s="2"/>
      <c r="AO7176" s="2"/>
    </row>
    <row r="7177" spans="7:41" x14ac:dyDescent="0.25">
      <c r="G7177" s="2"/>
      <c r="AF7177" s="20"/>
      <c r="AI7177" s="2"/>
      <c r="AJ7177" s="2"/>
      <c r="AK7177" s="20"/>
      <c r="AN7177" s="2"/>
      <c r="AO7177" s="2"/>
    </row>
    <row r="7178" spans="7:41" x14ac:dyDescent="0.25">
      <c r="G7178" s="2"/>
      <c r="AF7178" s="20"/>
      <c r="AI7178" s="2"/>
      <c r="AJ7178" s="2"/>
      <c r="AK7178" s="20"/>
      <c r="AN7178" s="2"/>
      <c r="AO7178" s="2"/>
    </row>
    <row r="7179" spans="7:41" x14ac:dyDescent="0.25">
      <c r="G7179" s="2"/>
      <c r="AF7179" s="20"/>
      <c r="AI7179" s="2"/>
      <c r="AJ7179" s="2"/>
      <c r="AK7179" s="20"/>
      <c r="AN7179" s="2"/>
      <c r="AO7179" s="2"/>
    </row>
    <row r="7180" spans="7:41" x14ac:dyDescent="0.25">
      <c r="G7180" s="2"/>
      <c r="AF7180" s="20"/>
      <c r="AI7180" s="2"/>
      <c r="AJ7180" s="2"/>
      <c r="AK7180" s="20"/>
      <c r="AN7180" s="2"/>
      <c r="AO7180" s="2"/>
    </row>
    <row r="7181" spans="7:41" x14ac:dyDescent="0.25">
      <c r="G7181" s="2"/>
      <c r="AF7181" s="20"/>
      <c r="AI7181" s="2"/>
      <c r="AJ7181" s="2"/>
      <c r="AK7181" s="20"/>
      <c r="AN7181" s="2"/>
      <c r="AO7181" s="2"/>
    </row>
    <row r="7182" spans="7:41" x14ac:dyDescent="0.25">
      <c r="G7182" s="2"/>
      <c r="AF7182" s="20"/>
      <c r="AI7182" s="2"/>
      <c r="AJ7182" s="2"/>
      <c r="AK7182" s="20"/>
      <c r="AN7182" s="2"/>
      <c r="AO7182" s="2"/>
    </row>
    <row r="7183" spans="7:41" x14ac:dyDescent="0.25">
      <c r="G7183" s="2"/>
      <c r="AF7183" s="20"/>
      <c r="AI7183" s="2"/>
      <c r="AJ7183" s="2"/>
      <c r="AK7183" s="20"/>
      <c r="AN7183" s="2"/>
      <c r="AO7183" s="2"/>
    </row>
    <row r="7184" spans="7:41" x14ac:dyDescent="0.25">
      <c r="G7184" s="2"/>
      <c r="AF7184" s="20"/>
      <c r="AI7184" s="2"/>
      <c r="AJ7184" s="2"/>
      <c r="AK7184" s="20"/>
      <c r="AN7184" s="2"/>
      <c r="AO7184" s="2"/>
    </row>
    <row r="7185" spans="7:41" x14ac:dyDescent="0.25">
      <c r="G7185" s="2"/>
      <c r="AF7185" s="20"/>
      <c r="AI7185" s="2"/>
      <c r="AJ7185" s="2"/>
      <c r="AK7185" s="20"/>
      <c r="AN7185" s="2"/>
      <c r="AO7185" s="2"/>
    </row>
    <row r="7186" spans="7:41" x14ac:dyDescent="0.25">
      <c r="G7186" s="2"/>
      <c r="AF7186" s="20"/>
      <c r="AI7186" s="2"/>
      <c r="AJ7186" s="2"/>
      <c r="AK7186" s="20"/>
      <c r="AN7186" s="2"/>
      <c r="AO7186" s="2"/>
    </row>
    <row r="7187" spans="7:41" x14ac:dyDescent="0.25">
      <c r="G7187" s="2"/>
      <c r="AF7187" s="20"/>
      <c r="AI7187" s="2"/>
      <c r="AJ7187" s="2"/>
      <c r="AK7187" s="20"/>
      <c r="AN7187" s="2"/>
      <c r="AO7187" s="2"/>
    </row>
    <row r="7188" spans="7:41" x14ac:dyDescent="0.25">
      <c r="G7188" s="2"/>
      <c r="AF7188" s="20"/>
      <c r="AI7188" s="2"/>
      <c r="AJ7188" s="2"/>
      <c r="AK7188" s="20"/>
      <c r="AN7188" s="2"/>
      <c r="AO7188" s="2"/>
    </row>
    <row r="7189" spans="7:41" x14ac:dyDescent="0.25">
      <c r="G7189" s="2"/>
      <c r="AF7189" s="20"/>
      <c r="AI7189" s="2"/>
      <c r="AJ7189" s="2"/>
      <c r="AK7189" s="20"/>
      <c r="AN7189" s="2"/>
      <c r="AO7189" s="2"/>
    </row>
    <row r="7190" spans="7:41" x14ac:dyDescent="0.25">
      <c r="G7190" s="2"/>
      <c r="AF7190" s="20"/>
      <c r="AI7190" s="2"/>
      <c r="AJ7190" s="2"/>
      <c r="AK7190" s="20"/>
      <c r="AN7190" s="2"/>
      <c r="AO7190" s="2"/>
    </row>
    <row r="7191" spans="7:41" x14ac:dyDescent="0.25">
      <c r="G7191" s="2"/>
      <c r="AF7191" s="20"/>
      <c r="AI7191" s="2"/>
      <c r="AJ7191" s="2"/>
      <c r="AK7191" s="20"/>
      <c r="AN7191" s="2"/>
      <c r="AO7191" s="2"/>
    </row>
    <row r="7192" spans="7:41" x14ac:dyDescent="0.25">
      <c r="G7192" s="2"/>
      <c r="AF7192" s="20"/>
      <c r="AI7192" s="2"/>
      <c r="AJ7192" s="2"/>
      <c r="AK7192" s="20"/>
      <c r="AN7192" s="2"/>
      <c r="AO7192" s="2"/>
    </row>
    <row r="7193" spans="7:41" x14ac:dyDescent="0.25">
      <c r="G7193" s="2"/>
      <c r="AF7193" s="20"/>
      <c r="AI7193" s="2"/>
      <c r="AJ7193" s="2"/>
      <c r="AK7193" s="20"/>
      <c r="AN7193" s="2"/>
      <c r="AO7193" s="2"/>
    </row>
    <row r="7194" spans="7:41" x14ac:dyDescent="0.25">
      <c r="G7194" s="2"/>
      <c r="AF7194" s="20"/>
      <c r="AI7194" s="2"/>
      <c r="AJ7194" s="2"/>
      <c r="AK7194" s="20"/>
      <c r="AN7194" s="2"/>
      <c r="AO7194" s="2"/>
    </row>
    <row r="7195" spans="7:41" x14ac:dyDescent="0.25">
      <c r="G7195" s="2"/>
      <c r="AF7195" s="20"/>
      <c r="AI7195" s="2"/>
      <c r="AJ7195" s="2"/>
      <c r="AK7195" s="20"/>
      <c r="AN7195" s="2"/>
      <c r="AO7195" s="2"/>
    </row>
    <row r="7196" spans="7:41" x14ac:dyDescent="0.25">
      <c r="G7196" s="2"/>
      <c r="AF7196" s="20"/>
      <c r="AI7196" s="2"/>
      <c r="AJ7196" s="2"/>
      <c r="AK7196" s="20"/>
      <c r="AN7196" s="2"/>
      <c r="AO7196" s="2"/>
    </row>
    <row r="7197" spans="7:41" x14ac:dyDescent="0.25">
      <c r="G7197" s="2"/>
      <c r="AF7197" s="20"/>
      <c r="AI7197" s="2"/>
      <c r="AJ7197" s="2"/>
      <c r="AK7197" s="20"/>
      <c r="AN7197" s="2"/>
      <c r="AO7197" s="2"/>
    </row>
    <row r="7198" spans="7:41" x14ac:dyDescent="0.25">
      <c r="G7198" s="2"/>
      <c r="AF7198" s="20"/>
      <c r="AI7198" s="2"/>
      <c r="AJ7198" s="2"/>
      <c r="AK7198" s="20"/>
      <c r="AN7198" s="2"/>
      <c r="AO7198" s="2"/>
    </row>
    <row r="7199" spans="7:41" x14ac:dyDescent="0.25">
      <c r="G7199" s="2"/>
      <c r="AF7199" s="20"/>
      <c r="AI7199" s="2"/>
      <c r="AJ7199" s="2"/>
      <c r="AK7199" s="20"/>
      <c r="AN7199" s="2"/>
      <c r="AO7199" s="2"/>
    </row>
    <row r="7200" spans="7:41" x14ac:dyDescent="0.25">
      <c r="G7200" s="2"/>
      <c r="AF7200" s="20"/>
      <c r="AI7200" s="2"/>
      <c r="AJ7200" s="2"/>
      <c r="AK7200" s="20"/>
      <c r="AN7200" s="2"/>
      <c r="AO7200" s="2"/>
    </row>
    <row r="7201" spans="7:41" x14ac:dyDescent="0.25">
      <c r="G7201" s="2"/>
      <c r="AF7201" s="20"/>
      <c r="AI7201" s="2"/>
      <c r="AJ7201" s="2"/>
      <c r="AK7201" s="20"/>
      <c r="AN7201" s="2"/>
      <c r="AO7201" s="2"/>
    </row>
    <row r="7202" spans="7:41" x14ac:dyDescent="0.25">
      <c r="G7202" s="2"/>
      <c r="AF7202" s="20"/>
      <c r="AI7202" s="2"/>
      <c r="AJ7202" s="2"/>
      <c r="AK7202" s="20"/>
      <c r="AN7202" s="2"/>
      <c r="AO7202" s="2"/>
    </row>
    <row r="7203" spans="7:41" x14ac:dyDescent="0.25">
      <c r="G7203" s="2"/>
      <c r="AF7203" s="20"/>
      <c r="AI7203" s="2"/>
      <c r="AJ7203" s="2"/>
      <c r="AK7203" s="20"/>
      <c r="AN7203" s="2"/>
      <c r="AO7203" s="2"/>
    </row>
    <row r="7204" spans="7:41" x14ac:dyDescent="0.25">
      <c r="G7204" s="2"/>
      <c r="AF7204" s="20"/>
      <c r="AI7204" s="2"/>
      <c r="AJ7204" s="2"/>
      <c r="AK7204" s="20"/>
      <c r="AN7204" s="2"/>
      <c r="AO7204" s="2"/>
    </row>
    <row r="7205" spans="7:41" x14ac:dyDescent="0.25">
      <c r="G7205" s="2"/>
      <c r="AF7205" s="20"/>
      <c r="AI7205" s="2"/>
      <c r="AJ7205" s="2"/>
      <c r="AK7205" s="20"/>
      <c r="AN7205" s="2"/>
      <c r="AO7205" s="2"/>
    </row>
    <row r="7206" spans="7:41" x14ac:dyDescent="0.25">
      <c r="G7206" s="2"/>
      <c r="AF7206" s="20"/>
      <c r="AI7206" s="2"/>
      <c r="AJ7206" s="2"/>
      <c r="AK7206" s="20"/>
      <c r="AN7206" s="2"/>
      <c r="AO7206" s="2"/>
    </row>
    <row r="7207" spans="7:41" x14ac:dyDescent="0.25">
      <c r="G7207" s="2"/>
      <c r="AF7207" s="20"/>
      <c r="AI7207" s="2"/>
      <c r="AJ7207" s="2"/>
      <c r="AK7207" s="20"/>
      <c r="AN7207" s="2"/>
      <c r="AO7207" s="2"/>
    </row>
    <row r="7208" spans="7:41" x14ac:dyDescent="0.25">
      <c r="G7208" s="2"/>
      <c r="AF7208" s="20"/>
      <c r="AI7208" s="2"/>
      <c r="AJ7208" s="2"/>
      <c r="AK7208" s="20"/>
      <c r="AN7208" s="2"/>
      <c r="AO7208" s="2"/>
    </row>
    <row r="7209" spans="7:41" x14ac:dyDescent="0.25">
      <c r="G7209" s="2"/>
      <c r="AF7209" s="20"/>
      <c r="AI7209" s="2"/>
      <c r="AJ7209" s="2"/>
      <c r="AK7209" s="20"/>
      <c r="AN7209" s="2"/>
      <c r="AO7209" s="2"/>
    </row>
    <row r="7210" spans="7:41" x14ac:dyDescent="0.25">
      <c r="G7210" s="2"/>
      <c r="AF7210" s="20"/>
      <c r="AI7210" s="2"/>
      <c r="AJ7210" s="2"/>
      <c r="AK7210" s="20"/>
      <c r="AN7210" s="2"/>
      <c r="AO7210" s="2"/>
    </row>
    <row r="7211" spans="7:41" x14ac:dyDescent="0.25">
      <c r="G7211" s="2"/>
      <c r="AF7211" s="20"/>
      <c r="AI7211" s="2"/>
      <c r="AJ7211" s="2"/>
      <c r="AK7211" s="20"/>
      <c r="AN7211" s="2"/>
      <c r="AO7211" s="2"/>
    </row>
    <row r="7212" spans="7:41" x14ac:dyDescent="0.25">
      <c r="G7212" s="2"/>
      <c r="AF7212" s="20"/>
      <c r="AI7212" s="2"/>
      <c r="AJ7212" s="2"/>
      <c r="AK7212" s="20"/>
      <c r="AN7212" s="2"/>
      <c r="AO7212" s="2"/>
    </row>
    <row r="7213" spans="7:41" x14ac:dyDescent="0.25">
      <c r="G7213" s="2"/>
      <c r="AF7213" s="20"/>
      <c r="AI7213" s="2"/>
      <c r="AJ7213" s="2"/>
      <c r="AK7213" s="20"/>
      <c r="AN7213" s="2"/>
      <c r="AO7213" s="2"/>
    </row>
    <row r="7214" spans="7:41" x14ac:dyDescent="0.25">
      <c r="G7214" s="2"/>
      <c r="AF7214" s="20"/>
      <c r="AI7214" s="2"/>
      <c r="AJ7214" s="2"/>
      <c r="AK7214" s="20"/>
      <c r="AN7214" s="2"/>
      <c r="AO7214" s="2"/>
    </row>
    <row r="7215" spans="7:41" x14ac:dyDescent="0.25">
      <c r="G7215" s="2"/>
      <c r="AF7215" s="20"/>
      <c r="AI7215" s="2"/>
      <c r="AJ7215" s="2"/>
      <c r="AK7215" s="20"/>
      <c r="AN7215" s="2"/>
      <c r="AO7215" s="2"/>
    </row>
    <row r="7216" spans="7:41" x14ac:dyDescent="0.25">
      <c r="G7216" s="2"/>
      <c r="AF7216" s="20"/>
      <c r="AI7216" s="2"/>
      <c r="AJ7216" s="2"/>
      <c r="AK7216" s="20"/>
      <c r="AN7216" s="2"/>
      <c r="AO7216" s="2"/>
    </row>
    <row r="7217" spans="7:41" x14ac:dyDescent="0.25">
      <c r="G7217" s="2"/>
      <c r="AF7217" s="20"/>
      <c r="AI7217" s="2"/>
      <c r="AJ7217" s="2"/>
      <c r="AK7217" s="20"/>
      <c r="AN7217" s="2"/>
      <c r="AO7217" s="2"/>
    </row>
    <row r="7218" spans="7:41" x14ac:dyDescent="0.25">
      <c r="G7218" s="2"/>
      <c r="AF7218" s="20"/>
      <c r="AI7218" s="2"/>
      <c r="AJ7218" s="2"/>
      <c r="AK7218" s="20"/>
      <c r="AN7218" s="2"/>
      <c r="AO7218" s="2"/>
    </row>
    <row r="7219" spans="7:41" x14ac:dyDescent="0.25">
      <c r="G7219" s="2"/>
      <c r="AF7219" s="20"/>
      <c r="AI7219" s="2"/>
      <c r="AJ7219" s="2"/>
      <c r="AK7219" s="20"/>
      <c r="AN7219" s="2"/>
      <c r="AO7219" s="2"/>
    </row>
    <row r="7220" spans="7:41" x14ac:dyDescent="0.25">
      <c r="G7220" s="2"/>
      <c r="AF7220" s="20"/>
      <c r="AI7220" s="2"/>
      <c r="AJ7220" s="2"/>
      <c r="AK7220" s="20"/>
      <c r="AN7220" s="2"/>
      <c r="AO7220" s="2"/>
    </row>
    <row r="7221" spans="7:41" x14ac:dyDescent="0.25">
      <c r="G7221" s="2"/>
      <c r="AF7221" s="20"/>
      <c r="AI7221" s="2"/>
      <c r="AJ7221" s="2"/>
      <c r="AK7221" s="20"/>
      <c r="AN7221" s="2"/>
      <c r="AO7221" s="2"/>
    </row>
    <row r="7222" spans="7:41" x14ac:dyDescent="0.25">
      <c r="G7222" s="2"/>
      <c r="AF7222" s="20"/>
      <c r="AI7222" s="2"/>
      <c r="AJ7222" s="2"/>
      <c r="AK7222" s="20"/>
      <c r="AN7222" s="2"/>
      <c r="AO7222" s="2"/>
    </row>
    <row r="7223" spans="7:41" x14ac:dyDescent="0.25">
      <c r="G7223" s="2"/>
      <c r="AF7223" s="20"/>
      <c r="AI7223" s="2"/>
      <c r="AJ7223" s="2"/>
      <c r="AK7223" s="20"/>
      <c r="AN7223" s="2"/>
      <c r="AO7223" s="2"/>
    </row>
    <row r="7224" spans="7:41" x14ac:dyDescent="0.25">
      <c r="G7224" s="2"/>
      <c r="AF7224" s="20"/>
      <c r="AI7224" s="2"/>
      <c r="AJ7224" s="2"/>
      <c r="AK7224" s="20"/>
      <c r="AN7224" s="2"/>
      <c r="AO7224" s="2"/>
    </row>
    <row r="7225" spans="7:41" x14ac:dyDescent="0.25">
      <c r="G7225" s="2"/>
      <c r="AF7225" s="20"/>
      <c r="AI7225" s="2"/>
      <c r="AJ7225" s="2"/>
      <c r="AK7225" s="20"/>
      <c r="AN7225" s="2"/>
      <c r="AO7225" s="2"/>
    </row>
    <row r="7226" spans="7:41" x14ac:dyDescent="0.25">
      <c r="G7226" s="2"/>
      <c r="AF7226" s="20"/>
      <c r="AI7226" s="2"/>
      <c r="AJ7226" s="2"/>
      <c r="AK7226" s="20"/>
      <c r="AN7226" s="2"/>
      <c r="AO7226" s="2"/>
    </row>
    <row r="7227" spans="7:41" x14ac:dyDescent="0.25">
      <c r="G7227" s="2"/>
      <c r="AF7227" s="20"/>
      <c r="AI7227" s="2"/>
      <c r="AJ7227" s="2"/>
      <c r="AK7227" s="20"/>
      <c r="AN7227" s="2"/>
      <c r="AO7227" s="2"/>
    </row>
    <row r="7228" spans="7:41" x14ac:dyDescent="0.25">
      <c r="G7228" s="2"/>
      <c r="AF7228" s="20"/>
      <c r="AI7228" s="2"/>
      <c r="AJ7228" s="2"/>
      <c r="AK7228" s="20"/>
      <c r="AN7228" s="2"/>
      <c r="AO7228" s="2"/>
    </row>
    <row r="7229" spans="7:41" x14ac:dyDescent="0.25">
      <c r="G7229" s="2"/>
      <c r="AF7229" s="20"/>
      <c r="AI7229" s="2"/>
      <c r="AJ7229" s="2"/>
      <c r="AK7229" s="20"/>
      <c r="AN7229" s="2"/>
      <c r="AO7229" s="2"/>
    </row>
    <row r="7230" spans="7:41" x14ac:dyDescent="0.25">
      <c r="G7230" s="2"/>
      <c r="AF7230" s="20"/>
      <c r="AI7230" s="2"/>
      <c r="AJ7230" s="2"/>
      <c r="AK7230" s="20"/>
      <c r="AN7230" s="2"/>
      <c r="AO7230" s="2"/>
    </row>
    <row r="7231" spans="7:41" x14ac:dyDescent="0.25">
      <c r="G7231" s="2"/>
      <c r="AF7231" s="20"/>
      <c r="AI7231" s="2"/>
      <c r="AJ7231" s="2"/>
      <c r="AK7231" s="20"/>
      <c r="AN7231" s="2"/>
      <c r="AO7231" s="2"/>
    </row>
    <row r="7232" spans="7:41" x14ac:dyDescent="0.25">
      <c r="G7232" s="2"/>
      <c r="AF7232" s="20"/>
      <c r="AI7232" s="2"/>
      <c r="AJ7232" s="2"/>
      <c r="AK7232" s="20"/>
      <c r="AN7232" s="2"/>
      <c r="AO7232" s="2"/>
    </row>
    <row r="7233" spans="7:41" x14ac:dyDescent="0.25">
      <c r="G7233" s="2"/>
      <c r="AF7233" s="20"/>
      <c r="AI7233" s="2"/>
      <c r="AJ7233" s="2"/>
      <c r="AK7233" s="20"/>
      <c r="AN7233" s="2"/>
      <c r="AO7233" s="2"/>
    </row>
    <row r="7234" spans="7:41" x14ac:dyDescent="0.25">
      <c r="G7234" s="2"/>
      <c r="AF7234" s="20"/>
      <c r="AI7234" s="2"/>
      <c r="AJ7234" s="2"/>
      <c r="AK7234" s="20"/>
      <c r="AN7234" s="2"/>
      <c r="AO7234" s="2"/>
    </row>
    <row r="7235" spans="7:41" x14ac:dyDescent="0.25">
      <c r="G7235" s="2"/>
      <c r="AF7235" s="20"/>
      <c r="AI7235" s="2"/>
      <c r="AJ7235" s="2"/>
      <c r="AK7235" s="20"/>
      <c r="AN7235" s="2"/>
      <c r="AO7235" s="2"/>
    </row>
    <row r="7236" spans="7:41" x14ac:dyDescent="0.25">
      <c r="G7236" s="2"/>
      <c r="AF7236" s="20"/>
      <c r="AI7236" s="2"/>
      <c r="AJ7236" s="2"/>
      <c r="AK7236" s="20"/>
      <c r="AN7236" s="2"/>
      <c r="AO7236" s="2"/>
    </row>
    <row r="7237" spans="7:41" x14ac:dyDescent="0.25">
      <c r="G7237" s="2"/>
      <c r="AF7237" s="20"/>
      <c r="AI7237" s="2"/>
      <c r="AJ7237" s="2"/>
      <c r="AK7237" s="20"/>
      <c r="AN7237" s="2"/>
      <c r="AO7237" s="2"/>
    </row>
    <row r="7238" spans="7:41" x14ac:dyDescent="0.25">
      <c r="G7238" s="2"/>
      <c r="AF7238" s="20"/>
      <c r="AI7238" s="2"/>
      <c r="AJ7238" s="2"/>
      <c r="AK7238" s="20"/>
      <c r="AN7238" s="2"/>
      <c r="AO7238" s="2"/>
    </row>
    <row r="7239" spans="7:41" x14ac:dyDescent="0.25">
      <c r="G7239" s="2"/>
      <c r="AF7239" s="20"/>
      <c r="AI7239" s="2"/>
      <c r="AJ7239" s="2"/>
      <c r="AK7239" s="20"/>
      <c r="AN7239" s="2"/>
      <c r="AO7239" s="2"/>
    </row>
    <row r="7240" spans="7:41" x14ac:dyDescent="0.25">
      <c r="G7240" s="2"/>
      <c r="AF7240" s="20"/>
      <c r="AI7240" s="2"/>
      <c r="AJ7240" s="2"/>
      <c r="AK7240" s="20"/>
      <c r="AN7240" s="2"/>
      <c r="AO7240" s="2"/>
    </row>
    <row r="7241" spans="7:41" x14ac:dyDescent="0.25">
      <c r="G7241" s="2"/>
      <c r="AF7241" s="20"/>
      <c r="AI7241" s="2"/>
      <c r="AJ7241" s="2"/>
      <c r="AK7241" s="20"/>
      <c r="AN7241" s="2"/>
      <c r="AO7241" s="2"/>
    </row>
    <row r="7242" spans="7:41" x14ac:dyDescent="0.25">
      <c r="G7242" s="2"/>
      <c r="AF7242" s="20"/>
      <c r="AI7242" s="2"/>
      <c r="AJ7242" s="2"/>
      <c r="AK7242" s="20"/>
      <c r="AN7242" s="2"/>
      <c r="AO7242" s="2"/>
    </row>
    <row r="7243" spans="7:41" x14ac:dyDescent="0.25">
      <c r="G7243" s="2"/>
      <c r="AF7243" s="20"/>
      <c r="AI7243" s="2"/>
      <c r="AJ7243" s="2"/>
      <c r="AK7243" s="20"/>
      <c r="AN7243" s="2"/>
      <c r="AO7243" s="2"/>
    </row>
    <row r="7244" spans="7:41" x14ac:dyDescent="0.25">
      <c r="G7244" s="2"/>
      <c r="AF7244" s="20"/>
      <c r="AI7244" s="2"/>
      <c r="AJ7244" s="2"/>
      <c r="AK7244" s="20"/>
      <c r="AN7244" s="2"/>
      <c r="AO7244" s="2"/>
    </row>
    <row r="7245" spans="7:41" x14ac:dyDescent="0.25">
      <c r="G7245" s="2"/>
      <c r="AF7245" s="20"/>
      <c r="AI7245" s="2"/>
      <c r="AJ7245" s="2"/>
      <c r="AK7245" s="20"/>
      <c r="AN7245" s="2"/>
      <c r="AO7245" s="2"/>
    </row>
    <row r="7246" spans="7:41" x14ac:dyDescent="0.25">
      <c r="G7246" s="2"/>
      <c r="AF7246" s="20"/>
      <c r="AI7246" s="2"/>
      <c r="AJ7246" s="2"/>
      <c r="AK7246" s="20"/>
      <c r="AN7246" s="2"/>
      <c r="AO7246" s="2"/>
    </row>
    <row r="7247" spans="7:41" x14ac:dyDescent="0.25">
      <c r="G7247" s="2"/>
      <c r="AF7247" s="20"/>
      <c r="AI7247" s="2"/>
      <c r="AJ7247" s="2"/>
      <c r="AK7247" s="20"/>
      <c r="AN7247" s="2"/>
      <c r="AO7247" s="2"/>
    </row>
    <row r="7248" spans="7:41" x14ac:dyDescent="0.25">
      <c r="G7248" s="2"/>
      <c r="AF7248" s="20"/>
      <c r="AI7248" s="2"/>
      <c r="AJ7248" s="2"/>
      <c r="AK7248" s="20"/>
      <c r="AN7248" s="2"/>
      <c r="AO7248" s="2"/>
    </row>
    <row r="7249" spans="7:41" x14ac:dyDescent="0.25">
      <c r="G7249" s="2"/>
      <c r="AF7249" s="20"/>
      <c r="AI7249" s="2"/>
      <c r="AJ7249" s="2"/>
      <c r="AK7249" s="20"/>
      <c r="AN7249" s="2"/>
      <c r="AO7249" s="2"/>
    </row>
    <row r="7250" spans="7:41" x14ac:dyDescent="0.25">
      <c r="G7250" s="2"/>
      <c r="AF7250" s="20"/>
      <c r="AI7250" s="2"/>
      <c r="AJ7250" s="2"/>
      <c r="AK7250" s="20"/>
      <c r="AN7250" s="2"/>
      <c r="AO7250" s="2"/>
    </row>
    <row r="7251" spans="7:41" x14ac:dyDescent="0.25">
      <c r="G7251" s="2"/>
      <c r="AF7251" s="20"/>
      <c r="AI7251" s="2"/>
      <c r="AJ7251" s="2"/>
      <c r="AK7251" s="20"/>
      <c r="AN7251" s="2"/>
      <c r="AO7251" s="2"/>
    </row>
    <row r="7252" spans="7:41" x14ac:dyDescent="0.25">
      <c r="G7252" s="2"/>
      <c r="AF7252" s="20"/>
      <c r="AI7252" s="2"/>
      <c r="AJ7252" s="2"/>
      <c r="AK7252" s="20"/>
      <c r="AN7252" s="2"/>
      <c r="AO7252" s="2"/>
    </row>
    <row r="7253" spans="7:41" x14ac:dyDescent="0.25">
      <c r="G7253" s="2"/>
      <c r="AF7253" s="20"/>
      <c r="AI7253" s="2"/>
      <c r="AJ7253" s="2"/>
      <c r="AK7253" s="20"/>
      <c r="AN7253" s="2"/>
      <c r="AO7253" s="2"/>
    </row>
    <row r="7254" spans="7:41" x14ac:dyDescent="0.25">
      <c r="G7254" s="2"/>
      <c r="AF7254" s="20"/>
      <c r="AI7254" s="2"/>
      <c r="AJ7254" s="2"/>
      <c r="AK7254" s="20"/>
      <c r="AN7254" s="2"/>
      <c r="AO7254" s="2"/>
    </row>
    <row r="7255" spans="7:41" x14ac:dyDescent="0.25">
      <c r="G7255" s="2"/>
      <c r="AF7255" s="20"/>
      <c r="AI7255" s="2"/>
      <c r="AJ7255" s="2"/>
      <c r="AK7255" s="20"/>
      <c r="AN7255" s="2"/>
      <c r="AO7255" s="2"/>
    </row>
    <row r="7256" spans="7:41" x14ac:dyDescent="0.25">
      <c r="G7256" s="2"/>
      <c r="AF7256" s="20"/>
      <c r="AI7256" s="2"/>
      <c r="AJ7256" s="2"/>
      <c r="AK7256" s="20"/>
      <c r="AN7256" s="2"/>
      <c r="AO7256" s="2"/>
    </row>
    <row r="7257" spans="7:41" x14ac:dyDescent="0.25">
      <c r="G7257" s="2"/>
      <c r="AF7257" s="20"/>
      <c r="AI7257" s="2"/>
      <c r="AJ7257" s="2"/>
      <c r="AK7257" s="20"/>
      <c r="AN7257" s="2"/>
      <c r="AO7257" s="2"/>
    </row>
    <row r="7258" spans="7:41" x14ac:dyDescent="0.25">
      <c r="G7258" s="2"/>
      <c r="AF7258" s="20"/>
      <c r="AI7258" s="2"/>
      <c r="AJ7258" s="2"/>
      <c r="AK7258" s="20"/>
      <c r="AN7258" s="2"/>
      <c r="AO7258" s="2"/>
    </row>
    <row r="7259" spans="7:41" x14ac:dyDescent="0.25">
      <c r="G7259" s="2"/>
      <c r="AF7259" s="20"/>
      <c r="AI7259" s="2"/>
      <c r="AJ7259" s="2"/>
      <c r="AK7259" s="20"/>
      <c r="AN7259" s="2"/>
      <c r="AO7259" s="2"/>
    </row>
    <row r="7260" spans="7:41" x14ac:dyDescent="0.25">
      <c r="G7260" s="2"/>
      <c r="AF7260" s="20"/>
      <c r="AI7260" s="2"/>
      <c r="AJ7260" s="2"/>
      <c r="AK7260" s="20"/>
      <c r="AN7260" s="2"/>
      <c r="AO7260" s="2"/>
    </row>
    <row r="7261" spans="7:41" x14ac:dyDescent="0.25">
      <c r="G7261" s="2"/>
      <c r="AF7261" s="20"/>
      <c r="AI7261" s="2"/>
      <c r="AJ7261" s="2"/>
      <c r="AK7261" s="20"/>
      <c r="AN7261" s="2"/>
      <c r="AO7261" s="2"/>
    </row>
    <row r="7262" spans="7:41" x14ac:dyDescent="0.25">
      <c r="G7262" s="2"/>
      <c r="AF7262" s="20"/>
      <c r="AI7262" s="2"/>
      <c r="AJ7262" s="2"/>
      <c r="AK7262" s="20"/>
      <c r="AN7262" s="2"/>
      <c r="AO7262" s="2"/>
    </row>
    <row r="7263" spans="7:41" x14ac:dyDescent="0.25">
      <c r="G7263" s="2"/>
      <c r="AF7263" s="20"/>
      <c r="AI7263" s="2"/>
      <c r="AJ7263" s="2"/>
      <c r="AK7263" s="20"/>
      <c r="AN7263" s="2"/>
      <c r="AO7263" s="2"/>
    </row>
    <row r="7264" spans="7:41" x14ac:dyDescent="0.25">
      <c r="G7264" s="2"/>
      <c r="AF7264" s="20"/>
      <c r="AI7264" s="2"/>
      <c r="AJ7264" s="2"/>
      <c r="AK7264" s="20"/>
      <c r="AN7264" s="2"/>
      <c r="AO7264" s="2"/>
    </row>
    <row r="7265" spans="7:41" x14ac:dyDescent="0.25">
      <c r="G7265" s="2"/>
      <c r="AF7265" s="20"/>
      <c r="AI7265" s="2"/>
      <c r="AJ7265" s="2"/>
      <c r="AK7265" s="20"/>
      <c r="AN7265" s="2"/>
      <c r="AO7265" s="2"/>
    </row>
    <row r="7266" spans="7:41" x14ac:dyDescent="0.25">
      <c r="G7266" s="2"/>
      <c r="AF7266" s="20"/>
      <c r="AI7266" s="2"/>
      <c r="AJ7266" s="2"/>
      <c r="AK7266" s="20"/>
      <c r="AN7266" s="2"/>
      <c r="AO7266" s="2"/>
    </row>
    <row r="7267" spans="7:41" x14ac:dyDescent="0.25">
      <c r="G7267" s="2"/>
      <c r="AF7267" s="20"/>
      <c r="AI7267" s="2"/>
      <c r="AJ7267" s="2"/>
      <c r="AK7267" s="20"/>
      <c r="AN7267" s="2"/>
      <c r="AO7267" s="2"/>
    </row>
    <row r="7268" spans="7:41" x14ac:dyDescent="0.25">
      <c r="G7268" s="2"/>
      <c r="AF7268" s="20"/>
      <c r="AI7268" s="2"/>
      <c r="AJ7268" s="2"/>
      <c r="AK7268" s="20"/>
      <c r="AN7268" s="2"/>
      <c r="AO7268" s="2"/>
    </row>
    <row r="7269" spans="7:41" x14ac:dyDescent="0.25">
      <c r="G7269" s="2"/>
      <c r="AF7269" s="20"/>
      <c r="AI7269" s="2"/>
      <c r="AJ7269" s="2"/>
      <c r="AK7269" s="20"/>
      <c r="AN7269" s="2"/>
      <c r="AO7269" s="2"/>
    </row>
    <row r="7270" spans="7:41" x14ac:dyDescent="0.25">
      <c r="G7270" s="2"/>
      <c r="AF7270" s="20"/>
      <c r="AI7270" s="2"/>
      <c r="AJ7270" s="2"/>
      <c r="AK7270" s="20"/>
      <c r="AN7270" s="2"/>
      <c r="AO7270" s="2"/>
    </row>
    <row r="7271" spans="7:41" x14ac:dyDescent="0.25">
      <c r="G7271" s="2"/>
      <c r="AF7271" s="20"/>
      <c r="AI7271" s="2"/>
      <c r="AJ7271" s="2"/>
      <c r="AK7271" s="20"/>
      <c r="AN7271" s="2"/>
      <c r="AO7271" s="2"/>
    </row>
    <row r="7272" spans="7:41" x14ac:dyDescent="0.25">
      <c r="G7272" s="2"/>
      <c r="AF7272" s="20"/>
      <c r="AI7272" s="2"/>
      <c r="AJ7272" s="2"/>
      <c r="AK7272" s="20"/>
      <c r="AN7272" s="2"/>
      <c r="AO7272" s="2"/>
    </row>
    <row r="7273" spans="7:41" x14ac:dyDescent="0.25">
      <c r="G7273" s="2"/>
      <c r="AF7273" s="20"/>
      <c r="AI7273" s="2"/>
      <c r="AJ7273" s="2"/>
      <c r="AK7273" s="20"/>
      <c r="AN7273" s="2"/>
      <c r="AO7273" s="2"/>
    </row>
    <row r="7274" spans="7:41" x14ac:dyDescent="0.25">
      <c r="G7274" s="2"/>
      <c r="AF7274" s="20"/>
      <c r="AI7274" s="2"/>
      <c r="AJ7274" s="2"/>
      <c r="AK7274" s="20"/>
      <c r="AN7274" s="2"/>
      <c r="AO7274" s="2"/>
    </row>
    <row r="7275" spans="7:41" x14ac:dyDescent="0.25">
      <c r="G7275" s="2"/>
      <c r="AF7275" s="20"/>
      <c r="AI7275" s="2"/>
      <c r="AJ7275" s="2"/>
      <c r="AK7275" s="20"/>
      <c r="AN7275" s="2"/>
      <c r="AO7275" s="2"/>
    </row>
    <row r="7276" spans="7:41" x14ac:dyDescent="0.25">
      <c r="G7276" s="2"/>
      <c r="AF7276" s="20"/>
      <c r="AI7276" s="2"/>
      <c r="AJ7276" s="2"/>
      <c r="AK7276" s="20"/>
      <c r="AN7276" s="2"/>
      <c r="AO7276" s="2"/>
    </row>
    <row r="7277" spans="7:41" x14ac:dyDescent="0.25">
      <c r="G7277" s="2"/>
      <c r="AF7277" s="20"/>
      <c r="AI7277" s="2"/>
      <c r="AJ7277" s="2"/>
      <c r="AK7277" s="20"/>
      <c r="AN7277" s="2"/>
      <c r="AO7277" s="2"/>
    </row>
    <row r="7278" spans="7:41" x14ac:dyDescent="0.25">
      <c r="G7278" s="2"/>
      <c r="AF7278" s="20"/>
      <c r="AI7278" s="2"/>
      <c r="AJ7278" s="2"/>
      <c r="AK7278" s="20"/>
      <c r="AN7278" s="2"/>
      <c r="AO7278" s="2"/>
    </row>
    <row r="7279" spans="7:41" x14ac:dyDescent="0.25">
      <c r="G7279" s="2"/>
      <c r="AF7279" s="20"/>
      <c r="AI7279" s="2"/>
      <c r="AJ7279" s="2"/>
      <c r="AK7279" s="20"/>
      <c r="AN7279" s="2"/>
      <c r="AO7279" s="2"/>
    </row>
    <row r="7280" spans="7:41" x14ac:dyDescent="0.25">
      <c r="G7280" s="2"/>
      <c r="AF7280" s="20"/>
      <c r="AI7280" s="2"/>
      <c r="AJ7280" s="2"/>
      <c r="AK7280" s="20"/>
      <c r="AN7280" s="2"/>
      <c r="AO7280" s="2"/>
    </row>
    <row r="7281" spans="7:41" x14ac:dyDescent="0.25">
      <c r="G7281" s="2"/>
      <c r="AF7281" s="20"/>
      <c r="AI7281" s="2"/>
      <c r="AJ7281" s="2"/>
      <c r="AK7281" s="20"/>
      <c r="AN7281" s="2"/>
      <c r="AO7281" s="2"/>
    </row>
    <row r="7282" spans="7:41" x14ac:dyDescent="0.25">
      <c r="G7282" s="2"/>
      <c r="AF7282" s="20"/>
      <c r="AI7282" s="2"/>
      <c r="AJ7282" s="2"/>
      <c r="AK7282" s="20"/>
      <c r="AN7282" s="2"/>
      <c r="AO7282" s="2"/>
    </row>
    <row r="7283" spans="7:41" x14ac:dyDescent="0.25">
      <c r="G7283" s="2"/>
      <c r="AF7283" s="20"/>
      <c r="AI7283" s="2"/>
      <c r="AJ7283" s="2"/>
      <c r="AK7283" s="20"/>
      <c r="AN7283" s="2"/>
      <c r="AO7283" s="2"/>
    </row>
    <row r="7284" spans="7:41" x14ac:dyDescent="0.25">
      <c r="G7284" s="2"/>
      <c r="AF7284" s="20"/>
      <c r="AI7284" s="2"/>
      <c r="AJ7284" s="2"/>
      <c r="AK7284" s="20"/>
      <c r="AN7284" s="2"/>
      <c r="AO7284" s="2"/>
    </row>
    <row r="7285" spans="7:41" x14ac:dyDescent="0.25">
      <c r="G7285" s="2"/>
      <c r="AF7285" s="20"/>
      <c r="AI7285" s="2"/>
      <c r="AJ7285" s="2"/>
      <c r="AK7285" s="20"/>
      <c r="AN7285" s="2"/>
      <c r="AO7285" s="2"/>
    </row>
    <row r="7286" spans="7:41" x14ac:dyDescent="0.25">
      <c r="G7286" s="2"/>
      <c r="AF7286" s="20"/>
      <c r="AI7286" s="2"/>
      <c r="AJ7286" s="2"/>
      <c r="AK7286" s="20"/>
      <c r="AN7286" s="2"/>
      <c r="AO7286" s="2"/>
    </row>
    <row r="7287" spans="7:41" x14ac:dyDescent="0.25">
      <c r="G7287" s="2"/>
      <c r="AF7287" s="20"/>
      <c r="AI7287" s="2"/>
      <c r="AJ7287" s="2"/>
      <c r="AK7287" s="20"/>
      <c r="AN7287" s="2"/>
      <c r="AO7287" s="2"/>
    </row>
    <row r="7288" spans="7:41" x14ac:dyDescent="0.25">
      <c r="G7288" s="2"/>
      <c r="AF7288" s="20"/>
      <c r="AI7288" s="2"/>
      <c r="AJ7288" s="2"/>
      <c r="AK7288" s="20"/>
      <c r="AN7288" s="2"/>
      <c r="AO7288" s="2"/>
    </row>
    <row r="7289" spans="7:41" x14ac:dyDescent="0.25">
      <c r="G7289" s="2"/>
      <c r="AF7289" s="20"/>
      <c r="AI7289" s="2"/>
      <c r="AJ7289" s="2"/>
      <c r="AK7289" s="20"/>
      <c r="AN7289" s="2"/>
      <c r="AO7289" s="2"/>
    </row>
    <row r="7290" spans="7:41" x14ac:dyDescent="0.25">
      <c r="G7290" s="2"/>
      <c r="AF7290" s="20"/>
      <c r="AI7290" s="2"/>
      <c r="AJ7290" s="2"/>
      <c r="AK7290" s="20"/>
      <c r="AN7290" s="2"/>
      <c r="AO7290" s="2"/>
    </row>
    <row r="7291" spans="7:41" x14ac:dyDescent="0.25">
      <c r="G7291" s="2"/>
      <c r="AF7291" s="20"/>
      <c r="AI7291" s="2"/>
      <c r="AJ7291" s="2"/>
      <c r="AK7291" s="20"/>
      <c r="AN7291" s="2"/>
      <c r="AO7291" s="2"/>
    </row>
    <row r="7292" spans="7:41" x14ac:dyDescent="0.25">
      <c r="G7292" s="2"/>
      <c r="AF7292" s="20"/>
      <c r="AI7292" s="2"/>
      <c r="AJ7292" s="2"/>
      <c r="AK7292" s="20"/>
      <c r="AN7292" s="2"/>
      <c r="AO7292" s="2"/>
    </row>
    <row r="7293" spans="7:41" x14ac:dyDescent="0.25">
      <c r="G7293" s="2"/>
      <c r="AF7293" s="20"/>
      <c r="AI7293" s="2"/>
      <c r="AJ7293" s="2"/>
      <c r="AK7293" s="20"/>
      <c r="AN7293" s="2"/>
      <c r="AO7293" s="2"/>
    </row>
    <row r="7294" spans="7:41" x14ac:dyDescent="0.25">
      <c r="G7294" s="2"/>
      <c r="AF7294" s="20"/>
      <c r="AI7294" s="2"/>
      <c r="AJ7294" s="2"/>
      <c r="AK7294" s="20"/>
      <c r="AN7294" s="2"/>
      <c r="AO7294" s="2"/>
    </row>
    <row r="7295" spans="7:41" x14ac:dyDescent="0.25">
      <c r="G7295" s="2"/>
      <c r="AF7295" s="20"/>
      <c r="AI7295" s="2"/>
      <c r="AJ7295" s="2"/>
      <c r="AK7295" s="20"/>
      <c r="AN7295" s="2"/>
      <c r="AO7295" s="2"/>
    </row>
    <row r="7296" spans="7:41" x14ac:dyDescent="0.25">
      <c r="G7296" s="2"/>
      <c r="AF7296" s="20"/>
      <c r="AI7296" s="2"/>
      <c r="AJ7296" s="2"/>
      <c r="AK7296" s="20"/>
      <c r="AN7296" s="2"/>
      <c r="AO7296" s="2"/>
    </row>
    <row r="7297" spans="7:41" x14ac:dyDescent="0.25">
      <c r="G7297" s="2"/>
      <c r="AF7297" s="20"/>
      <c r="AI7297" s="2"/>
      <c r="AJ7297" s="2"/>
      <c r="AK7297" s="20"/>
      <c r="AN7297" s="2"/>
      <c r="AO7297" s="2"/>
    </row>
    <row r="7298" spans="7:41" x14ac:dyDescent="0.25">
      <c r="G7298" s="2"/>
      <c r="AF7298" s="20"/>
      <c r="AI7298" s="2"/>
      <c r="AJ7298" s="2"/>
      <c r="AK7298" s="20"/>
      <c r="AN7298" s="2"/>
      <c r="AO7298" s="2"/>
    </row>
    <row r="7299" spans="7:41" x14ac:dyDescent="0.25">
      <c r="G7299" s="2"/>
      <c r="AF7299" s="20"/>
      <c r="AI7299" s="2"/>
      <c r="AJ7299" s="2"/>
      <c r="AK7299" s="20"/>
      <c r="AN7299" s="2"/>
      <c r="AO7299" s="2"/>
    </row>
    <row r="7300" spans="7:41" x14ac:dyDescent="0.25">
      <c r="G7300" s="2"/>
      <c r="AF7300" s="20"/>
      <c r="AI7300" s="2"/>
      <c r="AJ7300" s="2"/>
      <c r="AK7300" s="20"/>
      <c r="AN7300" s="2"/>
      <c r="AO7300" s="2"/>
    </row>
    <row r="7301" spans="7:41" x14ac:dyDescent="0.25">
      <c r="G7301" s="2"/>
      <c r="AF7301" s="20"/>
      <c r="AI7301" s="2"/>
      <c r="AJ7301" s="2"/>
      <c r="AK7301" s="20"/>
      <c r="AN7301" s="2"/>
      <c r="AO7301" s="2"/>
    </row>
    <row r="7302" spans="7:41" x14ac:dyDescent="0.25">
      <c r="G7302" s="2"/>
      <c r="AF7302" s="20"/>
      <c r="AI7302" s="2"/>
      <c r="AJ7302" s="2"/>
      <c r="AK7302" s="20"/>
      <c r="AN7302" s="2"/>
      <c r="AO7302" s="2"/>
    </row>
    <row r="7303" spans="7:41" x14ac:dyDescent="0.25">
      <c r="G7303" s="2"/>
      <c r="AF7303" s="20"/>
      <c r="AI7303" s="2"/>
      <c r="AJ7303" s="2"/>
      <c r="AK7303" s="20"/>
      <c r="AN7303" s="2"/>
      <c r="AO7303" s="2"/>
    </row>
    <row r="7304" spans="7:41" x14ac:dyDescent="0.25">
      <c r="G7304" s="2"/>
      <c r="AF7304" s="20"/>
      <c r="AI7304" s="2"/>
      <c r="AJ7304" s="2"/>
      <c r="AK7304" s="20"/>
      <c r="AN7304" s="2"/>
      <c r="AO7304" s="2"/>
    </row>
    <row r="7305" spans="7:41" x14ac:dyDescent="0.25">
      <c r="G7305" s="2"/>
      <c r="AF7305" s="20"/>
      <c r="AI7305" s="2"/>
      <c r="AJ7305" s="2"/>
      <c r="AK7305" s="20"/>
      <c r="AN7305" s="2"/>
      <c r="AO7305" s="2"/>
    </row>
    <row r="7306" spans="7:41" x14ac:dyDescent="0.25">
      <c r="G7306" s="2"/>
      <c r="AF7306" s="20"/>
      <c r="AI7306" s="2"/>
      <c r="AJ7306" s="2"/>
      <c r="AK7306" s="20"/>
      <c r="AN7306" s="2"/>
      <c r="AO7306" s="2"/>
    </row>
    <row r="7307" spans="7:41" x14ac:dyDescent="0.25">
      <c r="G7307" s="2"/>
      <c r="AF7307" s="20"/>
      <c r="AI7307" s="2"/>
      <c r="AJ7307" s="2"/>
      <c r="AK7307" s="20"/>
      <c r="AN7307" s="2"/>
      <c r="AO7307" s="2"/>
    </row>
    <row r="7308" spans="7:41" x14ac:dyDescent="0.25">
      <c r="G7308" s="2"/>
      <c r="AF7308" s="20"/>
      <c r="AI7308" s="2"/>
      <c r="AJ7308" s="2"/>
      <c r="AK7308" s="20"/>
      <c r="AN7308" s="2"/>
      <c r="AO7308" s="2"/>
    </row>
    <row r="7309" spans="7:41" x14ac:dyDescent="0.25">
      <c r="G7309" s="2"/>
      <c r="AF7309" s="20"/>
      <c r="AI7309" s="2"/>
      <c r="AJ7309" s="2"/>
      <c r="AK7309" s="20"/>
      <c r="AN7309" s="2"/>
      <c r="AO7309" s="2"/>
    </row>
    <row r="7310" spans="7:41" x14ac:dyDescent="0.25">
      <c r="G7310" s="2"/>
      <c r="AF7310" s="20"/>
      <c r="AI7310" s="2"/>
      <c r="AJ7310" s="2"/>
      <c r="AK7310" s="20"/>
      <c r="AN7310" s="2"/>
      <c r="AO7310" s="2"/>
    </row>
    <row r="7311" spans="7:41" x14ac:dyDescent="0.25">
      <c r="G7311" s="2"/>
      <c r="AF7311" s="20"/>
      <c r="AI7311" s="2"/>
      <c r="AJ7311" s="2"/>
      <c r="AK7311" s="20"/>
      <c r="AN7311" s="2"/>
      <c r="AO7311" s="2"/>
    </row>
    <row r="7312" spans="7:41" x14ac:dyDescent="0.25">
      <c r="G7312" s="2"/>
      <c r="AF7312" s="20"/>
      <c r="AI7312" s="2"/>
      <c r="AJ7312" s="2"/>
      <c r="AK7312" s="20"/>
      <c r="AN7312" s="2"/>
      <c r="AO7312" s="2"/>
    </row>
    <row r="7313" spans="7:41" x14ac:dyDescent="0.25">
      <c r="G7313" s="2"/>
      <c r="AF7313" s="20"/>
      <c r="AI7313" s="2"/>
      <c r="AJ7313" s="2"/>
      <c r="AK7313" s="20"/>
      <c r="AN7313" s="2"/>
      <c r="AO7313" s="2"/>
    </row>
    <row r="7314" spans="7:41" x14ac:dyDescent="0.25">
      <c r="G7314" s="2"/>
      <c r="AF7314" s="20"/>
      <c r="AI7314" s="2"/>
      <c r="AJ7314" s="2"/>
      <c r="AK7314" s="20"/>
      <c r="AN7314" s="2"/>
      <c r="AO7314" s="2"/>
    </row>
    <row r="7315" spans="7:41" x14ac:dyDescent="0.25">
      <c r="G7315" s="2"/>
      <c r="AF7315" s="20"/>
      <c r="AI7315" s="2"/>
      <c r="AJ7315" s="2"/>
      <c r="AK7315" s="20"/>
      <c r="AN7315" s="2"/>
      <c r="AO7315" s="2"/>
    </row>
    <row r="7316" spans="7:41" x14ac:dyDescent="0.25">
      <c r="G7316" s="2"/>
      <c r="AF7316" s="20"/>
      <c r="AI7316" s="2"/>
      <c r="AJ7316" s="2"/>
      <c r="AK7316" s="20"/>
      <c r="AN7316" s="2"/>
      <c r="AO7316" s="2"/>
    </row>
    <row r="7317" spans="7:41" x14ac:dyDescent="0.25">
      <c r="G7317" s="2"/>
      <c r="AF7317" s="20"/>
      <c r="AI7317" s="2"/>
      <c r="AJ7317" s="2"/>
      <c r="AK7317" s="20"/>
      <c r="AN7317" s="2"/>
      <c r="AO7317" s="2"/>
    </row>
    <row r="7318" spans="7:41" x14ac:dyDescent="0.25">
      <c r="G7318" s="2"/>
      <c r="AF7318" s="20"/>
      <c r="AI7318" s="2"/>
      <c r="AJ7318" s="2"/>
      <c r="AK7318" s="20"/>
      <c r="AN7318" s="2"/>
      <c r="AO7318" s="2"/>
    </row>
    <row r="7319" spans="7:41" x14ac:dyDescent="0.25">
      <c r="G7319" s="2"/>
      <c r="AF7319" s="20"/>
      <c r="AI7319" s="2"/>
      <c r="AJ7319" s="2"/>
      <c r="AK7319" s="20"/>
      <c r="AN7319" s="2"/>
      <c r="AO7319" s="2"/>
    </row>
    <row r="7320" spans="7:41" x14ac:dyDescent="0.25">
      <c r="G7320" s="2"/>
      <c r="AF7320" s="20"/>
      <c r="AI7320" s="2"/>
      <c r="AJ7320" s="2"/>
      <c r="AK7320" s="20"/>
      <c r="AN7320" s="2"/>
      <c r="AO7320" s="2"/>
    </row>
    <row r="7321" spans="7:41" x14ac:dyDescent="0.25">
      <c r="G7321" s="2"/>
      <c r="AF7321" s="20"/>
      <c r="AI7321" s="2"/>
      <c r="AJ7321" s="2"/>
      <c r="AK7321" s="20"/>
      <c r="AN7321" s="2"/>
      <c r="AO7321" s="2"/>
    </row>
    <row r="7322" spans="7:41" x14ac:dyDescent="0.25">
      <c r="G7322" s="2"/>
      <c r="AF7322" s="20"/>
      <c r="AI7322" s="2"/>
      <c r="AJ7322" s="2"/>
      <c r="AK7322" s="20"/>
      <c r="AN7322" s="2"/>
      <c r="AO7322" s="2"/>
    </row>
    <row r="7323" spans="7:41" x14ac:dyDescent="0.25">
      <c r="G7323" s="2"/>
      <c r="AF7323" s="20"/>
      <c r="AI7323" s="2"/>
      <c r="AJ7323" s="2"/>
      <c r="AK7323" s="20"/>
      <c r="AN7323" s="2"/>
      <c r="AO7323" s="2"/>
    </row>
    <row r="7324" spans="7:41" x14ac:dyDescent="0.25">
      <c r="G7324" s="2"/>
      <c r="AF7324" s="20"/>
      <c r="AI7324" s="2"/>
      <c r="AJ7324" s="2"/>
      <c r="AK7324" s="20"/>
      <c r="AN7324" s="2"/>
      <c r="AO7324" s="2"/>
    </row>
    <row r="7325" spans="7:41" x14ac:dyDescent="0.25">
      <c r="G7325" s="2"/>
      <c r="AF7325" s="20"/>
      <c r="AI7325" s="2"/>
      <c r="AJ7325" s="2"/>
      <c r="AK7325" s="20"/>
      <c r="AN7325" s="2"/>
      <c r="AO7325" s="2"/>
    </row>
    <row r="7326" spans="7:41" x14ac:dyDescent="0.25">
      <c r="G7326" s="2"/>
      <c r="AF7326" s="20"/>
      <c r="AI7326" s="2"/>
      <c r="AJ7326" s="2"/>
      <c r="AK7326" s="20"/>
      <c r="AN7326" s="2"/>
      <c r="AO7326" s="2"/>
    </row>
    <row r="7327" spans="7:41" x14ac:dyDescent="0.25">
      <c r="G7327" s="2"/>
      <c r="AF7327" s="20"/>
      <c r="AI7327" s="2"/>
      <c r="AJ7327" s="2"/>
      <c r="AK7327" s="20"/>
      <c r="AN7327" s="2"/>
      <c r="AO7327" s="2"/>
    </row>
    <row r="7328" spans="7:41" x14ac:dyDescent="0.25">
      <c r="G7328" s="2"/>
      <c r="AF7328" s="20"/>
      <c r="AI7328" s="2"/>
      <c r="AJ7328" s="2"/>
      <c r="AK7328" s="20"/>
      <c r="AN7328" s="2"/>
      <c r="AO7328" s="2"/>
    </row>
    <row r="7329" spans="7:41" x14ac:dyDescent="0.25">
      <c r="G7329" s="2"/>
      <c r="AF7329" s="20"/>
      <c r="AI7329" s="2"/>
      <c r="AJ7329" s="2"/>
      <c r="AK7329" s="20"/>
      <c r="AN7329" s="2"/>
      <c r="AO7329" s="2"/>
    </row>
    <row r="7330" spans="7:41" x14ac:dyDescent="0.25">
      <c r="G7330" s="2"/>
      <c r="AF7330" s="20"/>
      <c r="AI7330" s="2"/>
      <c r="AJ7330" s="2"/>
      <c r="AK7330" s="20"/>
      <c r="AN7330" s="2"/>
      <c r="AO7330" s="2"/>
    </row>
    <row r="7331" spans="7:41" x14ac:dyDescent="0.25">
      <c r="G7331" s="2"/>
      <c r="AF7331" s="20"/>
      <c r="AI7331" s="2"/>
      <c r="AJ7331" s="2"/>
      <c r="AK7331" s="20"/>
      <c r="AN7331" s="2"/>
      <c r="AO7331" s="2"/>
    </row>
    <row r="7332" spans="7:41" x14ac:dyDescent="0.25">
      <c r="G7332" s="2"/>
      <c r="AF7332" s="20"/>
      <c r="AI7332" s="2"/>
      <c r="AJ7332" s="2"/>
      <c r="AK7332" s="20"/>
      <c r="AN7332" s="2"/>
      <c r="AO7332" s="2"/>
    </row>
    <row r="7333" spans="7:41" x14ac:dyDescent="0.25">
      <c r="G7333" s="2"/>
      <c r="AF7333" s="20"/>
      <c r="AI7333" s="2"/>
      <c r="AJ7333" s="2"/>
      <c r="AK7333" s="20"/>
      <c r="AN7333" s="2"/>
      <c r="AO7333" s="2"/>
    </row>
    <row r="7334" spans="7:41" x14ac:dyDescent="0.25">
      <c r="G7334" s="2"/>
      <c r="AF7334" s="20"/>
      <c r="AI7334" s="2"/>
      <c r="AJ7334" s="2"/>
      <c r="AK7334" s="20"/>
      <c r="AN7334" s="2"/>
      <c r="AO7334" s="2"/>
    </row>
    <row r="7335" spans="7:41" x14ac:dyDescent="0.25">
      <c r="G7335" s="2"/>
      <c r="AF7335" s="20"/>
      <c r="AI7335" s="2"/>
      <c r="AJ7335" s="2"/>
      <c r="AK7335" s="20"/>
      <c r="AN7335" s="2"/>
      <c r="AO7335" s="2"/>
    </row>
    <row r="7336" spans="7:41" x14ac:dyDescent="0.25">
      <c r="G7336" s="2"/>
      <c r="AF7336" s="20"/>
      <c r="AI7336" s="2"/>
      <c r="AJ7336" s="2"/>
      <c r="AK7336" s="20"/>
      <c r="AN7336" s="2"/>
      <c r="AO7336" s="2"/>
    </row>
    <row r="7337" spans="7:41" x14ac:dyDescent="0.25">
      <c r="G7337" s="2"/>
      <c r="AF7337" s="20"/>
      <c r="AI7337" s="2"/>
      <c r="AJ7337" s="2"/>
      <c r="AK7337" s="20"/>
      <c r="AN7337" s="2"/>
      <c r="AO7337" s="2"/>
    </row>
    <row r="7338" spans="7:41" x14ac:dyDescent="0.25">
      <c r="G7338" s="2"/>
      <c r="AF7338" s="20"/>
      <c r="AI7338" s="2"/>
      <c r="AJ7338" s="2"/>
      <c r="AK7338" s="20"/>
      <c r="AN7338" s="2"/>
      <c r="AO7338" s="2"/>
    </row>
    <row r="7339" spans="7:41" x14ac:dyDescent="0.25">
      <c r="G7339" s="2"/>
      <c r="AF7339" s="20"/>
      <c r="AI7339" s="2"/>
      <c r="AJ7339" s="2"/>
      <c r="AK7339" s="20"/>
      <c r="AN7339" s="2"/>
      <c r="AO7339" s="2"/>
    </row>
    <row r="7340" spans="7:41" x14ac:dyDescent="0.25">
      <c r="G7340" s="2"/>
      <c r="AF7340" s="20"/>
      <c r="AI7340" s="2"/>
      <c r="AJ7340" s="2"/>
      <c r="AK7340" s="20"/>
      <c r="AN7340" s="2"/>
      <c r="AO7340" s="2"/>
    </row>
    <row r="7341" spans="7:41" x14ac:dyDescent="0.25">
      <c r="G7341" s="2"/>
      <c r="AF7341" s="20"/>
      <c r="AI7341" s="2"/>
      <c r="AJ7341" s="2"/>
      <c r="AK7341" s="20"/>
      <c r="AN7341" s="2"/>
      <c r="AO7341" s="2"/>
    </row>
    <row r="7342" spans="7:41" x14ac:dyDescent="0.25">
      <c r="G7342" s="2"/>
      <c r="AF7342" s="20"/>
      <c r="AI7342" s="2"/>
      <c r="AJ7342" s="2"/>
      <c r="AK7342" s="20"/>
      <c r="AN7342" s="2"/>
      <c r="AO7342" s="2"/>
    </row>
    <row r="7343" spans="7:41" x14ac:dyDescent="0.25">
      <c r="G7343" s="2"/>
      <c r="AF7343" s="20"/>
      <c r="AI7343" s="2"/>
      <c r="AJ7343" s="2"/>
      <c r="AK7343" s="20"/>
      <c r="AN7343" s="2"/>
      <c r="AO7343" s="2"/>
    </row>
    <row r="7344" spans="7:41" x14ac:dyDescent="0.25">
      <c r="G7344" s="2"/>
      <c r="AF7344" s="20"/>
      <c r="AI7344" s="2"/>
      <c r="AJ7344" s="2"/>
      <c r="AK7344" s="20"/>
      <c r="AN7344" s="2"/>
      <c r="AO7344" s="2"/>
    </row>
    <row r="7345" spans="7:41" x14ac:dyDescent="0.25">
      <c r="G7345" s="2"/>
      <c r="AF7345" s="20"/>
      <c r="AI7345" s="2"/>
      <c r="AJ7345" s="2"/>
      <c r="AK7345" s="20"/>
      <c r="AN7345" s="2"/>
      <c r="AO7345" s="2"/>
    </row>
    <row r="7346" spans="7:41" x14ac:dyDescent="0.25">
      <c r="G7346" s="2"/>
      <c r="AF7346" s="20"/>
      <c r="AI7346" s="2"/>
      <c r="AJ7346" s="2"/>
      <c r="AK7346" s="20"/>
      <c r="AN7346" s="2"/>
      <c r="AO7346" s="2"/>
    </row>
    <row r="7347" spans="7:41" x14ac:dyDescent="0.25">
      <c r="G7347" s="2"/>
      <c r="AF7347" s="20"/>
      <c r="AI7347" s="2"/>
      <c r="AJ7347" s="2"/>
      <c r="AK7347" s="20"/>
      <c r="AN7347" s="2"/>
      <c r="AO7347" s="2"/>
    </row>
    <row r="7348" spans="7:41" x14ac:dyDescent="0.25">
      <c r="G7348" s="2"/>
      <c r="AF7348" s="20"/>
      <c r="AI7348" s="2"/>
      <c r="AJ7348" s="2"/>
      <c r="AK7348" s="20"/>
      <c r="AN7348" s="2"/>
      <c r="AO7348" s="2"/>
    </row>
    <row r="7349" spans="7:41" x14ac:dyDescent="0.25">
      <c r="G7349" s="2"/>
      <c r="AF7349" s="20"/>
      <c r="AI7349" s="2"/>
      <c r="AJ7349" s="2"/>
      <c r="AK7349" s="20"/>
      <c r="AN7349" s="2"/>
      <c r="AO7349" s="2"/>
    </row>
    <row r="7350" spans="7:41" x14ac:dyDescent="0.25">
      <c r="G7350" s="2"/>
      <c r="AF7350" s="20"/>
      <c r="AI7350" s="2"/>
      <c r="AJ7350" s="2"/>
      <c r="AK7350" s="20"/>
      <c r="AN7350" s="2"/>
      <c r="AO7350" s="2"/>
    </row>
    <row r="7351" spans="7:41" x14ac:dyDescent="0.25">
      <c r="G7351" s="2"/>
      <c r="AF7351" s="20"/>
      <c r="AI7351" s="2"/>
      <c r="AJ7351" s="2"/>
      <c r="AK7351" s="20"/>
      <c r="AN7351" s="2"/>
      <c r="AO7351" s="2"/>
    </row>
    <row r="7352" spans="7:41" x14ac:dyDescent="0.25">
      <c r="G7352" s="2"/>
      <c r="AF7352" s="20"/>
      <c r="AI7352" s="2"/>
      <c r="AJ7352" s="2"/>
      <c r="AK7352" s="20"/>
      <c r="AN7352" s="2"/>
      <c r="AO7352" s="2"/>
    </row>
    <row r="7353" spans="7:41" x14ac:dyDescent="0.25">
      <c r="G7353" s="2"/>
      <c r="AF7353" s="20"/>
      <c r="AI7353" s="2"/>
      <c r="AJ7353" s="2"/>
      <c r="AK7353" s="20"/>
      <c r="AN7353" s="2"/>
      <c r="AO7353" s="2"/>
    </row>
    <row r="7354" spans="7:41" x14ac:dyDescent="0.25">
      <c r="G7354" s="2"/>
      <c r="AF7354" s="20"/>
      <c r="AI7354" s="2"/>
      <c r="AJ7354" s="2"/>
      <c r="AK7354" s="20"/>
      <c r="AN7354" s="2"/>
      <c r="AO7354" s="2"/>
    </row>
    <row r="7355" spans="7:41" x14ac:dyDescent="0.25">
      <c r="G7355" s="2"/>
      <c r="AF7355" s="20"/>
      <c r="AI7355" s="2"/>
      <c r="AJ7355" s="2"/>
      <c r="AK7355" s="20"/>
      <c r="AN7355" s="2"/>
      <c r="AO7355" s="2"/>
    </row>
    <row r="7356" spans="7:41" x14ac:dyDescent="0.25">
      <c r="G7356" s="2"/>
      <c r="AF7356" s="20"/>
      <c r="AI7356" s="2"/>
      <c r="AJ7356" s="2"/>
      <c r="AK7356" s="20"/>
      <c r="AN7356" s="2"/>
      <c r="AO7356" s="2"/>
    </row>
    <row r="7357" spans="7:41" x14ac:dyDescent="0.25">
      <c r="G7357" s="2"/>
      <c r="AF7357" s="20"/>
      <c r="AI7357" s="2"/>
      <c r="AJ7357" s="2"/>
      <c r="AK7357" s="20"/>
      <c r="AN7357" s="2"/>
      <c r="AO7357" s="2"/>
    </row>
    <row r="7358" spans="7:41" x14ac:dyDescent="0.25">
      <c r="G7358" s="2"/>
      <c r="AF7358" s="20"/>
      <c r="AI7358" s="2"/>
      <c r="AJ7358" s="2"/>
      <c r="AK7358" s="20"/>
      <c r="AN7358" s="2"/>
      <c r="AO7358" s="2"/>
    </row>
    <row r="7359" spans="7:41" x14ac:dyDescent="0.25">
      <c r="G7359" s="2"/>
      <c r="AF7359" s="20"/>
      <c r="AI7359" s="2"/>
      <c r="AJ7359" s="2"/>
      <c r="AK7359" s="20"/>
      <c r="AN7359" s="2"/>
      <c r="AO7359" s="2"/>
    </row>
    <row r="7360" spans="7:41" x14ac:dyDescent="0.25">
      <c r="G7360" s="2"/>
      <c r="AF7360" s="20"/>
      <c r="AI7360" s="2"/>
      <c r="AJ7360" s="2"/>
      <c r="AK7360" s="20"/>
      <c r="AN7360" s="2"/>
      <c r="AO7360" s="2"/>
    </row>
    <row r="7361" spans="7:41" x14ac:dyDescent="0.25">
      <c r="G7361" s="2"/>
      <c r="AF7361" s="20"/>
      <c r="AI7361" s="2"/>
      <c r="AJ7361" s="2"/>
      <c r="AK7361" s="20"/>
      <c r="AN7361" s="2"/>
      <c r="AO7361" s="2"/>
    </row>
    <row r="7362" spans="7:41" x14ac:dyDescent="0.25">
      <c r="G7362" s="2"/>
      <c r="AF7362" s="20"/>
      <c r="AI7362" s="2"/>
      <c r="AJ7362" s="2"/>
      <c r="AK7362" s="20"/>
      <c r="AN7362" s="2"/>
      <c r="AO7362" s="2"/>
    </row>
    <row r="7363" spans="7:41" x14ac:dyDescent="0.25">
      <c r="G7363" s="2"/>
      <c r="AF7363" s="20"/>
      <c r="AI7363" s="2"/>
      <c r="AJ7363" s="2"/>
      <c r="AK7363" s="20"/>
      <c r="AN7363" s="2"/>
      <c r="AO7363" s="2"/>
    </row>
    <row r="7364" spans="7:41" x14ac:dyDescent="0.25">
      <c r="G7364" s="2"/>
      <c r="AF7364" s="20"/>
      <c r="AI7364" s="2"/>
      <c r="AJ7364" s="2"/>
      <c r="AK7364" s="20"/>
      <c r="AN7364" s="2"/>
      <c r="AO7364" s="2"/>
    </row>
    <row r="7365" spans="7:41" x14ac:dyDescent="0.25">
      <c r="G7365" s="2"/>
      <c r="AF7365" s="20"/>
      <c r="AI7365" s="2"/>
      <c r="AJ7365" s="2"/>
      <c r="AK7365" s="20"/>
      <c r="AN7365" s="2"/>
      <c r="AO7365" s="2"/>
    </row>
    <row r="7366" spans="7:41" x14ac:dyDescent="0.25">
      <c r="G7366" s="2"/>
      <c r="AF7366" s="20"/>
      <c r="AI7366" s="2"/>
      <c r="AJ7366" s="2"/>
      <c r="AK7366" s="20"/>
      <c r="AN7366" s="2"/>
      <c r="AO7366" s="2"/>
    </row>
    <row r="7367" spans="7:41" x14ac:dyDescent="0.25">
      <c r="G7367" s="2"/>
      <c r="AF7367" s="20"/>
      <c r="AI7367" s="2"/>
      <c r="AJ7367" s="2"/>
      <c r="AK7367" s="20"/>
      <c r="AN7367" s="2"/>
      <c r="AO7367" s="2"/>
    </row>
    <row r="7368" spans="7:41" x14ac:dyDescent="0.25">
      <c r="G7368" s="2"/>
      <c r="AF7368" s="20"/>
      <c r="AI7368" s="2"/>
      <c r="AJ7368" s="2"/>
      <c r="AK7368" s="20"/>
      <c r="AN7368" s="2"/>
      <c r="AO7368" s="2"/>
    </row>
    <row r="7369" spans="7:41" x14ac:dyDescent="0.25">
      <c r="G7369" s="2"/>
      <c r="AF7369" s="20"/>
      <c r="AI7369" s="2"/>
      <c r="AJ7369" s="2"/>
      <c r="AK7369" s="20"/>
      <c r="AN7369" s="2"/>
      <c r="AO7369" s="2"/>
    </row>
    <row r="7370" spans="7:41" x14ac:dyDescent="0.25">
      <c r="G7370" s="2"/>
      <c r="AF7370" s="20"/>
      <c r="AI7370" s="2"/>
      <c r="AJ7370" s="2"/>
      <c r="AK7370" s="20"/>
      <c r="AN7370" s="2"/>
      <c r="AO7370" s="2"/>
    </row>
    <row r="7371" spans="7:41" x14ac:dyDescent="0.25">
      <c r="G7371" s="2"/>
      <c r="AF7371" s="20"/>
      <c r="AI7371" s="2"/>
      <c r="AJ7371" s="2"/>
      <c r="AK7371" s="20"/>
      <c r="AN7371" s="2"/>
      <c r="AO7371" s="2"/>
    </row>
    <row r="7372" spans="7:41" x14ac:dyDescent="0.25">
      <c r="G7372" s="2"/>
      <c r="AF7372" s="20"/>
      <c r="AI7372" s="2"/>
      <c r="AJ7372" s="2"/>
      <c r="AK7372" s="20"/>
      <c r="AN7372" s="2"/>
      <c r="AO7372" s="2"/>
    </row>
    <row r="7373" spans="7:41" x14ac:dyDescent="0.25">
      <c r="G7373" s="2"/>
      <c r="AF7373" s="20"/>
      <c r="AI7373" s="2"/>
      <c r="AJ7373" s="2"/>
      <c r="AK7373" s="20"/>
      <c r="AN7373" s="2"/>
      <c r="AO7373" s="2"/>
    </row>
    <row r="7374" spans="7:41" x14ac:dyDescent="0.25">
      <c r="G7374" s="2"/>
      <c r="AF7374" s="20"/>
      <c r="AI7374" s="2"/>
      <c r="AJ7374" s="2"/>
      <c r="AK7374" s="20"/>
      <c r="AN7374" s="2"/>
      <c r="AO7374" s="2"/>
    </row>
    <row r="7375" spans="7:41" x14ac:dyDescent="0.25">
      <c r="G7375" s="2"/>
      <c r="AF7375" s="20"/>
      <c r="AI7375" s="2"/>
      <c r="AJ7375" s="2"/>
      <c r="AK7375" s="20"/>
      <c r="AN7375" s="2"/>
      <c r="AO7375" s="2"/>
    </row>
    <row r="7376" spans="7:41" x14ac:dyDescent="0.25">
      <c r="G7376" s="2"/>
      <c r="AF7376" s="20"/>
      <c r="AI7376" s="2"/>
      <c r="AJ7376" s="2"/>
      <c r="AK7376" s="20"/>
      <c r="AN7376" s="2"/>
      <c r="AO7376" s="2"/>
    </row>
    <row r="7377" spans="7:41" x14ac:dyDescent="0.25">
      <c r="G7377" s="2"/>
      <c r="AF7377" s="20"/>
      <c r="AI7377" s="2"/>
      <c r="AJ7377" s="2"/>
      <c r="AK7377" s="20"/>
      <c r="AN7377" s="2"/>
      <c r="AO7377" s="2"/>
    </row>
    <row r="7378" spans="7:41" x14ac:dyDescent="0.25">
      <c r="G7378" s="2"/>
      <c r="AF7378" s="20"/>
      <c r="AI7378" s="2"/>
      <c r="AJ7378" s="2"/>
      <c r="AK7378" s="20"/>
      <c r="AN7378" s="2"/>
      <c r="AO7378" s="2"/>
    </row>
    <row r="7379" spans="7:41" x14ac:dyDescent="0.25">
      <c r="G7379" s="2"/>
      <c r="AF7379" s="20"/>
      <c r="AI7379" s="2"/>
      <c r="AJ7379" s="2"/>
      <c r="AK7379" s="20"/>
      <c r="AN7379" s="2"/>
      <c r="AO7379" s="2"/>
    </row>
    <row r="7380" spans="7:41" x14ac:dyDescent="0.25">
      <c r="G7380" s="2"/>
      <c r="AF7380" s="20"/>
      <c r="AI7380" s="2"/>
      <c r="AJ7380" s="2"/>
      <c r="AK7380" s="20"/>
      <c r="AN7380" s="2"/>
      <c r="AO7380" s="2"/>
    </row>
    <row r="7381" spans="7:41" x14ac:dyDescent="0.25">
      <c r="G7381" s="2"/>
      <c r="AF7381" s="20"/>
      <c r="AI7381" s="2"/>
      <c r="AJ7381" s="2"/>
      <c r="AK7381" s="20"/>
      <c r="AN7381" s="2"/>
      <c r="AO7381" s="2"/>
    </row>
    <row r="7382" spans="7:41" x14ac:dyDescent="0.25">
      <c r="G7382" s="2"/>
      <c r="AF7382" s="20"/>
      <c r="AI7382" s="2"/>
      <c r="AJ7382" s="2"/>
      <c r="AK7382" s="20"/>
      <c r="AN7382" s="2"/>
      <c r="AO7382" s="2"/>
    </row>
    <row r="7383" spans="7:41" x14ac:dyDescent="0.25">
      <c r="G7383" s="2"/>
      <c r="AF7383" s="20"/>
      <c r="AI7383" s="2"/>
      <c r="AJ7383" s="2"/>
      <c r="AK7383" s="20"/>
      <c r="AN7383" s="2"/>
      <c r="AO7383" s="2"/>
    </row>
    <row r="7384" spans="7:41" x14ac:dyDescent="0.25">
      <c r="G7384" s="2"/>
      <c r="AF7384" s="20"/>
      <c r="AI7384" s="2"/>
      <c r="AJ7384" s="2"/>
      <c r="AK7384" s="20"/>
      <c r="AN7384" s="2"/>
      <c r="AO7384" s="2"/>
    </row>
    <row r="7385" spans="7:41" x14ac:dyDescent="0.25">
      <c r="G7385" s="2"/>
      <c r="AF7385" s="20"/>
      <c r="AI7385" s="2"/>
      <c r="AJ7385" s="2"/>
      <c r="AK7385" s="20"/>
      <c r="AN7385" s="2"/>
      <c r="AO7385" s="2"/>
    </row>
    <row r="7386" spans="7:41" x14ac:dyDescent="0.25">
      <c r="G7386" s="2"/>
      <c r="AF7386" s="20"/>
      <c r="AI7386" s="2"/>
      <c r="AJ7386" s="2"/>
      <c r="AK7386" s="20"/>
      <c r="AN7386" s="2"/>
      <c r="AO7386" s="2"/>
    </row>
    <row r="7387" spans="7:41" x14ac:dyDescent="0.25">
      <c r="G7387" s="2"/>
      <c r="AF7387" s="20"/>
      <c r="AI7387" s="2"/>
      <c r="AJ7387" s="2"/>
      <c r="AK7387" s="20"/>
      <c r="AN7387" s="2"/>
      <c r="AO7387" s="2"/>
    </row>
    <row r="7388" spans="7:41" x14ac:dyDescent="0.25">
      <c r="G7388" s="2"/>
      <c r="AF7388" s="20"/>
      <c r="AI7388" s="2"/>
      <c r="AJ7388" s="2"/>
      <c r="AK7388" s="20"/>
      <c r="AN7388" s="2"/>
      <c r="AO7388" s="2"/>
    </row>
    <row r="7389" spans="7:41" x14ac:dyDescent="0.25">
      <c r="G7389" s="2"/>
      <c r="AF7389" s="20"/>
      <c r="AI7389" s="2"/>
      <c r="AJ7389" s="2"/>
      <c r="AK7389" s="20"/>
      <c r="AN7389" s="2"/>
      <c r="AO7389" s="2"/>
    </row>
    <row r="7390" spans="7:41" x14ac:dyDescent="0.25">
      <c r="G7390" s="2"/>
      <c r="AF7390" s="20"/>
      <c r="AI7390" s="2"/>
      <c r="AJ7390" s="2"/>
      <c r="AK7390" s="20"/>
      <c r="AN7390" s="2"/>
      <c r="AO7390" s="2"/>
    </row>
    <row r="7391" spans="7:41" x14ac:dyDescent="0.25">
      <c r="G7391" s="2"/>
      <c r="AF7391" s="20"/>
      <c r="AI7391" s="2"/>
      <c r="AJ7391" s="2"/>
      <c r="AK7391" s="20"/>
      <c r="AN7391" s="2"/>
      <c r="AO7391" s="2"/>
    </row>
    <row r="7392" spans="7:41" x14ac:dyDescent="0.25">
      <c r="G7392" s="2"/>
      <c r="AF7392" s="20"/>
      <c r="AI7392" s="2"/>
      <c r="AJ7392" s="2"/>
      <c r="AK7392" s="20"/>
      <c r="AN7392" s="2"/>
      <c r="AO7392" s="2"/>
    </row>
    <row r="7393" spans="7:41" x14ac:dyDescent="0.25">
      <c r="G7393" s="2"/>
      <c r="AF7393" s="20"/>
      <c r="AI7393" s="2"/>
      <c r="AJ7393" s="2"/>
      <c r="AK7393" s="20"/>
      <c r="AN7393" s="2"/>
      <c r="AO7393" s="2"/>
    </row>
    <row r="7394" spans="7:41" x14ac:dyDescent="0.25">
      <c r="G7394" s="2"/>
      <c r="AF7394" s="20"/>
      <c r="AI7394" s="2"/>
      <c r="AJ7394" s="2"/>
      <c r="AK7394" s="20"/>
      <c r="AN7394" s="2"/>
      <c r="AO7394" s="2"/>
    </row>
    <row r="7395" spans="7:41" x14ac:dyDescent="0.25">
      <c r="G7395" s="2"/>
      <c r="AF7395" s="20"/>
      <c r="AI7395" s="2"/>
      <c r="AJ7395" s="2"/>
      <c r="AK7395" s="20"/>
      <c r="AN7395" s="2"/>
      <c r="AO7395" s="2"/>
    </row>
    <row r="7396" spans="7:41" x14ac:dyDescent="0.25">
      <c r="G7396" s="2"/>
      <c r="AF7396" s="20"/>
      <c r="AI7396" s="2"/>
      <c r="AJ7396" s="2"/>
      <c r="AK7396" s="20"/>
      <c r="AN7396" s="2"/>
      <c r="AO7396" s="2"/>
    </row>
    <row r="7397" spans="7:41" x14ac:dyDescent="0.25">
      <c r="G7397" s="2"/>
      <c r="AF7397" s="20"/>
      <c r="AI7397" s="2"/>
      <c r="AJ7397" s="2"/>
      <c r="AK7397" s="20"/>
      <c r="AN7397" s="2"/>
      <c r="AO7397" s="2"/>
    </row>
    <row r="7398" spans="7:41" x14ac:dyDescent="0.25">
      <c r="G7398" s="2"/>
      <c r="AF7398" s="20"/>
      <c r="AI7398" s="2"/>
      <c r="AJ7398" s="2"/>
      <c r="AK7398" s="20"/>
      <c r="AN7398" s="2"/>
      <c r="AO7398" s="2"/>
    </row>
    <row r="7399" spans="7:41" x14ac:dyDescent="0.25">
      <c r="G7399" s="2"/>
      <c r="AF7399" s="20"/>
      <c r="AI7399" s="2"/>
      <c r="AJ7399" s="2"/>
      <c r="AK7399" s="20"/>
      <c r="AN7399" s="2"/>
      <c r="AO7399" s="2"/>
    </row>
    <row r="7400" spans="7:41" x14ac:dyDescent="0.25">
      <c r="G7400" s="2"/>
      <c r="AF7400" s="20"/>
      <c r="AI7400" s="2"/>
      <c r="AJ7400" s="2"/>
      <c r="AK7400" s="20"/>
      <c r="AN7400" s="2"/>
      <c r="AO7400" s="2"/>
    </row>
    <row r="7401" spans="7:41" x14ac:dyDescent="0.25">
      <c r="G7401" s="2"/>
      <c r="AF7401" s="20"/>
      <c r="AI7401" s="2"/>
      <c r="AJ7401" s="2"/>
      <c r="AK7401" s="20"/>
      <c r="AN7401" s="2"/>
      <c r="AO7401" s="2"/>
    </row>
    <row r="7402" spans="7:41" x14ac:dyDescent="0.25">
      <c r="G7402" s="2"/>
      <c r="AF7402" s="20"/>
      <c r="AI7402" s="2"/>
      <c r="AJ7402" s="2"/>
      <c r="AK7402" s="20"/>
      <c r="AN7402" s="2"/>
      <c r="AO7402" s="2"/>
    </row>
    <row r="7403" spans="7:41" x14ac:dyDescent="0.25">
      <c r="G7403" s="2"/>
      <c r="AF7403" s="20"/>
      <c r="AI7403" s="2"/>
      <c r="AJ7403" s="2"/>
      <c r="AK7403" s="20"/>
      <c r="AN7403" s="2"/>
      <c r="AO7403" s="2"/>
    </row>
    <row r="7404" spans="7:41" x14ac:dyDescent="0.25">
      <c r="G7404" s="2"/>
      <c r="AF7404" s="20"/>
      <c r="AI7404" s="2"/>
      <c r="AJ7404" s="2"/>
      <c r="AK7404" s="20"/>
      <c r="AN7404" s="2"/>
      <c r="AO7404" s="2"/>
    </row>
    <row r="7405" spans="7:41" x14ac:dyDescent="0.25">
      <c r="G7405" s="2"/>
      <c r="AF7405" s="20"/>
      <c r="AI7405" s="2"/>
      <c r="AJ7405" s="2"/>
      <c r="AK7405" s="20"/>
      <c r="AN7405" s="2"/>
      <c r="AO7405" s="2"/>
    </row>
    <row r="7406" spans="7:41" x14ac:dyDescent="0.25">
      <c r="G7406" s="2"/>
      <c r="AF7406" s="20"/>
      <c r="AI7406" s="2"/>
      <c r="AJ7406" s="2"/>
      <c r="AK7406" s="20"/>
      <c r="AN7406" s="2"/>
      <c r="AO7406" s="2"/>
    </row>
    <row r="7407" spans="7:41" x14ac:dyDescent="0.25">
      <c r="G7407" s="2"/>
      <c r="AF7407" s="20"/>
      <c r="AI7407" s="2"/>
      <c r="AJ7407" s="2"/>
      <c r="AK7407" s="20"/>
      <c r="AN7407" s="2"/>
      <c r="AO7407" s="2"/>
    </row>
    <row r="7408" spans="7:41" x14ac:dyDescent="0.25">
      <c r="G7408" s="2"/>
      <c r="AF7408" s="20"/>
      <c r="AI7408" s="2"/>
      <c r="AJ7408" s="2"/>
      <c r="AK7408" s="20"/>
      <c r="AN7408" s="2"/>
      <c r="AO7408" s="2"/>
    </row>
    <row r="7409" spans="7:41" x14ac:dyDescent="0.25">
      <c r="G7409" s="2"/>
      <c r="AF7409" s="20"/>
      <c r="AI7409" s="2"/>
      <c r="AJ7409" s="2"/>
      <c r="AK7409" s="20"/>
      <c r="AN7409" s="2"/>
      <c r="AO7409" s="2"/>
    </row>
    <row r="7410" spans="7:41" x14ac:dyDescent="0.25">
      <c r="G7410" s="2"/>
      <c r="AF7410" s="20"/>
      <c r="AI7410" s="2"/>
      <c r="AJ7410" s="2"/>
      <c r="AK7410" s="20"/>
      <c r="AN7410" s="2"/>
      <c r="AO7410" s="2"/>
    </row>
    <row r="7411" spans="7:41" x14ac:dyDescent="0.25">
      <c r="G7411" s="2"/>
      <c r="AF7411" s="20"/>
      <c r="AI7411" s="2"/>
      <c r="AJ7411" s="2"/>
      <c r="AK7411" s="20"/>
      <c r="AN7411" s="2"/>
      <c r="AO7411" s="2"/>
    </row>
    <row r="7412" spans="7:41" x14ac:dyDescent="0.25">
      <c r="G7412" s="2"/>
      <c r="AF7412" s="20"/>
      <c r="AI7412" s="2"/>
      <c r="AJ7412" s="2"/>
      <c r="AK7412" s="20"/>
      <c r="AN7412" s="2"/>
      <c r="AO7412" s="2"/>
    </row>
    <row r="7413" spans="7:41" x14ac:dyDescent="0.25">
      <c r="G7413" s="2"/>
      <c r="AF7413" s="20"/>
      <c r="AI7413" s="2"/>
      <c r="AJ7413" s="2"/>
      <c r="AK7413" s="20"/>
      <c r="AN7413" s="2"/>
      <c r="AO7413" s="2"/>
    </row>
    <row r="7414" spans="7:41" x14ac:dyDescent="0.25">
      <c r="G7414" s="2"/>
      <c r="AF7414" s="20"/>
      <c r="AI7414" s="2"/>
      <c r="AJ7414" s="2"/>
      <c r="AK7414" s="20"/>
      <c r="AN7414" s="2"/>
      <c r="AO7414" s="2"/>
    </row>
    <row r="7415" spans="7:41" x14ac:dyDescent="0.25">
      <c r="G7415" s="2"/>
      <c r="AF7415" s="20"/>
      <c r="AI7415" s="2"/>
      <c r="AJ7415" s="2"/>
      <c r="AK7415" s="20"/>
      <c r="AN7415" s="2"/>
      <c r="AO7415" s="2"/>
    </row>
    <row r="7416" spans="7:41" x14ac:dyDescent="0.25">
      <c r="G7416" s="2"/>
      <c r="AF7416" s="20"/>
      <c r="AI7416" s="2"/>
      <c r="AJ7416" s="2"/>
      <c r="AK7416" s="20"/>
      <c r="AN7416" s="2"/>
      <c r="AO7416" s="2"/>
    </row>
    <row r="7417" spans="7:41" x14ac:dyDescent="0.25">
      <c r="G7417" s="2"/>
      <c r="AF7417" s="20"/>
      <c r="AI7417" s="2"/>
      <c r="AJ7417" s="2"/>
      <c r="AK7417" s="20"/>
      <c r="AN7417" s="2"/>
      <c r="AO7417" s="2"/>
    </row>
    <row r="7418" spans="7:41" x14ac:dyDescent="0.25">
      <c r="G7418" s="2"/>
      <c r="AF7418" s="20"/>
      <c r="AI7418" s="2"/>
      <c r="AJ7418" s="2"/>
      <c r="AK7418" s="20"/>
      <c r="AN7418" s="2"/>
      <c r="AO7418" s="2"/>
    </row>
    <row r="7419" spans="7:41" x14ac:dyDescent="0.25">
      <c r="G7419" s="2"/>
      <c r="AF7419" s="20"/>
      <c r="AI7419" s="2"/>
      <c r="AJ7419" s="2"/>
      <c r="AK7419" s="20"/>
      <c r="AN7419" s="2"/>
      <c r="AO7419" s="2"/>
    </row>
    <row r="7420" spans="7:41" x14ac:dyDescent="0.25">
      <c r="G7420" s="2"/>
      <c r="AF7420" s="20"/>
      <c r="AI7420" s="2"/>
      <c r="AJ7420" s="2"/>
      <c r="AK7420" s="20"/>
      <c r="AN7420" s="2"/>
      <c r="AO7420" s="2"/>
    </row>
    <row r="7421" spans="7:41" x14ac:dyDescent="0.25">
      <c r="G7421" s="2"/>
      <c r="AF7421" s="20"/>
      <c r="AI7421" s="2"/>
      <c r="AJ7421" s="2"/>
      <c r="AK7421" s="20"/>
      <c r="AN7421" s="2"/>
      <c r="AO7421" s="2"/>
    </row>
    <row r="7422" spans="7:41" x14ac:dyDescent="0.25">
      <c r="G7422" s="2"/>
      <c r="AF7422" s="20"/>
      <c r="AI7422" s="2"/>
      <c r="AJ7422" s="2"/>
      <c r="AK7422" s="20"/>
      <c r="AN7422" s="2"/>
      <c r="AO7422" s="2"/>
    </row>
    <row r="7423" spans="7:41" x14ac:dyDescent="0.25">
      <c r="G7423" s="2"/>
      <c r="AF7423" s="20"/>
      <c r="AI7423" s="2"/>
      <c r="AJ7423" s="2"/>
      <c r="AK7423" s="20"/>
      <c r="AN7423" s="2"/>
      <c r="AO7423" s="2"/>
    </row>
    <row r="7424" spans="7:41" x14ac:dyDescent="0.25">
      <c r="G7424" s="2"/>
      <c r="AF7424" s="20"/>
      <c r="AI7424" s="2"/>
      <c r="AJ7424" s="2"/>
      <c r="AK7424" s="20"/>
      <c r="AN7424" s="2"/>
      <c r="AO7424" s="2"/>
    </row>
    <row r="7425" spans="7:41" x14ac:dyDescent="0.25">
      <c r="G7425" s="2"/>
      <c r="AF7425" s="20"/>
      <c r="AI7425" s="2"/>
      <c r="AJ7425" s="2"/>
      <c r="AK7425" s="20"/>
      <c r="AN7425" s="2"/>
      <c r="AO7425" s="2"/>
    </row>
    <row r="7426" spans="7:41" x14ac:dyDescent="0.25">
      <c r="G7426" s="2"/>
      <c r="AF7426" s="20"/>
      <c r="AI7426" s="2"/>
      <c r="AJ7426" s="2"/>
      <c r="AK7426" s="20"/>
      <c r="AN7426" s="2"/>
      <c r="AO7426" s="2"/>
    </row>
    <row r="7427" spans="7:41" x14ac:dyDescent="0.25">
      <c r="G7427" s="2"/>
      <c r="AF7427" s="20"/>
      <c r="AI7427" s="2"/>
      <c r="AJ7427" s="2"/>
      <c r="AK7427" s="20"/>
      <c r="AN7427" s="2"/>
      <c r="AO7427" s="2"/>
    </row>
    <row r="7428" spans="7:41" x14ac:dyDescent="0.25">
      <c r="G7428" s="2"/>
      <c r="AF7428" s="20"/>
      <c r="AI7428" s="2"/>
      <c r="AJ7428" s="2"/>
      <c r="AK7428" s="20"/>
      <c r="AN7428" s="2"/>
      <c r="AO7428" s="2"/>
    </row>
    <row r="7429" spans="7:41" x14ac:dyDescent="0.25">
      <c r="G7429" s="2"/>
      <c r="AF7429" s="20"/>
      <c r="AI7429" s="2"/>
      <c r="AJ7429" s="2"/>
      <c r="AK7429" s="20"/>
      <c r="AN7429" s="2"/>
      <c r="AO7429" s="2"/>
    </row>
    <row r="7430" spans="7:41" x14ac:dyDescent="0.25">
      <c r="G7430" s="2"/>
      <c r="AF7430" s="20"/>
      <c r="AI7430" s="2"/>
      <c r="AJ7430" s="2"/>
      <c r="AK7430" s="20"/>
      <c r="AN7430" s="2"/>
      <c r="AO7430" s="2"/>
    </row>
    <row r="7431" spans="7:41" x14ac:dyDescent="0.25">
      <c r="G7431" s="2"/>
      <c r="AF7431" s="20"/>
      <c r="AI7431" s="2"/>
      <c r="AJ7431" s="2"/>
      <c r="AK7431" s="20"/>
      <c r="AN7431" s="2"/>
      <c r="AO7431" s="2"/>
    </row>
    <row r="7432" spans="7:41" x14ac:dyDescent="0.25">
      <c r="G7432" s="2"/>
      <c r="AF7432" s="20"/>
      <c r="AI7432" s="2"/>
      <c r="AJ7432" s="2"/>
      <c r="AK7432" s="20"/>
      <c r="AN7432" s="2"/>
      <c r="AO7432" s="2"/>
    </row>
    <row r="7433" spans="7:41" x14ac:dyDescent="0.25">
      <c r="G7433" s="2"/>
      <c r="AF7433" s="20"/>
      <c r="AI7433" s="2"/>
      <c r="AJ7433" s="2"/>
      <c r="AK7433" s="20"/>
      <c r="AN7433" s="2"/>
      <c r="AO7433" s="2"/>
    </row>
    <row r="7434" spans="7:41" x14ac:dyDescent="0.25">
      <c r="G7434" s="2"/>
      <c r="AF7434" s="20"/>
      <c r="AI7434" s="2"/>
      <c r="AJ7434" s="2"/>
      <c r="AK7434" s="20"/>
      <c r="AN7434" s="2"/>
      <c r="AO7434" s="2"/>
    </row>
    <row r="7435" spans="7:41" x14ac:dyDescent="0.25">
      <c r="G7435" s="2"/>
      <c r="AF7435" s="20"/>
      <c r="AI7435" s="2"/>
      <c r="AJ7435" s="2"/>
      <c r="AK7435" s="20"/>
      <c r="AN7435" s="2"/>
      <c r="AO7435" s="2"/>
    </row>
    <row r="7436" spans="7:41" x14ac:dyDescent="0.25">
      <c r="G7436" s="2"/>
      <c r="AF7436" s="20"/>
      <c r="AI7436" s="2"/>
      <c r="AJ7436" s="2"/>
      <c r="AK7436" s="20"/>
      <c r="AN7436" s="2"/>
      <c r="AO7436" s="2"/>
    </row>
    <row r="7437" spans="7:41" x14ac:dyDescent="0.25">
      <c r="G7437" s="2"/>
      <c r="AF7437" s="20"/>
      <c r="AI7437" s="2"/>
      <c r="AJ7437" s="2"/>
      <c r="AK7437" s="20"/>
      <c r="AN7437" s="2"/>
      <c r="AO7437" s="2"/>
    </row>
    <row r="7438" spans="7:41" x14ac:dyDescent="0.25">
      <c r="G7438" s="2"/>
      <c r="AF7438" s="20"/>
      <c r="AI7438" s="2"/>
      <c r="AJ7438" s="2"/>
      <c r="AK7438" s="20"/>
      <c r="AN7438" s="2"/>
      <c r="AO7438" s="2"/>
    </row>
    <row r="7439" spans="7:41" x14ac:dyDescent="0.25">
      <c r="G7439" s="2"/>
      <c r="AF7439" s="20"/>
      <c r="AI7439" s="2"/>
      <c r="AJ7439" s="2"/>
      <c r="AK7439" s="20"/>
      <c r="AN7439" s="2"/>
      <c r="AO7439" s="2"/>
    </row>
    <row r="7440" spans="7:41" x14ac:dyDescent="0.25">
      <c r="G7440" s="2"/>
      <c r="AF7440" s="20"/>
      <c r="AI7440" s="2"/>
      <c r="AJ7440" s="2"/>
      <c r="AK7440" s="20"/>
      <c r="AN7440" s="2"/>
      <c r="AO7440" s="2"/>
    </row>
    <row r="7441" spans="7:41" x14ac:dyDescent="0.25">
      <c r="G7441" s="2"/>
      <c r="AF7441" s="20"/>
      <c r="AI7441" s="2"/>
      <c r="AJ7441" s="2"/>
      <c r="AK7441" s="20"/>
      <c r="AN7441" s="2"/>
      <c r="AO7441" s="2"/>
    </row>
    <row r="7442" spans="7:41" x14ac:dyDescent="0.25">
      <c r="G7442" s="2"/>
      <c r="AF7442" s="20"/>
      <c r="AI7442" s="2"/>
      <c r="AJ7442" s="2"/>
      <c r="AK7442" s="20"/>
      <c r="AN7442" s="2"/>
      <c r="AO7442" s="2"/>
    </row>
    <row r="7443" spans="7:41" x14ac:dyDescent="0.25">
      <c r="G7443" s="2"/>
      <c r="AF7443" s="20"/>
      <c r="AI7443" s="2"/>
      <c r="AJ7443" s="2"/>
      <c r="AK7443" s="20"/>
      <c r="AN7443" s="2"/>
      <c r="AO7443" s="2"/>
    </row>
    <row r="7444" spans="7:41" x14ac:dyDescent="0.25">
      <c r="G7444" s="2"/>
      <c r="AF7444" s="20"/>
      <c r="AI7444" s="2"/>
      <c r="AJ7444" s="2"/>
      <c r="AK7444" s="20"/>
      <c r="AN7444" s="2"/>
      <c r="AO7444" s="2"/>
    </row>
    <row r="7445" spans="7:41" x14ac:dyDescent="0.25">
      <c r="G7445" s="2"/>
      <c r="AF7445" s="20"/>
      <c r="AI7445" s="2"/>
      <c r="AJ7445" s="2"/>
      <c r="AK7445" s="20"/>
      <c r="AN7445" s="2"/>
      <c r="AO7445" s="2"/>
    </row>
    <row r="7446" spans="7:41" x14ac:dyDescent="0.25">
      <c r="G7446" s="2"/>
      <c r="AF7446" s="20"/>
      <c r="AI7446" s="2"/>
      <c r="AJ7446" s="2"/>
      <c r="AK7446" s="20"/>
      <c r="AN7446" s="2"/>
      <c r="AO7446" s="2"/>
    </row>
    <row r="7447" spans="7:41" x14ac:dyDescent="0.25">
      <c r="G7447" s="2"/>
      <c r="AF7447" s="20"/>
      <c r="AI7447" s="2"/>
      <c r="AJ7447" s="2"/>
      <c r="AK7447" s="20"/>
      <c r="AN7447" s="2"/>
      <c r="AO7447" s="2"/>
    </row>
    <row r="7448" spans="7:41" x14ac:dyDescent="0.25">
      <c r="G7448" s="2"/>
      <c r="AF7448" s="20"/>
      <c r="AI7448" s="2"/>
      <c r="AJ7448" s="2"/>
      <c r="AK7448" s="20"/>
      <c r="AN7448" s="2"/>
      <c r="AO7448" s="2"/>
    </row>
    <row r="7449" spans="7:41" x14ac:dyDescent="0.25">
      <c r="G7449" s="2"/>
      <c r="AF7449" s="20"/>
      <c r="AI7449" s="2"/>
      <c r="AJ7449" s="2"/>
      <c r="AK7449" s="20"/>
      <c r="AN7449" s="2"/>
      <c r="AO7449" s="2"/>
    </row>
    <row r="7450" spans="7:41" x14ac:dyDescent="0.25">
      <c r="G7450" s="2"/>
      <c r="AF7450" s="20"/>
      <c r="AI7450" s="2"/>
      <c r="AJ7450" s="2"/>
      <c r="AK7450" s="20"/>
      <c r="AN7450" s="2"/>
      <c r="AO7450" s="2"/>
    </row>
    <row r="7451" spans="7:41" x14ac:dyDescent="0.25">
      <c r="G7451" s="2"/>
      <c r="AF7451" s="20"/>
      <c r="AI7451" s="2"/>
      <c r="AJ7451" s="2"/>
      <c r="AK7451" s="20"/>
      <c r="AN7451" s="2"/>
      <c r="AO7451" s="2"/>
    </row>
    <row r="7452" spans="7:41" x14ac:dyDescent="0.25">
      <c r="G7452" s="2"/>
      <c r="AF7452" s="20"/>
      <c r="AI7452" s="2"/>
      <c r="AJ7452" s="2"/>
      <c r="AK7452" s="20"/>
      <c r="AN7452" s="2"/>
      <c r="AO7452" s="2"/>
    </row>
    <row r="7453" spans="7:41" x14ac:dyDescent="0.25">
      <c r="G7453" s="2"/>
      <c r="AF7453" s="20"/>
      <c r="AI7453" s="2"/>
      <c r="AJ7453" s="2"/>
      <c r="AK7453" s="20"/>
      <c r="AN7453" s="2"/>
      <c r="AO7453" s="2"/>
    </row>
    <row r="7454" spans="7:41" x14ac:dyDescent="0.25">
      <c r="G7454" s="2"/>
      <c r="AF7454" s="20"/>
      <c r="AI7454" s="2"/>
      <c r="AJ7454" s="2"/>
      <c r="AK7454" s="20"/>
      <c r="AN7454" s="2"/>
      <c r="AO7454" s="2"/>
    </row>
    <row r="7455" spans="7:41" x14ac:dyDescent="0.25">
      <c r="G7455" s="2"/>
      <c r="AF7455" s="20"/>
      <c r="AI7455" s="2"/>
      <c r="AJ7455" s="2"/>
      <c r="AK7455" s="20"/>
      <c r="AN7455" s="2"/>
      <c r="AO7455" s="2"/>
    </row>
    <row r="7456" spans="7:41" x14ac:dyDescent="0.25">
      <c r="G7456" s="2"/>
      <c r="AF7456" s="20"/>
      <c r="AI7456" s="2"/>
      <c r="AJ7456" s="2"/>
      <c r="AK7456" s="20"/>
      <c r="AN7456" s="2"/>
      <c r="AO7456" s="2"/>
    </row>
    <row r="7457" spans="7:41" x14ac:dyDescent="0.25">
      <c r="G7457" s="2"/>
      <c r="AF7457" s="20"/>
      <c r="AI7457" s="2"/>
      <c r="AJ7457" s="2"/>
      <c r="AK7457" s="20"/>
      <c r="AN7457" s="2"/>
      <c r="AO7457" s="2"/>
    </row>
    <row r="7458" spans="7:41" x14ac:dyDescent="0.25">
      <c r="G7458" s="2"/>
      <c r="AF7458" s="20"/>
      <c r="AI7458" s="2"/>
      <c r="AJ7458" s="2"/>
      <c r="AK7458" s="20"/>
      <c r="AN7458" s="2"/>
      <c r="AO7458" s="2"/>
    </row>
    <row r="7459" spans="7:41" x14ac:dyDescent="0.25">
      <c r="G7459" s="2"/>
      <c r="AF7459" s="20"/>
      <c r="AI7459" s="2"/>
      <c r="AJ7459" s="2"/>
      <c r="AK7459" s="20"/>
      <c r="AN7459" s="2"/>
      <c r="AO7459" s="2"/>
    </row>
    <row r="7460" spans="7:41" x14ac:dyDescent="0.25">
      <c r="G7460" s="2"/>
      <c r="AF7460" s="20"/>
      <c r="AI7460" s="2"/>
      <c r="AJ7460" s="2"/>
      <c r="AK7460" s="20"/>
      <c r="AN7460" s="2"/>
      <c r="AO7460" s="2"/>
    </row>
    <row r="7461" spans="7:41" x14ac:dyDescent="0.25">
      <c r="G7461" s="2"/>
      <c r="AF7461" s="20"/>
      <c r="AI7461" s="2"/>
      <c r="AJ7461" s="2"/>
      <c r="AK7461" s="20"/>
      <c r="AN7461" s="2"/>
      <c r="AO7461" s="2"/>
    </row>
    <row r="7462" spans="7:41" x14ac:dyDescent="0.25">
      <c r="G7462" s="2"/>
      <c r="AF7462" s="20"/>
      <c r="AI7462" s="2"/>
      <c r="AJ7462" s="2"/>
      <c r="AK7462" s="20"/>
      <c r="AN7462" s="2"/>
      <c r="AO7462" s="2"/>
    </row>
    <row r="7463" spans="7:41" x14ac:dyDescent="0.25">
      <c r="G7463" s="2"/>
      <c r="AF7463" s="20"/>
      <c r="AI7463" s="2"/>
      <c r="AJ7463" s="2"/>
      <c r="AK7463" s="20"/>
      <c r="AN7463" s="2"/>
      <c r="AO7463" s="2"/>
    </row>
    <row r="7464" spans="7:41" x14ac:dyDescent="0.25">
      <c r="G7464" s="2"/>
      <c r="AF7464" s="20"/>
      <c r="AI7464" s="2"/>
      <c r="AJ7464" s="2"/>
      <c r="AK7464" s="20"/>
      <c r="AN7464" s="2"/>
      <c r="AO7464" s="2"/>
    </row>
    <row r="7465" spans="7:41" x14ac:dyDescent="0.25">
      <c r="G7465" s="2"/>
      <c r="AF7465" s="20"/>
      <c r="AI7465" s="2"/>
      <c r="AJ7465" s="2"/>
      <c r="AK7465" s="20"/>
      <c r="AN7465" s="2"/>
      <c r="AO7465" s="2"/>
    </row>
    <row r="7466" spans="7:41" x14ac:dyDescent="0.25">
      <c r="G7466" s="2"/>
      <c r="AF7466" s="20"/>
      <c r="AI7466" s="2"/>
      <c r="AJ7466" s="2"/>
      <c r="AK7466" s="20"/>
      <c r="AN7466" s="2"/>
      <c r="AO7466" s="2"/>
    </row>
    <row r="7467" spans="7:41" x14ac:dyDescent="0.25">
      <c r="G7467" s="2"/>
      <c r="AF7467" s="20"/>
      <c r="AI7467" s="2"/>
      <c r="AJ7467" s="2"/>
      <c r="AK7467" s="20"/>
      <c r="AN7467" s="2"/>
      <c r="AO7467" s="2"/>
    </row>
    <row r="7468" spans="7:41" x14ac:dyDescent="0.25">
      <c r="G7468" s="2"/>
      <c r="AF7468" s="20"/>
      <c r="AI7468" s="2"/>
      <c r="AJ7468" s="2"/>
      <c r="AK7468" s="20"/>
      <c r="AN7468" s="2"/>
      <c r="AO7468" s="2"/>
    </row>
    <row r="7469" spans="7:41" x14ac:dyDescent="0.25">
      <c r="G7469" s="2"/>
      <c r="AF7469" s="20"/>
      <c r="AI7469" s="2"/>
      <c r="AJ7469" s="2"/>
      <c r="AK7469" s="20"/>
      <c r="AN7469" s="2"/>
      <c r="AO7469" s="2"/>
    </row>
    <row r="7470" spans="7:41" x14ac:dyDescent="0.25">
      <c r="G7470" s="2"/>
      <c r="AF7470" s="20"/>
      <c r="AI7470" s="2"/>
      <c r="AJ7470" s="2"/>
      <c r="AK7470" s="20"/>
      <c r="AN7470" s="2"/>
      <c r="AO7470" s="2"/>
    </row>
    <row r="7471" spans="7:41" x14ac:dyDescent="0.25">
      <c r="G7471" s="2"/>
      <c r="AF7471" s="20"/>
      <c r="AI7471" s="2"/>
      <c r="AJ7471" s="2"/>
      <c r="AK7471" s="20"/>
      <c r="AN7471" s="2"/>
      <c r="AO7471" s="2"/>
    </row>
    <row r="7472" spans="7:41" x14ac:dyDescent="0.25">
      <c r="G7472" s="2"/>
      <c r="AF7472" s="20"/>
      <c r="AI7472" s="2"/>
      <c r="AJ7472" s="2"/>
      <c r="AK7472" s="20"/>
      <c r="AN7472" s="2"/>
      <c r="AO7472" s="2"/>
    </row>
    <row r="7473" spans="7:41" x14ac:dyDescent="0.25">
      <c r="G7473" s="2"/>
      <c r="AF7473" s="20"/>
      <c r="AI7473" s="2"/>
      <c r="AJ7473" s="2"/>
      <c r="AK7473" s="20"/>
      <c r="AN7473" s="2"/>
      <c r="AO7473" s="2"/>
    </row>
    <row r="7474" spans="7:41" x14ac:dyDescent="0.25">
      <c r="G7474" s="2"/>
      <c r="AF7474" s="20"/>
      <c r="AI7474" s="2"/>
      <c r="AJ7474" s="2"/>
      <c r="AK7474" s="20"/>
      <c r="AN7474" s="2"/>
      <c r="AO7474" s="2"/>
    </row>
    <row r="7475" spans="7:41" x14ac:dyDescent="0.25">
      <c r="G7475" s="2"/>
      <c r="AF7475" s="20"/>
      <c r="AI7475" s="2"/>
      <c r="AJ7475" s="2"/>
      <c r="AK7475" s="20"/>
      <c r="AN7475" s="2"/>
      <c r="AO7475" s="2"/>
    </row>
    <row r="7476" spans="7:41" x14ac:dyDescent="0.25">
      <c r="G7476" s="2"/>
      <c r="AF7476" s="20"/>
      <c r="AI7476" s="2"/>
      <c r="AJ7476" s="2"/>
      <c r="AK7476" s="20"/>
      <c r="AN7476" s="2"/>
      <c r="AO7476" s="2"/>
    </row>
    <row r="7477" spans="7:41" x14ac:dyDescent="0.25">
      <c r="G7477" s="2"/>
      <c r="AF7477" s="20"/>
      <c r="AI7477" s="2"/>
      <c r="AJ7477" s="2"/>
      <c r="AK7477" s="20"/>
      <c r="AN7477" s="2"/>
      <c r="AO7477" s="2"/>
    </row>
    <row r="7478" spans="7:41" x14ac:dyDescent="0.25">
      <c r="G7478" s="2"/>
      <c r="AF7478" s="20"/>
      <c r="AI7478" s="2"/>
      <c r="AJ7478" s="2"/>
      <c r="AK7478" s="20"/>
      <c r="AN7478" s="2"/>
      <c r="AO7478" s="2"/>
    </row>
    <row r="7479" spans="7:41" x14ac:dyDescent="0.25">
      <c r="G7479" s="2"/>
      <c r="AF7479" s="20"/>
      <c r="AI7479" s="2"/>
      <c r="AJ7479" s="2"/>
      <c r="AK7479" s="20"/>
      <c r="AN7479" s="2"/>
      <c r="AO7479" s="2"/>
    </row>
    <row r="7480" spans="7:41" x14ac:dyDescent="0.25">
      <c r="G7480" s="2"/>
      <c r="AF7480" s="20"/>
      <c r="AI7480" s="2"/>
      <c r="AJ7480" s="2"/>
      <c r="AK7480" s="20"/>
      <c r="AN7480" s="2"/>
      <c r="AO7480" s="2"/>
    </row>
    <row r="7481" spans="7:41" x14ac:dyDescent="0.25">
      <c r="G7481" s="2"/>
      <c r="AF7481" s="20"/>
      <c r="AI7481" s="2"/>
      <c r="AJ7481" s="2"/>
      <c r="AK7481" s="20"/>
      <c r="AN7481" s="2"/>
      <c r="AO7481" s="2"/>
    </row>
    <row r="7482" spans="7:41" x14ac:dyDescent="0.25">
      <c r="G7482" s="2"/>
      <c r="AF7482" s="20"/>
      <c r="AI7482" s="2"/>
      <c r="AJ7482" s="2"/>
      <c r="AK7482" s="20"/>
      <c r="AN7482" s="2"/>
      <c r="AO7482" s="2"/>
    </row>
    <row r="7483" spans="7:41" x14ac:dyDescent="0.25">
      <c r="G7483" s="2"/>
      <c r="AF7483" s="20"/>
      <c r="AI7483" s="2"/>
      <c r="AJ7483" s="2"/>
      <c r="AK7483" s="20"/>
      <c r="AN7483" s="2"/>
      <c r="AO7483" s="2"/>
    </row>
    <row r="7484" spans="7:41" x14ac:dyDescent="0.25">
      <c r="G7484" s="2"/>
      <c r="AF7484" s="20"/>
      <c r="AI7484" s="2"/>
      <c r="AJ7484" s="2"/>
      <c r="AK7484" s="20"/>
      <c r="AN7484" s="2"/>
      <c r="AO7484" s="2"/>
    </row>
    <row r="7485" spans="7:41" x14ac:dyDescent="0.25">
      <c r="G7485" s="2"/>
      <c r="AF7485" s="20"/>
      <c r="AI7485" s="2"/>
      <c r="AJ7485" s="2"/>
      <c r="AK7485" s="20"/>
      <c r="AN7485" s="2"/>
      <c r="AO7485" s="2"/>
    </row>
    <row r="7486" spans="7:41" x14ac:dyDescent="0.25">
      <c r="G7486" s="2"/>
      <c r="AF7486" s="20"/>
      <c r="AI7486" s="2"/>
      <c r="AJ7486" s="2"/>
      <c r="AK7486" s="20"/>
      <c r="AN7486" s="2"/>
      <c r="AO7486" s="2"/>
    </row>
    <row r="7487" spans="7:41" x14ac:dyDescent="0.25">
      <c r="G7487" s="2"/>
      <c r="AF7487" s="20"/>
      <c r="AI7487" s="2"/>
      <c r="AJ7487" s="2"/>
      <c r="AK7487" s="20"/>
      <c r="AN7487" s="2"/>
      <c r="AO7487" s="2"/>
    </row>
    <row r="7488" spans="7:41" x14ac:dyDescent="0.25">
      <c r="G7488" s="2"/>
      <c r="AF7488" s="20"/>
      <c r="AI7488" s="2"/>
      <c r="AJ7488" s="2"/>
      <c r="AK7488" s="20"/>
      <c r="AN7488" s="2"/>
      <c r="AO7488" s="2"/>
    </row>
    <row r="7489" spans="7:41" x14ac:dyDescent="0.25">
      <c r="G7489" s="2"/>
      <c r="AF7489" s="20"/>
      <c r="AI7489" s="2"/>
      <c r="AJ7489" s="2"/>
      <c r="AK7489" s="20"/>
      <c r="AN7489" s="2"/>
      <c r="AO7489" s="2"/>
    </row>
    <row r="7490" spans="7:41" x14ac:dyDescent="0.25">
      <c r="G7490" s="2"/>
      <c r="AF7490" s="20"/>
      <c r="AI7490" s="2"/>
      <c r="AJ7490" s="2"/>
      <c r="AK7490" s="20"/>
      <c r="AN7490" s="2"/>
      <c r="AO7490" s="2"/>
    </row>
    <row r="7491" spans="7:41" x14ac:dyDescent="0.25">
      <c r="G7491" s="2"/>
      <c r="AF7491" s="20"/>
      <c r="AI7491" s="2"/>
      <c r="AJ7491" s="2"/>
      <c r="AK7491" s="20"/>
      <c r="AN7491" s="2"/>
      <c r="AO7491" s="2"/>
    </row>
    <row r="7492" spans="7:41" x14ac:dyDescent="0.25">
      <c r="G7492" s="2"/>
      <c r="AF7492" s="20"/>
      <c r="AI7492" s="2"/>
      <c r="AJ7492" s="2"/>
      <c r="AK7492" s="20"/>
      <c r="AN7492" s="2"/>
      <c r="AO7492" s="2"/>
    </row>
    <row r="7493" spans="7:41" x14ac:dyDescent="0.25">
      <c r="G7493" s="2"/>
      <c r="AF7493" s="20"/>
      <c r="AI7493" s="2"/>
      <c r="AJ7493" s="2"/>
      <c r="AK7493" s="20"/>
      <c r="AN7493" s="2"/>
      <c r="AO7493" s="2"/>
    </row>
    <row r="7494" spans="7:41" x14ac:dyDescent="0.25">
      <c r="G7494" s="2"/>
      <c r="AF7494" s="20"/>
      <c r="AI7494" s="2"/>
      <c r="AJ7494" s="2"/>
      <c r="AK7494" s="20"/>
      <c r="AN7494" s="2"/>
      <c r="AO7494" s="2"/>
    </row>
    <row r="7495" spans="7:41" x14ac:dyDescent="0.25">
      <c r="G7495" s="2"/>
      <c r="AF7495" s="20"/>
      <c r="AI7495" s="2"/>
      <c r="AJ7495" s="2"/>
      <c r="AK7495" s="20"/>
      <c r="AN7495" s="2"/>
      <c r="AO7495" s="2"/>
    </row>
    <row r="7496" spans="7:41" x14ac:dyDescent="0.25">
      <c r="G7496" s="2"/>
      <c r="AF7496" s="20"/>
      <c r="AI7496" s="2"/>
      <c r="AJ7496" s="2"/>
      <c r="AK7496" s="20"/>
      <c r="AN7496" s="2"/>
      <c r="AO7496" s="2"/>
    </row>
    <row r="7497" spans="7:41" x14ac:dyDescent="0.25">
      <c r="G7497" s="2"/>
      <c r="AF7497" s="20"/>
      <c r="AI7497" s="2"/>
      <c r="AJ7497" s="2"/>
      <c r="AK7497" s="20"/>
      <c r="AN7497" s="2"/>
      <c r="AO7497" s="2"/>
    </row>
    <row r="7498" spans="7:41" x14ac:dyDescent="0.25">
      <c r="G7498" s="2"/>
      <c r="AF7498" s="20"/>
      <c r="AI7498" s="2"/>
      <c r="AJ7498" s="2"/>
      <c r="AK7498" s="20"/>
      <c r="AN7498" s="2"/>
      <c r="AO7498" s="2"/>
    </row>
    <row r="7499" spans="7:41" x14ac:dyDescent="0.25">
      <c r="G7499" s="2"/>
      <c r="AF7499" s="20"/>
      <c r="AI7499" s="2"/>
      <c r="AJ7499" s="2"/>
      <c r="AK7499" s="20"/>
      <c r="AN7499" s="2"/>
      <c r="AO7499" s="2"/>
    </row>
    <row r="7500" spans="7:41" x14ac:dyDescent="0.25">
      <c r="G7500" s="2"/>
      <c r="AF7500" s="20"/>
      <c r="AI7500" s="2"/>
      <c r="AJ7500" s="2"/>
      <c r="AK7500" s="20"/>
      <c r="AN7500" s="2"/>
      <c r="AO7500" s="2"/>
    </row>
    <row r="7501" spans="7:41" x14ac:dyDescent="0.25">
      <c r="G7501" s="2"/>
      <c r="AF7501" s="20"/>
      <c r="AI7501" s="2"/>
      <c r="AJ7501" s="2"/>
      <c r="AK7501" s="20"/>
      <c r="AN7501" s="2"/>
      <c r="AO7501" s="2"/>
    </row>
    <row r="7502" spans="7:41" x14ac:dyDescent="0.25">
      <c r="G7502" s="2"/>
      <c r="AF7502" s="20"/>
      <c r="AI7502" s="2"/>
      <c r="AJ7502" s="2"/>
      <c r="AK7502" s="20"/>
      <c r="AN7502" s="2"/>
      <c r="AO7502" s="2"/>
    </row>
    <row r="7503" spans="7:41" x14ac:dyDescent="0.25">
      <c r="G7503" s="2"/>
      <c r="AF7503" s="20"/>
      <c r="AI7503" s="2"/>
      <c r="AJ7503" s="2"/>
      <c r="AK7503" s="20"/>
      <c r="AN7503" s="2"/>
      <c r="AO7503" s="2"/>
    </row>
    <row r="7504" spans="7:41" x14ac:dyDescent="0.25">
      <c r="G7504" s="2"/>
      <c r="AF7504" s="20"/>
      <c r="AI7504" s="2"/>
      <c r="AJ7504" s="2"/>
      <c r="AK7504" s="20"/>
      <c r="AN7504" s="2"/>
      <c r="AO7504" s="2"/>
    </row>
    <row r="7505" spans="7:41" x14ac:dyDescent="0.25">
      <c r="G7505" s="2"/>
      <c r="AF7505" s="20"/>
      <c r="AI7505" s="2"/>
      <c r="AJ7505" s="2"/>
      <c r="AK7505" s="20"/>
      <c r="AN7505" s="2"/>
      <c r="AO7505" s="2"/>
    </row>
    <row r="7506" spans="7:41" x14ac:dyDescent="0.25">
      <c r="G7506" s="2"/>
      <c r="AF7506" s="20"/>
      <c r="AI7506" s="2"/>
      <c r="AJ7506" s="2"/>
      <c r="AK7506" s="20"/>
      <c r="AN7506" s="2"/>
      <c r="AO7506" s="2"/>
    </row>
    <row r="7507" spans="7:41" x14ac:dyDescent="0.25">
      <c r="G7507" s="2"/>
      <c r="AF7507" s="20"/>
      <c r="AI7507" s="2"/>
      <c r="AJ7507" s="2"/>
      <c r="AK7507" s="20"/>
      <c r="AN7507" s="2"/>
      <c r="AO7507" s="2"/>
    </row>
    <row r="7508" spans="7:41" x14ac:dyDescent="0.25">
      <c r="G7508" s="2"/>
      <c r="AF7508" s="20"/>
      <c r="AI7508" s="2"/>
      <c r="AJ7508" s="2"/>
      <c r="AK7508" s="20"/>
      <c r="AN7508" s="2"/>
      <c r="AO7508" s="2"/>
    </row>
    <row r="7509" spans="7:41" x14ac:dyDescent="0.25">
      <c r="G7509" s="2"/>
      <c r="AF7509" s="20"/>
      <c r="AI7509" s="2"/>
      <c r="AJ7509" s="2"/>
      <c r="AK7509" s="20"/>
      <c r="AN7509" s="2"/>
      <c r="AO7509" s="2"/>
    </row>
    <row r="7510" spans="7:41" x14ac:dyDescent="0.25">
      <c r="G7510" s="2"/>
      <c r="AF7510" s="20"/>
      <c r="AI7510" s="2"/>
      <c r="AJ7510" s="2"/>
      <c r="AK7510" s="20"/>
      <c r="AN7510" s="2"/>
      <c r="AO7510" s="2"/>
    </row>
    <row r="7511" spans="7:41" x14ac:dyDescent="0.25">
      <c r="G7511" s="2"/>
      <c r="AF7511" s="20"/>
      <c r="AI7511" s="2"/>
      <c r="AJ7511" s="2"/>
      <c r="AK7511" s="20"/>
      <c r="AN7511" s="2"/>
      <c r="AO7511" s="2"/>
    </row>
    <row r="7512" spans="7:41" x14ac:dyDescent="0.25">
      <c r="G7512" s="2"/>
      <c r="AF7512" s="20"/>
      <c r="AI7512" s="2"/>
      <c r="AJ7512" s="2"/>
      <c r="AK7512" s="20"/>
      <c r="AN7512" s="2"/>
      <c r="AO7512" s="2"/>
    </row>
    <row r="7513" spans="7:41" x14ac:dyDescent="0.25">
      <c r="G7513" s="2"/>
      <c r="AF7513" s="20"/>
      <c r="AI7513" s="2"/>
      <c r="AJ7513" s="2"/>
      <c r="AK7513" s="20"/>
      <c r="AN7513" s="2"/>
      <c r="AO7513" s="2"/>
    </row>
    <row r="7514" spans="7:41" x14ac:dyDescent="0.25">
      <c r="G7514" s="2"/>
      <c r="AF7514" s="20"/>
      <c r="AI7514" s="2"/>
      <c r="AJ7514" s="2"/>
      <c r="AK7514" s="20"/>
      <c r="AN7514" s="2"/>
      <c r="AO7514" s="2"/>
    </row>
    <row r="7515" spans="7:41" x14ac:dyDescent="0.25">
      <c r="G7515" s="2"/>
      <c r="AF7515" s="20"/>
      <c r="AI7515" s="2"/>
      <c r="AJ7515" s="2"/>
      <c r="AK7515" s="20"/>
      <c r="AN7515" s="2"/>
      <c r="AO7515" s="2"/>
    </row>
    <row r="7516" spans="7:41" x14ac:dyDescent="0.25">
      <c r="G7516" s="2"/>
      <c r="AF7516" s="20"/>
      <c r="AI7516" s="2"/>
      <c r="AJ7516" s="2"/>
      <c r="AK7516" s="20"/>
      <c r="AN7516" s="2"/>
      <c r="AO7516" s="2"/>
    </row>
    <row r="7517" spans="7:41" x14ac:dyDescent="0.25">
      <c r="G7517" s="2"/>
      <c r="AF7517" s="20"/>
      <c r="AI7517" s="2"/>
      <c r="AJ7517" s="2"/>
      <c r="AK7517" s="20"/>
      <c r="AN7517" s="2"/>
      <c r="AO7517" s="2"/>
    </row>
    <row r="7518" spans="7:41" x14ac:dyDescent="0.25">
      <c r="G7518" s="2"/>
      <c r="AF7518" s="20"/>
      <c r="AI7518" s="2"/>
      <c r="AJ7518" s="2"/>
      <c r="AK7518" s="20"/>
      <c r="AN7518" s="2"/>
      <c r="AO7518" s="2"/>
    </row>
    <row r="7519" spans="7:41" x14ac:dyDescent="0.25">
      <c r="G7519" s="2"/>
      <c r="AF7519" s="20"/>
      <c r="AI7519" s="2"/>
      <c r="AJ7519" s="2"/>
      <c r="AK7519" s="20"/>
      <c r="AN7519" s="2"/>
      <c r="AO7519" s="2"/>
    </row>
    <row r="7520" spans="7:41" x14ac:dyDescent="0.25">
      <c r="G7520" s="2"/>
      <c r="AF7520" s="20"/>
      <c r="AI7520" s="2"/>
      <c r="AJ7520" s="2"/>
      <c r="AK7520" s="20"/>
      <c r="AN7520" s="2"/>
      <c r="AO7520" s="2"/>
    </row>
    <row r="7521" spans="7:41" x14ac:dyDescent="0.25">
      <c r="G7521" s="2"/>
      <c r="AF7521" s="20"/>
      <c r="AI7521" s="2"/>
      <c r="AJ7521" s="2"/>
      <c r="AK7521" s="20"/>
      <c r="AN7521" s="2"/>
      <c r="AO7521" s="2"/>
    </row>
    <row r="7522" spans="7:41" x14ac:dyDescent="0.25">
      <c r="G7522" s="2"/>
      <c r="AF7522" s="20"/>
      <c r="AI7522" s="2"/>
      <c r="AJ7522" s="2"/>
      <c r="AK7522" s="20"/>
      <c r="AN7522" s="2"/>
      <c r="AO7522" s="2"/>
    </row>
    <row r="7523" spans="7:41" x14ac:dyDescent="0.25">
      <c r="G7523" s="2"/>
      <c r="AF7523" s="20"/>
      <c r="AI7523" s="2"/>
      <c r="AJ7523" s="2"/>
      <c r="AK7523" s="20"/>
      <c r="AN7523" s="2"/>
      <c r="AO7523" s="2"/>
    </row>
    <row r="7524" spans="7:41" x14ac:dyDescent="0.25">
      <c r="G7524" s="2"/>
      <c r="AF7524" s="20"/>
      <c r="AI7524" s="2"/>
      <c r="AJ7524" s="2"/>
      <c r="AK7524" s="20"/>
      <c r="AN7524" s="2"/>
      <c r="AO7524" s="2"/>
    </row>
    <row r="7525" spans="7:41" x14ac:dyDescent="0.25">
      <c r="G7525" s="2"/>
      <c r="AF7525" s="20"/>
      <c r="AI7525" s="2"/>
      <c r="AJ7525" s="2"/>
      <c r="AK7525" s="20"/>
      <c r="AN7525" s="2"/>
      <c r="AO7525" s="2"/>
    </row>
    <row r="7526" spans="7:41" x14ac:dyDescent="0.25">
      <c r="G7526" s="2"/>
      <c r="AF7526" s="20"/>
      <c r="AI7526" s="2"/>
      <c r="AJ7526" s="2"/>
      <c r="AK7526" s="20"/>
      <c r="AN7526" s="2"/>
      <c r="AO7526" s="2"/>
    </row>
    <row r="7527" spans="7:41" x14ac:dyDescent="0.25">
      <c r="G7527" s="2"/>
      <c r="AF7527" s="20"/>
      <c r="AI7527" s="2"/>
      <c r="AJ7527" s="2"/>
      <c r="AK7527" s="20"/>
      <c r="AN7527" s="2"/>
      <c r="AO7527" s="2"/>
    </row>
    <row r="7528" spans="7:41" x14ac:dyDescent="0.25">
      <c r="G7528" s="2"/>
      <c r="AF7528" s="20"/>
      <c r="AI7528" s="2"/>
      <c r="AJ7528" s="2"/>
      <c r="AK7528" s="20"/>
      <c r="AN7528" s="2"/>
      <c r="AO7528" s="2"/>
    </row>
    <row r="7529" spans="7:41" x14ac:dyDescent="0.25">
      <c r="G7529" s="2"/>
      <c r="AF7529" s="20"/>
      <c r="AI7529" s="2"/>
      <c r="AJ7529" s="2"/>
      <c r="AK7529" s="20"/>
      <c r="AN7529" s="2"/>
      <c r="AO7529" s="2"/>
    </row>
    <row r="7530" spans="7:41" x14ac:dyDescent="0.25">
      <c r="G7530" s="2"/>
      <c r="AF7530" s="20"/>
      <c r="AI7530" s="2"/>
      <c r="AJ7530" s="2"/>
      <c r="AK7530" s="20"/>
      <c r="AN7530" s="2"/>
      <c r="AO7530" s="2"/>
    </row>
    <row r="7531" spans="7:41" x14ac:dyDescent="0.25">
      <c r="G7531" s="2"/>
      <c r="AF7531" s="20"/>
      <c r="AI7531" s="2"/>
      <c r="AJ7531" s="2"/>
      <c r="AK7531" s="20"/>
      <c r="AN7531" s="2"/>
      <c r="AO7531" s="2"/>
    </row>
    <row r="7532" spans="7:41" x14ac:dyDescent="0.25">
      <c r="G7532" s="2"/>
      <c r="AF7532" s="20"/>
      <c r="AI7532" s="2"/>
      <c r="AJ7532" s="2"/>
      <c r="AK7532" s="20"/>
      <c r="AN7532" s="2"/>
      <c r="AO7532" s="2"/>
    </row>
    <row r="7533" spans="7:41" x14ac:dyDescent="0.25">
      <c r="G7533" s="2"/>
      <c r="AF7533" s="20"/>
      <c r="AI7533" s="2"/>
      <c r="AJ7533" s="2"/>
      <c r="AK7533" s="20"/>
      <c r="AN7533" s="2"/>
      <c r="AO7533" s="2"/>
    </row>
    <row r="7534" spans="7:41" x14ac:dyDescent="0.25">
      <c r="G7534" s="2"/>
      <c r="AF7534" s="20"/>
      <c r="AI7534" s="2"/>
      <c r="AJ7534" s="2"/>
      <c r="AK7534" s="20"/>
      <c r="AN7534" s="2"/>
      <c r="AO7534" s="2"/>
    </row>
    <row r="7535" spans="7:41" x14ac:dyDescent="0.25">
      <c r="G7535" s="2"/>
      <c r="AF7535" s="20"/>
      <c r="AI7535" s="2"/>
      <c r="AJ7535" s="2"/>
      <c r="AK7535" s="20"/>
      <c r="AN7535" s="2"/>
      <c r="AO7535" s="2"/>
    </row>
    <row r="7536" spans="7:41" x14ac:dyDescent="0.25">
      <c r="G7536" s="2"/>
      <c r="AF7536" s="20"/>
      <c r="AI7536" s="2"/>
      <c r="AJ7536" s="2"/>
      <c r="AK7536" s="20"/>
      <c r="AN7536" s="2"/>
      <c r="AO7536" s="2"/>
    </row>
    <row r="7537" spans="7:41" x14ac:dyDescent="0.25">
      <c r="G7537" s="2"/>
      <c r="AF7537" s="20"/>
      <c r="AI7537" s="2"/>
      <c r="AJ7537" s="2"/>
      <c r="AK7537" s="20"/>
      <c r="AN7537" s="2"/>
      <c r="AO7537" s="2"/>
    </row>
    <row r="7538" spans="7:41" x14ac:dyDescent="0.25">
      <c r="G7538" s="2"/>
      <c r="AF7538" s="20"/>
      <c r="AI7538" s="2"/>
      <c r="AJ7538" s="2"/>
      <c r="AK7538" s="20"/>
      <c r="AN7538" s="2"/>
      <c r="AO7538" s="2"/>
    </row>
    <row r="7539" spans="7:41" x14ac:dyDescent="0.25">
      <c r="G7539" s="2"/>
      <c r="AF7539" s="20"/>
      <c r="AI7539" s="2"/>
      <c r="AJ7539" s="2"/>
      <c r="AK7539" s="20"/>
      <c r="AN7539" s="2"/>
      <c r="AO7539" s="2"/>
    </row>
    <row r="7540" spans="7:41" x14ac:dyDescent="0.25">
      <c r="G7540" s="2"/>
      <c r="AF7540" s="20"/>
      <c r="AI7540" s="2"/>
      <c r="AJ7540" s="2"/>
      <c r="AK7540" s="20"/>
      <c r="AN7540" s="2"/>
      <c r="AO7540" s="2"/>
    </row>
    <row r="7541" spans="7:41" x14ac:dyDescent="0.25">
      <c r="G7541" s="2"/>
      <c r="AF7541" s="20"/>
      <c r="AI7541" s="2"/>
      <c r="AJ7541" s="2"/>
      <c r="AK7541" s="20"/>
      <c r="AN7541" s="2"/>
      <c r="AO7541" s="2"/>
    </row>
    <row r="7542" spans="7:41" x14ac:dyDescent="0.25">
      <c r="G7542" s="2"/>
      <c r="AF7542" s="20"/>
      <c r="AI7542" s="2"/>
      <c r="AJ7542" s="2"/>
      <c r="AK7542" s="20"/>
      <c r="AN7542" s="2"/>
      <c r="AO7542" s="2"/>
    </row>
    <row r="7543" spans="7:41" x14ac:dyDescent="0.25">
      <c r="G7543" s="2"/>
      <c r="AF7543" s="20"/>
      <c r="AI7543" s="2"/>
      <c r="AJ7543" s="2"/>
      <c r="AK7543" s="20"/>
      <c r="AN7543" s="2"/>
      <c r="AO7543" s="2"/>
    </row>
    <row r="7544" spans="7:41" x14ac:dyDescent="0.25">
      <c r="G7544" s="2"/>
      <c r="AF7544" s="20"/>
      <c r="AI7544" s="2"/>
      <c r="AJ7544" s="2"/>
      <c r="AK7544" s="20"/>
      <c r="AN7544" s="2"/>
      <c r="AO7544" s="2"/>
    </row>
    <row r="7545" spans="7:41" x14ac:dyDescent="0.25">
      <c r="G7545" s="2"/>
      <c r="AF7545" s="20"/>
      <c r="AI7545" s="2"/>
      <c r="AJ7545" s="2"/>
      <c r="AK7545" s="20"/>
      <c r="AN7545" s="2"/>
      <c r="AO7545" s="2"/>
    </row>
    <row r="7546" spans="7:41" x14ac:dyDescent="0.25">
      <c r="G7546" s="2"/>
      <c r="AF7546" s="20"/>
      <c r="AI7546" s="2"/>
      <c r="AJ7546" s="2"/>
      <c r="AK7546" s="20"/>
      <c r="AN7546" s="2"/>
      <c r="AO7546" s="2"/>
    </row>
    <row r="7547" spans="7:41" x14ac:dyDescent="0.25">
      <c r="G7547" s="2"/>
      <c r="AF7547" s="20"/>
      <c r="AI7547" s="2"/>
      <c r="AJ7547" s="2"/>
      <c r="AK7547" s="20"/>
      <c r="AN7547" s="2"/>
      <c r="AO7547" s="2"/>
    </row>
    <row r="7548" spans="7:41" x14ac:dyDescent="0.25">
      <c r="G7548" s="2"/>
      <c r="AF7548" s="20"/>
      <c r="AI7548" s="2"/>
      <c r="AJ7548" s="2"/>
      <c r="AK7548" s="20"/>
      <c r="AN7548" s="2"/>
      <c r="AO7548" s="2"/>
    </row>
    <row r="7549" spans="7:41" x14ac:dyDescent="0.25">
      <c r="G7549" s="2"/>
      <c r="AF7549" s="20"/>
      <c r="AI7549" s="2"/>
      <c r="AJ7549" s="2"/>
      <c r="AK7549" s="20"/>
      <c r="AN7549" s="2"/>
      <c r="AO7549" s="2"/>
    </row>
    <row r="7550" spans="7:41" x14ac:dyDescent="0.25">
      <c r="G7550" s="2"/>
      <c r="AF7550" s="20"/>
      <c r="AI7550" s="2"/>
      <c r="AJ7550" s="2"/>
      <c r="AK7550" s="20"/>
      <c r="AN7550" s="2"/>
      <c r="AO7550" s="2"/>
    </row>
    <row r="7551" spans="7:41" x14ac:dyDescent="0.25">
      <c r="G7551" s="2"/>
      <c r="AF7551" s="20"/>
      <c r="AI7551" s="2"/>
      <c r="AJ7551" s="2"/>
      <c r="AK7551" s="20"/>
      <c r="AN7551" s="2"/>
      <c r="AO7551" s="2"/>
    </row>
    <row r="7552" spans="7:41" x14ac:dyDescent="0.25">
      <c r="G7552" s="2"/>
      <c r="AF7552" s="20"/>
      <c r="AI7552" s="2"/>
      <c r="AJ7552" s="2"/>
      <c r="AK7552" s="20"/>
      <c r="AN7552" s="2"/>
      <c r="AO7552" s="2"/>
    </row>
    <row r="7553" spans="7:41" x14ac:dyDescent="0.25">
      <c r="G7553" s="2"/>
      <c r="AF7553" s="20"/>
      <c r="AI7553" s="2"/>
      <c r="AJ7553" s="2"/>
      <c r="AK7553" s="20"/>
      <c r="AN7553" s="2"/>
      <c r="AO7553" s="2"/>
    </row>
    <row r="7554" spans="7:41" x14ac:dyDescent="0.25">
      <c r="G7554" s="2"/>
      <c r="AF7554" s="20"/>
      <c r="AI7554" s="2"/>
      <c r="AJ7554" s="2"/>
      <c r="AK7554" s="20"/>
      <c r="AN7554" s="2"/>
      <c r="AO7554" s="2"/>
    </row>
    <row r="7555" spans="7:41" x14ac:dyDescent="0.25">
      <c r="G7555" s="2"/>
      <c r="AF7555" s="20"/>
      <c r="AI7555" s="2"/>
      <c r="AJ7555" s="2"/>
      <c r="AK7555" s="20"/>
      <c r="AN7555" s="2"/>
      <c r="AO7555" s="2"/>
    </row>
    <row r="7556" spans="7:41" x14ac:dyDescent="0.25">
      <c r="G7556" s="2"/>
      <c r="AF7556" s="20"/>
      <c r="AI7556" s="2"/>
      <c r="AJ7556" s="2"/>
      <c r="AK7556" s="20"/>
      <c r="AN7556" s="2"/>
      <c r="AO7556" s="2"/>
    </row>
    <row r="7557" spans="7:41" x14ac:dyDescent="0.25">
      <c r="G7557" s="2"/>
      <c r="AF7557" s="20"/>
      <c r="AI7557" s="2"/>
      <c r="AJ7557" s="2"/>
      <c r="AK7557" s="20"/>
      <c r="AN7557" s="2"/>
      <c r="AO7557" s="2"/>
    </row>
    <row r="7558" spans="7:41" x14ac:dyDescent="0.25">
      <c r="G7558" s="2"/>
      <c r="AF7558" s="20"/>
      <c r="AI7558" s="2"/>
      <c r="AJ7558" s="2"/>
      <c r="AK7558" s="20"/>
      <c r="AN7558" s="2"/>
      <c r="AO7558" s="2"/>
    </row>
    <row r="7559" spans="7:41" x14ac:dyDescent="0.25">
      <c r="G7559" s="2"/>
      <c r="AF7559" s="20"/>
      <c r="AI7559" s="2"/>
      <c r="AJ7559" s="2"/>
      <c r="AK7559" s="20"/>
      <c r="AN7559" s="2"/>
      <c r="AO7559" s="2"/>
    </row>
    <row r="7560" spans="7:41" x14ac:dyDescent="0.25">
      <c r="G7560" s="2"/>
      <c r="AF7560" s="20"/>
      <c r="AI7560" s="2"/>
      <c r="AJ7560" s="2"/>
      <c r="AK7560" s="20"/>
      <c r="AN7560" s="2"/>
      <c r="AO7560" s="2"/>
    </row>
    <row r="7561" spans="7:41" x14ac:dyDescent="0.25">
      <c r="G7561" s="2"/>
      <c r="AF7561" s="20"/>
      <c r="AI7561" s="2"/>
      <c r="AJ7561" s="2"/>
      <c r="AK7561" s="20"/>
      <c r="AN7561" s="2"/>
      <c r="AO7561" s="2"/>
    </row>
    <row r="7562" spans="7:41" x14ac:dyDescent="0.25">
      <c r="G7562" s="2"/>
      <c r="AF7562" s="20"/>
      <c r="AI7562" s="2"/>
      <c r="AJ7562" s="2"/>
      <c r="AK7562" s="20"/>
      <c r="AN7562" s="2"/>
      <c r="AO7562" s="2"/>
    </row>
    <row r="7563" spans="7:41" x14ac:dyDescent="0.25">
      <c r="G7563" s="2"/>
      <c r="AF7563" s="20"/>
      <c r="AI7563" s="2"/>
      <c r="AJ7563" s="2"/>
      <c r="AK7563" s="20"/>
      <c r="AN7563" s="2"/>
      <c r="AO7563" s="2"/>
    </row>
    <row r="7564" spans="7:41" x14ac:dyDescent="0.25">
      <c r="G7564" s="2"/>
      <c r="AF7564" s="20"/>
      <c r="AI7564" s="2"/>
      <c r="AJ7564" s="2"/>
      <c r="AK7564" s="20"/>
      <c r="AN7564" s="2"/>
      <c r="AO7564" s="2"/>
    </row>
    <row r="7565" spans="7:41" x14ac:dyDescent="0.25">
      <c r="G7565" s="2"/>
      <c r="AF7565" s="20"/>
      <c r="AI7565" s="2"/>
      <c r="AJ7565" s="2"/>
      <c r="AK7565" s="20"/>
      <c r="AN7565" s="2"/>
      <c r="AO7565" s="2"/>
    </row>
    <row r="7566" spans="7:41" x14ac:dyDescent="0.25">
      <c r="G7566" s="2"/>
      <c r="AF7566" s="20"/>
      <c r="AI7566" s="2"/>
      <c r="AJ7566" s="2"/>
      <c r="AK7566" s="20"/>
      <c r="AN7566" s="2"/>
      <c r="AO7566" s="2"/>
    </row>
    <row r="7567" spans="7:41" x14ac:dyDescent="0.25">
      <c r="G7567" s="2"/>
      <c r="AF7567" s="20"/>
      <c r="AI7567" s="2"/>
      <c r="AJ7567" s="2"/>
      <c r="AK7567" s="20"/>
      <c r="AN7567" s="2"/>
      <c r="AO7567" s="2"/>
    </row>
    <row r="7568" spans="7:41" x14ac:dyDescent="0.25">
      <c r="G7568" s="2"/>
      <c r="AF7568" s="20"/>
      <c r="AI7568" s="2"/>
      <c r="AJ7568" s="2"/>
      <c r="AK7568" s="20"/>
      <c r="AN7568" s="2"/>
      <c r="AO7568" s="2"/>
    </row>
    <row r="7569" spans="7:41" x14ac:dyDescent="0.25">
      <c r="G7569" s="2"/>
      <c r="AF7569" s="20"/>
      <c r="AI7569" s="2"/>
      <c r="AJ7569" s="2"/>
      <c r="AK7569" s="20"/>
      <c r="AN7569" s="2"/>
      <c r="AO7569" s="2"/>
    </row>
    <row r="7570" spans="7:41" x14ac:dyDescent="0.25">
      <c r="G7570" s="2"/>
      <c r="AF7570" s="20"/>
      <c r="AI7570" s="2"/>
      <c r="AJ7570" s="2"/>
      <c r="AK7570" s="20"/>
      <c r="AN7570" s="2"/>
      <c r="AO7570" s="2"/>
    </row>
    <row r="7571" spans="7:41" x14ac:dyDescent="0.25">
      <c r="G7571" s="2"/>
      <c r="AF7571" s="20"/>
      <c r="AI7571" s="2"/>
      <c r="AJ7571" s="2"/>
      <c r="AK7571" s="20"/>
      <c r="AN7571" s="2"/>
      <c r="AO7571" s="2"/>
    </row>
    <row r="7572" spans="7:41" x14ac:dyDescent="0.25">
      <c r="G7572" s="2"/>
      <c r="AF7572" s="20"/>
      <c r="AI7572" s="2"/>
      <c r="AJ7572" s="2"/>
      <c r="AK7572" s="20"/>
      <c r="AN7572" s="2"/>
      <c r="AO7572" s="2"/>
    </row>
    <row r="7573" spans="7:41" x14ac:dyDescent="0.25">
      <c r="G7573" s="2"/>
      <c r="AF7573" s="20"/>
      <c r="AI7573" s="2"/>
      <c r="AJ7573" s="2"/>
      <c r="AK7573" s="20"/>
      <c r="AN7573" s="2"/>
      <c r="AO7573" s="2"/>
    </row>
    <row r="7574" spans="7:41" x14ac:dyDescent="0.25">
      <c r="G7574" s="2"/>
      <c r="AF7574" s="20"/>
      <c r="AI7574" s="2"/>
      <c r="AJ7574" s="2"/>
      <c r="AK7574" s="20"/>
      <c r="AN7574" s="2"/>
      <c r="AO7574" s="2"/>
    </row>
    <row r="7575" spans="7:41" x14ac:dyDescent="0.25">
      <c r="G7575" s="2"/>
      <c r="AF7575" s="20"/>
      <c r="AI7575" s="2"/>
      <c r="AJ7575" s="2"/>
      <c r="AK7575" s="20"/>
      <c r="AN7575" s="2"/>
      <c r="AO7575" s="2"/>
    </row>
    <row r="7576" spans="7:41" x14ac:dyDescent="0.25">
      <c r="G7576" s="2"/>
      <c r="AF7576" s="20"/>
      <c r="AI7576" s="2"/>
      <c r="AJ7576" s="2"/>
      <c r="AK7576" s="20"/>
      <c r="AN7576" s="2"/>
      <c r="AO7576" s="2"/>
    </row>
    <row r="7577" spans="7:41" x14ac:dyDescent="0.25">
      <c r="G7577" s="2"/>
      <c r="AF7577" s="20"/>
      <c r="AI7577" s="2"/>
      <c r="AJ7577" s="2"/>
      <c r="AK7577" s="20"/>
      <c r="AN7577" s="2"/>
      <c r="AO7577" s="2"/>
    </row>
    <row r="7578" spans="7:41" x14ac:dyDescent="0.25">
      <c r="G7578" s="2"/>
      <c r="AF7578" s="20"/>
      <c r="AI7578" s="2"/>
      <c r="AJ7578" s="2"/>
      <c r="AK7578" s="20"/>
      <c r="AN7578" s="2"/>
      <c r="AO7578" s="2"/>
    </row>
    <row r="7579" spans="7:41" x14ac:dyDescent="0.25">
      <c r="G7579" s="2"/>
      <c r="AF7579" s="20"/>
      <c r="AI7579" s="2"/>
      <c r="AJ7579" s="2"/>
      <c r="AK7579" s="20"/>
      <c r="AN7579" s="2"/>
      <c r="AO7579" s="2"/>
    </row>
    <row r="7580" spans="7:41" x14ac:dyDescent="0.25">
      <c r="G7580" s="2"/>
      <c r="AF7580" s="20"/>
      <c r="AI7580" s="2"/>
      <c r="AJ7580" s="2"/>
      <c r="AK7580" s="20"/>
      <c r="AN7580" s="2"/>
      <c r="AO7580" s="2"/>
    </row>
    <row r="7581" spans="7:41" x14ac:dyDescent="0.25">
      <c r="G7581" s="2"/>
      <c r="AF7581" s="20"/>
      <c r="AI7581" s="2"/>
      <c r="AJ7581" s="2"/>
      <c r="AK7581" s="20"/>
      <c r="AN7581" s="2"/>
      <c r="AO7581" s="2"/>
    </row>
    <row r="7582" spans="7:41" x14ac:dyDescent="0.25">
      <c r="G7582" s="2"/>
      <c r="AF7582" s="20"/>
      <c r="AI7582" s="2"/>
      <c r="AJ7582" s="2"/>
      <c r="AK7582" s="20"/>
      <c r="AN7582" s="2"/>
      <c r="AO7582" s="2"/>
    </row>
    <row r="7583" spans="7:41" x14ac:dyDescent="0.25">
      <c r="G7583" s="2"/>
      <c r="AF7583" s="20"/>
      <c r="AI7583" s="2"/>
      <c r="AJ7583" s="2"/>
      <c r="AK7583" s="20"/>
      <c r="AN7583" s="2"/>
      <c r="AO7583" s="2"/>
    </row>
    <row r="7584" spans="7:41" x14ac:dyDescent="0.25">
      <c r="G7584" s="2"/>
      <c r="AF7584" s="20"/>
      <c r="AI7584" s="2"/>
      <c r="AJ7584" s="2"/>
      <c r="AK7584" s="20"/>
      <c r="AN7584" s="2"/>
      <c r="AO7584" s="2"/>
    </row>
    <row r="7585" spans="7:41" x14ac:dyDescent="0.25">
      <c r="G7585" s="2"/>
      <c r="AF7585" s="20"/>
      <c r="AI7585" s="2"/>
      <c r="AJ7585" s="2"/>
      <c r="AK7585" s="20"/>
      <c r="AN7585" s="2"/>
      <c r="AO7585" s="2"/>
    </row>
    <row r="7586" spans="7:41" x14ac:dyDescent="0.25">
      <c r="G7586" s="2"/>
      <c r="AF7586" s="20"/>
      <c r="AI7586" s="2"/>
      <c r="AJ7586" s="2"/>
      <c r="AK7586" s="20"/>
      <c r="AN7586" s="2"/>
      <c r="AO7586" s="2"/>
    </row>
    <row r="7587" spans="7:41" x14ac:dyDescent="0.25">
      <c r="G7587" s="2"/>
      <c r="AF7587" s="20"/>
      <c r="AI7587" s="2"/>
      <c r="AJ7587" s="2"/>
      <c r="AK7587" s="20"/>
      <c r="AN7587" s="2"/>
      <c r="AO7587" s="2"/>
    </row>
    <row r="7588" spans="7:41" x14ac:dyDescent="0.25">
      <c r="G7588" s="2"/>
      <c r="AF7588" s="20"/>
      <c r="AI7588" s="2"/>
      <c r="AJ7588" s="2"/>
      <c r="AK7588" s="20"/>
      <c r="AN7588" s="2"/>
      <c r="AO7588" s="2"/>
    </row>
    <row r="7589" spans="7:41" x14ac:dyDescent="0.25">
      <c r="G7589" s="2"/>
      <c r="AF7589" s="20"/>
      <c r="AI7589" s="2"/>
      <c r="AJ7589" s="2"/>
      <c r="AK7589" s="20"/>
      <c r="AN7589" s="2"/>
      <c r="AO7589" s="2"/>
    </row>
    <row r="7590" spans="7:41" x14ac:dyDescent="0.25">
      <c r="G7590" s="2"/>
      <c r="AF7590" s="20"/>
      <c r="AI7590" s="2"/>
      <c r="AJ7590" s="2"/>
      <c r="AK7590" s="20"/>
      <c r="AN7590" s="2"/>
      <c r="AO7590" s="2"/>
    </row>
    <row r="7591" spans="7:41" x14ac:dyDescent="0.25">
      <c r="G7591" s="2"/>
      <c r="AF7591" s="20"/>
      <c r="AI7591" s="2"/>
      <c r="AJ7591" s="2"/>
      <c r="AK7591" s="20"/>
      <c r="AN7591" s="2"/>
      <c r="AO7591" s="2"/>
    </row>
    <row r="7592" spans="7:41" x14ac:dyDescent="0.25">
      <c r="G7592" s="2"/>
      <c r="AF7592" s="20"/>
      <c r="AI7592" s="2"/>
      <c r="AJ7592" s="2"/>
      <c r="AK7592" s="20"/>
      <c r="AN7592" s="2"/>
      <c r="AO7592" s="2"/>
    </row>
    <row r="7593" spans="7:41" x14ac:dyDescent="0.25">
      <c r="G7593" s="2"/>
      <c r="AF7593" s="20"/>
      <c r="AI7593" s="2"/>
      <c r="AJ7593" s="2"/>
      <c r="AK7593" s="20"/>
      <c r="AN7593" s="2"/>
      <c r="AO7593" s="2"/>
    </row>
    <row r="7594" spans="7:41" x14ac:dyDescent="0.25">
      <c r="G7594" s="2"/>
      <c r="AF7594" s="20"/>
      <c r="AI7594" s="2"/>
      <c r="AJ7594" s="2"/>
      <c r="AK7594" s="20"/>
      <c r="AN7594" s="2"/>
      <c r="AO7594" s="2"/>
    </row>
    <row r="7595" spans="7:41" x14ac:dyDescent="0.25">
      <c r="G7595" s="2"/>
      <c r="AF7595" s="20"/>
      <c r="AI7595" s="2"/>
      <c r="AJ7595" s="2"/>
      <c r="AK7595" s="20"/>
      <c r="AN7595" s="2"/>
      <c r="AO7595" s="2"/>
    </row>
    <row r="7596" spans="7:41" x14ac:dyDescent="0.25">
      <c r="G7596" s="2"/>
      <c r="AF7596" s="20"/>
      <c r="AI7596" s="2"/>
      <c r="AJ7596" s="2"/>
      <c r="AK7596" s="20"/>
      <c r="AN7596" s="2"/>
      <c r="AO7596" s="2"/>
    </row>
    <row r="7597" spans="7:41" x14ac:dyDescent="0.25">
      <c r="G7597" s="2"/>
      <c r="AF7597" s="20"/>
      <c r="AI7597" s="2"/>
      <c r="AJ7597" s="2"/>
      <c r="AK7597" s="20"/>
      <c r="AN7597" s="2"/>
      <c r="AO7597" s="2"/>
    </row>
    <row r="7598" spans="7:41" x14ac:dyDescent="0.25">
      <c r="G7598" s="2"/>
      <c r="AF7598" s="20"/>
      <c r="AI7598" s="2"/>
      <c r="AJ7598" s="2"/>
      <c r="AK7598" s="20"/>
      <c r="AN7598" s="2"/>
      <c r="AO7598" s="2"/>
    </row>
    <row r="7599" spans="7:41" x14ac:dyDescent="0.25">
      <c r="G7599" s="2"/>
      <c r="AF7599" s="20"/>
      <c r="AI7599" s="2"/>
      <c r="AJ7599" s="2"/>
      <c r="AK7599" s="20"/>
      <c r="AN7599" s="2"/>
      <c r="AO7599" s="2"/>
    </row>
    <row r="7600" spans="7:41" x14ac:dyDescent="0.25">
      <c r="G7600" s="2"/>
      <c r="AF7600" s="20"/>
      <c r="AI7600" s="2"/>
      <c r="AJ7600" s="2"/>
      <c r="AK7600" s="20"/>
      <c r="AN7600" s="2"/>
      <c r="AO7600" s="2"/>
    </row>
    <row r="7601" spans="7:41" x14ac:dyDescent="0.25">
      <c r="G7601" s="2"/>
      <c r="AF7601" s="20"/>
      <c r="AI7601" s="2"/>
      <c r="AJ7601" s="2"/>
      <c r="AK7601" s="20"/>
      <c r="AN7601" s="2"/>
      <c r="AO7601" s="2"/>
    </row>
    <row r="7602" spans="7:41" x14ac:dyDescent="0.25">
      <c r="G7602" s="2"/>
      <c r="AF7602" s="20"/>
      <c r="AI7602" s="2"/>
      <c r="AJ7602" s="2"/>
      <c r="AK7602" s="20"/>
      <c r="AN7602" s="2"/>
      <c r="AO7602" s="2"/>
    </row>
    <row r="7603" spans="7:41" x14ac:dyDescent="0.25">
      <c r="G7603" s="2"/>
      <c r="AF7603" s="20"/>
      <c r="AI7603" s="2"/>
      <c r="AJ7603" s="2"/>
      <c r="AK7603" s="20"/>
      <c r="AN7603" s="2"/>
      <c r="AO7603" s="2"/>
    </row>
    <row r="7604" spans="7:41" x14ac:dyDescent="0.25">
      <c r="G7604" s="2"/>
      <c r="AF7604" s="20"/>
      <c r="AI7604" s="2"/>
      <c r="AJ7604" s="2"/>
      <c r="AK7604" s="20"/>
      <c r="AN7604" s="2"/>
      <c r="AO7604" s="2"/>
    </row>
    <row r="7605" spans="7:41" x14ac:dyDescent="0.25">
      <c r="G7605" s="2"/>
      <c r="AF7605" s="20"/>
      <c r="AI7605" s="2"/>
      <c r="AJ7605" s="2"/>
      <c r="AK7605" s="20"/>
      <c r="AN7605" s="2"/>
      <c r="AO7605" s="2"/>
    </row>
    <row r="7606" spans="7:41" x14ac:dyDescent="0.25">
      <c r="G7606" s="2"/>
      <c r="AF7606" s="20"/>
      <c r="AI7606" s="2"/>
      <c r="AJ7606" s="2"/>
      <c r="AK7606" s="20"/>
      <c r="AN7606" s="2"/>
      <c r="AO7606" s="2"/>
    </row>
    <row r="7607" spans="7:41" x14ac:dyDescent="0.25">
      <c r="G7607" s="2"/>
      <c r="AF7607" s="20"/>
      <c r="AI7607" s="2"/>
      <c r="AJ7607" s="2"/>
      <c r="AK7607" s="20"/>
      <c r="AN7607" s="2"/>
      <c r="AO7607" s="2"/>
    </row>
    <row r="7608" spans="7:41" x14ac:dyDescent="0.25">
      <c r="G7608" s="2"/>
      <c r="AF7608" s="20"/>
      <c r="AI7608" s="2"/>
      <c r="AJ7608" s="2"/>
      <c r="AK7608" s="20"/>
      <c r="AN7608" s="2"/>
      <c r="AO7608" s="2"/>
    </row>
    <row r="7609" spans="7:41" x14ac:dyDescent="0.25">
      <c r="G7609" s="2"/>
      <c r="AF7609" s="20"/>
      <c r="AI7609" s="2"/>
      <c r="AJ7609" s="2"/>
      <c r="AK7609" s="20"/>
      <c r="AN7609" s="2"/>
      <c r="AO7609" s="2"/>
    </row>
    <row r="7610" spans="7:41" x14ac:dyDescent="0.25">
      <c r="G7610" s="2"/>
      <c r="AF7610" s="20"/>
      <c r="AI7610" s="2"/>
      <c r="AJ7610" s="2"/>
      <c r="AK7610" s="20"/>
      <c r="AN7610" s="2"/>
      <c r="AO7610" s="2"/>
    </row>
    <row r="7611" spans="7:41" x14ac:dyDescent="0.25">
      <c r="G7611" s="2"/>
      <c r="AF7611" s="20"/>
      <c r="AI7611" s="2"/>
      <c r="AJ7611" s="2"/>
      <c r="AK7611" s="20"/>
      <c r="AN7611" s="2"/>
      <c r="AO7611" s="2"/>
    </row>
    <row r="7612" spans="7:41" x14ac:dyDescent="0.25">
      <c r="G7612" s="2"/>
      <c r="AF7612" s="20"/>
      <c r="AI7612" s="2"/>
      <c r="AJ7612" s="2"/>
      <c r="AK7612" s="20"/>
      <c r="AN7612" s="2"/>
      <c r="AO7612" s="2"/>
    </row>
    <row r="7613" spans="7:41" x14ac:dyDescent="0.25">
      <c r="G7613" s="2"/>
      <c r="AF7613" s="20"/>
      <c r="AI7613" s="2"/>
      <c r="AJ7613" s="2"/>
      <c r="AK7613" s="20"/>
      <c r="AN7613" s="2"/>
      <c r="AO7613" s="2"/>
    </row>
    <row r="7614" spans="7:41" x14ac:dyDescent="0.25">
      <c r="G7614" s="2"/>
      <c r="AF7614" s="20"/>
      <c r="AI7614" s="2"/>
      <c r="AJ7614" s="2"/>
      <c r="AK7614" s="20"/>
      <c r="AN7614" s="2"/>
      <c r="AO7614" s="2"/>
    </row>
    <row r="7615" spans="7:41" x14ac:dyDescent="0.25">
      <c r="G7615" s="2"/>
      <c r="AF7615" s="20"/>
      <c r="AI7615" s="2"/>
      <c r="AJ7615" s="2"/>
      <c r="AK7615" s="20"/>
      <c r="AN7615" s="2"/>
      <c r="AO7615" s="2"/>
    </row>
    <row r="7616" spans="7:41" x14ac:dyDescent="0.25">
      <c r="G7616" s="2"/>
      <c r="AF7616" s="20"/>
      <c r="AI7616" s="2"/>
      <c r="AJ7616" s="2"/>
      <c r="AK7616" s="20"/>
      <c r="AN7616" s="2"/>
      <c r="AO7616" s="2"/>
    </row>
    <row r="7617" spans="7:41" x14ac:dyDescent="0.25">
      <c r="G7617" s="2"/>
      <c r="AF7617" s="20"/>
      <c r="AI7617" s="2"/>
      <c r="AJ7617" s="2"/>
      <c r="AK7617" s="20"/>
      <c r="AN7617" s="2"/>
      <c r="AO7617" s="2"/>
    </row>
    <row r="7618" spans="7:41" x14ac:dyDescent="0.25">
      <c r="G7618" s="2"/>
      <c r="AF7618" s="20"/>
      <c r="AI7618" s="2"/>
      <c r="AJ7618" s="2"/>
      <c r="AK7618" s="20"/>
      <c r="AN7618" s="2"/>
      <c r="AO7618" s="2"/>
    </row>
    <row r="7619" spans="7:41" x14ac:dyDescent="0.25">
      <c r="G7619" s="2"/>
      <c r="AF7619" s="20"/>
      <c r="AI7619" s="2"/>
      <c r="AJ7619" s="2"/>
      <c r="AK7619" s="20"/>
      <c r="AN7619" s="2"/>
      <c r="AO7619" s="2"/>
    </row>
    <row r="7620" spans="7:41" x14ac:dyDescent="0.25">
      <c r="G7620" s="2"/>
      <c r="AF7620" s="20"/>
      <c r="AI7620" s="2"/>
      <c r="AJ7620" s="2"/>
      <c r="AK7620" s="20"/>
      <c r="AN7620" s="2"/>
      <c r="AO7620" s="2"/>
    </row>
    <row r="7621" spans="7:41" x14ac:dyDescent="0.25">
      <c r="G7621" s="2"/>
      <c r="AF7621" s="20"/>
      <c r="AI7621" s="2"/>
      <c r="AJ7621" s="2"/>
      <c r="AK7621" s="20"/>
      <c r="AN7621" s="2"/>
      <c r="AO7621" s="2"/>
    </row>
    <row r="7622" spans="7:41" x14ac:dyDescent="0.25">
      <c r="G7622" s="2"/>
      <c r="AF7622" s="20"/>
      <c r="AI7622" s="2"/>
      <c r="AJ7622" s="2"/>
      <c r="AK7622" s="20"/>
      <c r="AN7622" s="2"/>
      <c r="AO7622" s="2"/>
    </row>
    <row r="7623" spans="7:41" x14ac:dyDescent="0.25">
      <c r="G7623" s="2"/>
      <c r="AF7623" s="20"/>
      <c r="AI7623" s="2"/>
      <c r="AJ7623" s="2"/>
      <c r="AK7623" s="20"/>
      <c r="AN7623" s="2"/>
      <c r="AO7623" s="2"/>
    </row>
    <row r="7624" spans="7:41" x14ac:dyDescent="0.25">
      <c r="G7624" s="2"/>
      <c r="AF7624" s="20"/>
      <c r="AI7624" s="2"/>
      <c r="AJ7624" s="2"/>
      <c r="AK7624" s="20"/>
      <c r="AN7624" s="2"/>
      <c r="AO7624" s="2"/>
    </row>
    <row r="7625" spans="7:41" x14ac:dyDescent="0.25">
      <c r="G7625" s="2"/>
      <c r="AF7625" s="20"/>
      <c r="AI7625" s="2"/>
      <c r="AJ7625" s="2"/>
      <c r="AK7625" s="20"/>
      <c r="AN7625" s="2"/>
      <c r="AO7625" s="2"/>
    </row>
    <row r="7626" spans="7:41" x14ac:dyDescent="0.25">
      <c r="G7626" s="2"/>
      <c r="AF7626" s="20"/>
      <c r="AI7626" s="2"/>
      <c r="AJ7626" s="2"/>
      <c r="AK7626" s="20"/>
      <c r="AN7626" s="2"/>
      <c r="AO7626" s="2"/>
    </row>
    <row r="7627" spans="7:41" x14ac:dyDescent="0.25">
      <c r="G7627" s="2"/>
      <c r="AF7627" s="20"/>
      <c r="AI7627" s="2"/>
      <c r="AJ7627" s="2"/>
      <c r="AK7627" s="20"/>
      <c r="AN7627" s="2"/>
      <c r="AO7627" s="2"/>
    </row>
    <row r="7628" spans="7:41" x14ac:dyDescent="0.25">
      <c r="G7628" s="2"/>
      <c r="AF7628" s="20"/>
      <c r="AI7628" s="2"/>
      <c r="AJ7628" s="2"/>
      <c r="AK7628" s="20"/>
      <c r="AN7628" s="2"/>
      <c r="AO7628" s="2"/>
    </row>
    <row r="7629" spans="7:41" x14ac:dyDescent="0.25">
      <c r="G7629" s="2"/>
      <c r="AF7629" s="20"/>
      <c r="AI7629" s="2"/>
      <c r="AJ7629" s="2"/>
      <c r="AK7629" s="20"/>
      <c r="AN7629" s="2"/>
      <c r="AO7629" s="2"/>
    </row>
    <row r="7630" spans="7:41" x14ac:dyDescent="0.25">
      <c r="G7630" s="2"/>
      <c r="AF7630" s="20"/>
      <c r="AI7630" s="2"/>
      <c r="AJ7630" s="2"/>
      <c r="AK7630" s="20"/>
      <c r="AN7630" s="2"/>
      <c r="AO7630" s="2"/>
    </row>
    <row r="7631" spans="7:41" x14ac:dyDescent="0.25">
      <c r="G7631" s="2"/>
      <c r="AF7631" s="20"/>
      <c r="AI7631" s="2"/>
      <c r="AJ7631" s="2"/>
      <c r="AK7631" s="20"/>
      <c r="AN7631" s="2"/>
      <c r="AO7631" s="2"/>
    </row>
    <row r="7632" spans="7:41" x14ac:dyDescent="0.25">
      <c r="G7632" s="2"/>
      <c r="AF7632" s="20"/>
      <c r="AI7632" s="2"/>
      <c r="AJ7632" s="2"/>
      <c r="AK7632" s="20"/>
      <c r="AN7632" s="2"/>
      <c r="AO7632" s="2"/>
    </row>
    <row r="7633" spans="7:41" x14ac:dyDescent="0.25">
      <c r="G7633" s="2"/>
      <c r="AF7633" s="20"/>
      <c r="AI7633" s="2"/>
      <c r="AJ7633" s="2"/>
      <c r="AK7633" s="20"/>
      <c r="AN7633" s="2"/>
      <c r="AO7633" s="2"/>
    </row>
    <row r="7634" spans="7:41" x14ac:dyDescent="0.25">
      <c r="G7634" s="2"/>
      <c r="AF7634" s="20"/>
      <c r="AI7634" s="2"/>
      <c r="AJ7634" s="2"/>
      <c r="AK7634" s="20"/>
      <c r="AN7634" s="2"/>
      <c r="AO7634" s="2"/>
    </row>
    <row r="7635" spans="7:41" x14ac:dyDescent="0.25">
      <c r="G7635" s="2"/>
      <c r="AF7635" s="20"/>
      <c r="AI7635" s="2"/>
      <c r="AJ7635" s="2"/>
      <c r="AK7635" s="20"/>
      <c r="AN7635" s="2"/>
      <c r="AO7635" s="2"/>
    </row>
    <row r="7636" spans="7:41" x14ac:dyDescent="0.25">
      <c r="G7636" s="2"/>
      <c r="AF7636" s="20"/>
      <c r="AI7636" s="2"/>
      <c r="AJ7636" s="2"/>
      <c r="AK7636" s="20"/>
      <c r="AN7636" s="2"/>
      <c r="AO7636" s="2"/>
    </row>
    <row r="7637" spans="7:41" x14ac:dyDescent="0.25">
      <c r="G7637" s="2"/>
      <c r="AF7637" s="20"/>
      <c r="AI7637" s="2"/>
      <c r="AJ7637" s="2"/>
      <c r="AK7637" s="20"/>
      <c r="AN7637" s="2"/>
      <c r="AO7637" s="2"/>
    </row>
    <row r="7638" spans="7:41" x14ac:dyDescent="0.25">
      <c r="G7638" s="2"/>
      <c r="AF7638" s="20"/>
      <c r="AI7638" s="2"/>
      <c r="AJ7638" s="2"/>
      <c r="AK7638" s="20"/>
      <c r="AN7638" s="2"/>
      <c r="AO7638" s="2"/>
    </row>
    <row r="7639" spans="7:41" x14ac:dyDescent="0.25">
      <c r="G7639" s="2"/>
      <c r="AF7639" s="20"/>
      <c r="AI7639" s="2"/>
      <c r="AJ7639" s="2"/>
      <c r="AK7639" s="20"/>
      <c r="AN7639" s="2"/>
      <c r="AO7639" s="2"/>
    </row>
    <row r="7640" spans="7:41" x14ac:dyDescent="0.25">
      <c r="G7640" s="2"/>
      <c r="AF7640" s="20"/>
      <c r="AI7640" s="2"/>
      <c r="AJ7640" s="2"/>
      <c r="AK7640" s="20"/>
      <c r="AN7640" s="2"/>
      <c r="AO7640" s="2"/>
    </row>
    <row r="7641" spans="7:41" x14ac:dyDescent="0.25">
      <c r="G7641" s="2"/>
      <c r="AF7641" s="20"/>
      <c r="AI7641" s="2"/>
      <c r="AJ7641" s="2"/>
      <c r="AK7641" s="20"/>
      <c r="AN7641" s="2"/>
      <c r="AO7641" s="2"/>
    </row>
    <row r="7642" spans="7:41" x14ac:dyDescent="0.25">
      <c r="G7642" s="2"/>
      <c r="AF7642" s="20"/>
      <c r="AI7642" s="2"/>
      <c r="AJ7642" s="2"/>
      <c r="AK7642" s="20"/>
      <c r="AN7642" s="2"/>
      <c r="AO7642" s="2"/>
    </row>
    <row r="7643" spans="7:41" x14ac:dyDescent="0.25">
      <c r="G7643" s="2"/>
      <c r="AF7643" s="20"/>
      <c r="AI7643" s="2"/>
      <c r="AJ7643" s="2"/>
      <c r="AK7643" s="20"/>
      <c r="AN7643" s="2"/>
      <c r="AO7643" s="2"/>
    </row>
    <row r="7644" spans="7:41" x14ac:dyDescent="0.25">
      <c r="G7644" s="2"/>
      <c r="AF7644" s="20"/>
      <c r="AI7644" s="2"/>
      <c r="AJ7644" s="2"/>
      <c r="AK7644" s="20"/>
      <c r="AN7644" s="2"/>
      <c r="AO7644" s="2"/>
    </row>
    <row r="7645" spans="7:41" x14ac:dyDescent="0.25">
      <c r="G7645" s="2"/>
      <c r="AF7645" s="20"/>
      <c r="AI7645" s="2"/>
      <c r="AJ7645" s="2"/>
      <c r="AK7645" s="20"/>
      <c r="AN7645" s="2"/>
      <c r="AO7645" s="2"/>
    </row>
    <row r="7646" spans="7:41" x14ac:dyDescent="0.25">
      <c r="G7646" s="2"/>
      <c r="AF7646" s="20"/>
      <c r="AI7646" s="2"/>
      <c r="AJ7646" s="2"/>
      <c r="AK7646" s="20"/>
      <c r="AN7646" s="2"/>
      <c r="AO7646" s="2"/>
    </row>
    <row r="7647" spans="7:41" x14ac:dyDescent="0.25">
      <c r="G7647" s="2"/>
      <c r="AF7647" s="20"/>
      <c r="AI7647" s="2"/>
      <c r="AJ7647" s="2"/>
      <c r="AK7647" s="20"/>
      <c r="AN7647" s="2"/>
      <c r="AO7647" s="2"/>
    </row>
    <row r="7648" spans="7:41" x14ac:dyDescent="0.25">
      <c r="G7648" s="2"/>
      <c r="AF7648" s="20"/>
      <c r="AI7648" s="2"/>
      <c r="AJ7648" s="2"/>
      <c r="AK7648" s="20"/>
      <c r="AN7648" s="2"/>
      <c r="AO7648" s="2"/>
    </row>
    <row r="7649" spans="7:41" x14ac:dyDescent="0.25">
      <c r="G7649" s="2"/>
      <c r="AF7649" s="20"/>
      <c r="AI7649" s="2"/>
      <c r="AJ7649" s="2"/>
      <c r="AK7649" s="20"/>
      <c r="AN7649" s="2"/>
      <c r="AO7649" s="2"/>
    </row>
    <row r="7650" spans="7:41" x14ac:dyDescent="0.25">
      <c r="G7650" s="2"/>
      <c r="AF7650" s="20"/>
      <c r="AI7650" s="2"/>
      <c r="AJ7650" s="2"/>
      <c r="AK7650" s="20"/>
      <c r="AN7650" s="2"/>
      <c r="AO7650" s="2"/>
    </row>
    <row r="7651" spans="7:41" x14ac:dyDescent="0.25">
      <c r="G7651" s="2"/>
      <c r="AF7651" s="20"/>
      <c r="AI7651" s="2"/>
      <c r="AJ7651" s="2"/>
      <c r="AK7651" s="20"/>
      <c r="AN7651" s="2"/>
      <c r="AO7651" s="2"/>
    </row>
    <row r="7652" spans="7:41" x14ac:dyDescent="0.25">
      <c r="G7652" s="2"/>
      <c r="AF7652" s="20"/>
      <c r="AI7652" s="2"/>
      <c r="AJ7652" s="2"/>
      <c r="AK7652" s="20"/>
      <c r="AN7652" s="2"/>
      <c r="AO7652" s="2"/>
    </row>
    <row r="7653" spans="7:41" x14ac:dyDescent="0.25">
      <c r="G7653" s="2"/>
      <c r="AF7653" s="20"/>
      <c r="AI7653" s="2"/>
      <c r="AJ7653" s="2"/>
      <c r="AK7653" s="20"/>
      <c r="AN7653" s="2"/>
      <c r="AO7653" s="2"/>
    </row>
    <row r="7654" spans="7:41" x14ac:dyDescent="0.25">
      <c r="G7654" s="2"/>
      <c r="AF7654" s="20"/>
      <c r="AI7654" s="2"/>
      <c r="AJ7654" s="2"/>
      <c r="AK7654" s="20"/>
      <c r="AN7654" s="2"/>
      <c r="AO7654" s="2"/>
    </row>
    <row r="7655" spans="7:41" x14ac:dyDescent="0.25">
      <c r="G7655" s="2"/>
      <c r="AF7655" s="20"/>
      <c r="AI7655" s="2"/>
      <c r="AJ7655" s="2"/>
      <c r="AK7655" s="20"/>
      <c r="AN7655" s="2"/>
      <c r="AO7655" s="2"/>
    </row>
    <row r="7656" spans="7:41" x14ac:dyDescent="0.25">
      <c r="G7656" s="2"/>
      <c r="AF7656" s="20"/>
      <c r="AI7656" s="2"/>
      <c r="AJ7656" s="2"/>
      <c r="AK7656" s="20"/>
      <c r="AN7656" s="2"/>
      <c r="AO7656" s="2"/>
    </row>
    <row r="7657" spans="7:41" x14ac:dyDescent="0.25">
      <c r="G7657" s="2"/>
      <c r="AF7657" s="20"/>
      <c r="AI7657" s="2"/>
      <c r="AJ7657" s="2"/>
      <c r="AK7657" s="20"/>
      <c r="AN7657" s="2"/>
      <c r="AO7657" s="2"/>
    </row>
    <row r="7658" spans="7:41" x14ac:dyDescent="0.25">
      <c r="G7658" s="2"/>
      <c r="AF7658" s="20"/>
      <c r="AI7658" s="2"/>
      <c r="AJ7658" s="2"/>
      <c r="AK7658" s="20"/>
      <c r="AN7658" s="2"/>
      <c r="AO7658" s="2"/>
    </row>
    <row r="7659" spans="7:41" x14ac:dyDescent="0.25">
      <c r="G7659" s="2"/>
      <c r="AF7659" s="20"/>
      <c r="AI7659" s="2"/>
      <c r="AJ7659" s="2"/>
      <c r="AK7659" s="20"/>
      <c r="AN7659" s="2"/>
      <c r="AO7659" s="2"/>
    </row>
    <row r="7660" spans="7:41" x14ac:dyDescent="0.25">
      <c r="G7660" s="2"/>
      <c r="AF7660" s="20"/>
      <c r="AI7660" s="2"/>
      <c r="AJ7660" s="2"/>
      <c r="AK7660" s="20"/>
      <c r="AN7660" s="2"/>
      <c r="AO7660" s="2"/>
    </row>
    <row r="7661" spans="7:41" x14ac:dyDescent="0.25">
      <c r="G7661" s="2"/>
      <c r="AF7661" s="20"/>
      <c r="AI7661" s="2"/>
      <c r="AJ7661" s="2"/>
      <c r="AK7661" s="20"/>
      <c r="AN7661" s="2"/>
      <c r="AO7661" s="2"/>
    </row>
    <row r="7662" spans="7:41" x14ac:dyDescent="0.25">
      <c r="G7662" s="2"/>
      <c r="AF7662" s="20"/>
      <c r="AI7662" s="2"/>
      <c r="AJ7662" s="2"/>
      <c r="AK7662" s="20"/>
      <c r="AN7662" s="2"/>
      <c r="AO7662" s="2"/>
    </row>
    <row r="7663" spans="7:41" x14ac:dyDescent="0.25">
      <c r="G7663" s="2"/>
      <c r="AF7663" s="20"/>
      <c r="AI7663" s="2"/>
      <c r="AJ7663" s="2"/>
      <c r="AK7663" s="20"/>
      <c r="AN7663" s="2"/>
      <c r="AO7663" s="2"/>
    </row>
    <row r="7664" spans="7:41" x14ac:dyDescent="0.25">
      <c r="G7664" s="2"/>
      <c r="AF7664" s="20"/>
      <c r="AI7664" s="2"/>
      <c r="AJ7664" s="2"/>
      <c r="AK7664" s="20"/>
      <c r="AN7664" s="2"/>
      <c r="AO7664" s="2"/>
    </row>
    <row r="7665" spans="7:41" x14ac:dyDescent="0.25">
      <c r="G7665" s="2"/>
      <c r="AF7665" s="20"/>
      <c r="AI7665" s="2"/>
      <c r="AJ7665" s="2"/>
      <c r="AK7665" s="20"/>
      <c r="AN7665" s="2"/>
      <c r="AO7665" s="2"/>
    </row>
    <row r="7666" spans="7:41" x14ac:dyDescent="0.25">
      <c r="G7666" s="2"/>
      <c r="AF7666" s="20"/>
      <c r="AI7666" s="2"/>
      <c r="AJ7666" s="2"/>
      <c r="AK7666" s="20"/>
      <c r="AN7666" s="2"/>
      <c r="AO7666" s="2"/>
    </row>
    <row r="7667" spans="7:41" x14ac:dyDescent="0.25">
      <c r="G7667" s="2"/>
      <c r="AF7667" s="20"/>
      <c r="AI7667" s="2"/>
      <c r="AJ7667" s="2"/>
      <c r="AK7667" s="20"/>
      <c r="AN7667" s="2"/>
      <c r="AO7667" s="2"/>
    </row>
    <row r="7668" spans="7:41" x14ac:dyDescent="0.25">
      <c r="G7668" s="2"/>
      <c r="AF7668" s="20"/>
      <c r="AI7668" s="2"/>
      <c r="AJ7668" s="2"/>
      <c r="AK7668" s="20"/>
      <c r="AN7668" s="2"/>
      <c r="AO7668" s="2"/>
    </row>
    <row r="7669" spans="7:41" x14ac:dyDescent="0.25">
      <c r="G7669" s="2"/>
      <c r="AF7669" s="20"/>
      <c r="AI7669" s="2"/>
      <c r="AJ7669" s="2"/>
      <c r="AK7669" s="20"/>
      <c r="AN7669" s="2"/>
      <c r="AO7669" s="2"/>
    </row>
    <row r="7670" spans="7:41" x14ac:dyDescent="0.25">
      <c r="G7670" s="2"/>
      <c r="AF7670" s="20"/>
      <c r="AI7670" s="2"/>
      <c r="AJ7670" s="2"/>
      <c r="AK7670" s="20"/>
      <c r="AN7670" s="2"/>
      <c r="AO7670" s="2"/>
    </row>
    <row r="7671" spans="7:41" x14ac:dyDescent="0.25">
      <c r="G7671" s="2"/>
      <c r="AF7671" s="20"/>
      <c r="AI7671" s="2"/>
      <c r="AJ7671" s="2"/>
      <c r="AK7671" s="20"/>
      <c r="AN7671" s="2"/>
      <c r="AO7671" s="2"/>
    </row>
    <row r="7672" spans="7:41" x14ac:dyDescent="0.25">
      <c r="G7672" s="2"/>
      <c r="AF7672" s="20"/>
      <c r="AI7672" s="2"/>
      <c r="AJ7672" s="2"/>
      <c r="AK7672" s="20"/>
      <c r="AN7672" s="2"/>
      <c r="AO7672" s="2"/>
    </row>
    <row r="7673" spans="7:41" x14ac:dyDescent="0.25">
      <c r="G7673" s="2"/>
      <c r="AF7673" s="20"/>
      <c r="AI7673" s="2"/>
      <c r="AJ7673" s="2"/>
      <c r="AK7673" s="20"/>
      <c r="AN7673" s="2"/>
      <c r="AO7673" s="2"/>
    </row>
    <row r="7674" spans="7:41" x14ac:dyDescent="0.25">
      <c r="G7674" s="2"/>
      <c r="AF7674" s="20"/>
      <c r="AI7674" s="2"/>
      <c r="AJ7674" s="2"/>
      <c r="AK7674" s="20"/>
      <c r="AN7674" s="2"/>
      <c r="AO7674" s="2"/>
    </row>
    <row r="7675" spans="7:41" x14ac:dyDescent="0.25">
      <c r="G7675" s="2"/>
      <c r="AF7675" s="20"/>
      <c r="AI7675" s="2"/>
      <c r="AJ7675" s="2"/>
      <c r="AK7675" s="20"/>
      <c r="AN7675" s="2"/>
      <c r="AO7675" s="2"/>
    </row>
    <row r="7676" spans="7:41" x14ac:dyDescent="0.25">
      <c r="G7676" s="2"/>
      <c r="AF7676" s="20"/>
      <c r="AI7676" s="2"/>
      <c r="AJ7676" s="2"/>
      <c r="AK7676" s="20"/>
      <c r="AN7676" s="2"/>
      <c r="AO7676" s="2"/>
    </row>
    <row r="7677" spans="7:41" x14ac:dyDescent="0.25">
      <c r="G7677" s="2"/>
      <c r="AF7677" s="20"/>
      <c r="AI7677" s="2"/>
      <c r="AJ7677" s="2"/>
      <c r="AK7677" s="20"/>
      <c r="AN7677" s="2"/>
      <c r="AO7677" s="2"/>
    </row>
    <row r="7678" spans="7:41" x14ac:dyDescent="0.25">
      <c r="G7678" s="2"/>
      <c r="AF7678" s="20"/>
      <c r="AI7678" s="2"/>
      <c r="AJ7678" s="2"/>
      <c r="AK7678" s="20"/>
      <c r="AN7678" s="2"/>
      <c r="AO7678" s="2"/>
    </row>
    <row r="7679" spans="7:41" x14ac:dyDescent="0.25">
      <c r="G7679" s="2"/>
      <c r="AF7679" s="20"/>
      <c r="AI7679" s="2"/>
      <c r="AJ7679" s="2"/>
      <c r="AK7679" s="20"/>
      <c r="AN7679" s="2"/>
      <c r="AO7679" s="2"/>
    </row>
    <row r="7680" spans="7:41" x14ac:dyDescent="0.25">
      <c r="G7680" s="2"/>
      <c r="AF7680" s="20"/>
      <c r="AI7680" s="2"/>
      <c r="AJ7680" s="2"/>
      <c r="AK7680" s="20"/>
      <c r="AN7680" s="2"/>
      <c r="AO7680" s="2"/>
    </row>
    <row r="7681" spans="7:41" x14ac:dyDescent="0.25">
      <c r="G7681" s="2"/>
      <c r="AF7681" s="20"/>
      <c r="AI7681" s="2"/>
      <c r="AJ7681" s="2"/>
      <c r="AK7681" s="20"/>
      <c r="AN7681" s="2"/>
      <c r="AO7681" s="2"/>
    </row>
    <row r="7682" spans="7:41" x14ac:dyDescent="0.25">
      <c r="G7682" s="2"/>
      <c r="AF7682" s="20"/>
      <c r="AI7682" s="2"/>
      <c r="AJ7682" s="2"/>
      <c r="AK7682" s="20"/>
      <c r="AN7682" s="2"/>
      <c r="AO7682" s="2"/>
    </row>
    <row r="7683" spans="7:41" x14ac:dyDescent="0.25">
      <c r="G7683" s="2"/>
      <c r="AF7683" s="20"/>
      <c r="AI7683" s="2"/>
      <c r="AJ7683" s="2"/>
      <c r="AK7683" s="20"/>
      <c r="AN7683" s="2"/>
      <c r="AO7683" s="2"/>
    </row>
    <row r="7684" spans="7:41" x14ac:dyDescent="0.25">
      <c r="G7684" s="2"/>
      <c r="AF7684" s="20"/>
      <c r="AI7684" s="2"/>
      <c r="AJ7684" s="2"/>
      <c r="AK7684" s="20"/>
      <c r="AN7684" s="2"/>
      <c r="AO7684" s="2"/>
    </row>
    <row r="7685" spans="7:41" x14ac:dyDescent="0.25">
      <c r="G7685" s="2"/>
      <c r="AF7685" s="20"/>
      <c r="AI7685" s="2"/>
      <c r="AJ7685" s="2"/>
      <c r="AK7685" s="20"/>
      <c r="AN7685" s="2"/>
      <c r="AO7685" s="2"/>
    </row>
    <row r="7686" spans="7:41" x14ac:dyDescent="0.25">
      <c r="G7686" s="2"/>
      <c r="AF7686" s="20"/>
      <c r="AI7686" s="2"/>
      <c r="AJ7686" s="2"/>
      <c r="AK7686" s="20"/>
      <c r="AN7686" s="2"/>
      <c r="AO7686" s="2"/>
    </row>
    <row r="7687" spans="7:41" x14ac:dyDescent="0.25">
      <c r="G7687" s="2"/>
      <c r="AF7687" s="20"/>
      <c r="AI7687" s="2"/>
      <c r="AJ7687" s="2"/>
      <c r="AK7687" s="20"/>
      <c r="AN7687" s="2"/>
      <c r="AO7687" s="2"/>
    </row>
    <row r="7688" spans="7:41" x14ac:dyDescent="0.25">
      <c r="G7688" s="2"/>
      <c r="AF7688" s="20"/>
      <c r="AI7688" s="2"/>
      <c r="AJ7688" s="2"/>
      <c r="AK7688" s="20"/>
      <c r="AN7688" s="2"/>
      <c r="AO7688" s="2"/>
    </row>
    <row r="7689" spans="7:41" x14ac:dyDescent="0.25">
      <c r="G7689" s="2"/>
      <c r="AF7689" s="20"/>
      <c r="AI7689" s="2"/>
      <c r="AJ7689" s="2"/>
      <c r="AK7689" s="20"/>
      <c r="AN7689" s="2"/>
      <c r="AO7689" s="2"/>
    </row>
    <row r="7690" spans="7:41" x14ac:dyDescent="0.25">
      <c r="G7690" s="2"/>
      <c r="AF7690" s="20"/>
      <c r="AI7690" s="2"/>
      <c r="AJ7690" s="2"/>
      <c r="AK7690" s="20"/>
      <c r="AN7690" s="2"/>
      <c r="AO7690" s="2"/>
    </row>
    <row r="7691" spans="7:41" x14ac:dyDescent="0.25">
      <c r="G7691" s="2"/>
      <c r="AF7691" s="20"/>
      <c r="AI7691" s="2"/>
      <c r="AJ7691" s="2"/>
      <c r="AK7691" s="20"/>
      <c r="AN7691" s="2"/>
      <c r="AO7691" s="2"/>
    </row>
    <row r="7692" spans="7:41" x14ac:dyDescent="0.25">
      <c r="G7692" s="2"/>
      <c r="AF7692" s="20"/>
      <c r="AI7692" s="2"/>
      <c r="AJ7692" s="2"/>
      <c r="AK7692" s="20"/>
      <c r="AN7692" s="2"/>
      <c r="AO7692" s="2"/>
    </row>
    <row r="7693" spans="7:41" x14ac:dyDescent="0.25">
      <c r="G7693" s="2"/>
      <c r="AF7693" s="20"/>
      <c r="AI7693" s="2"/>
      <c r="AJ7693" s="2"/>
      <c r="AK7693" s="20"/>
      <c r="AN7693" s="2"/>
      <c r="AO7693" s="2"/>
    </row>
    <row r="7694" spans="7:41" x14ac:dyDescent="0.25">
      <c r="G7694" s="2"/>
      <c r="AF7694" s="20"/>
      <c r="AI7694" s="2"/>
      <c r="AJ7694" s="2"/>
      <c r="AK7694" s="20"/>
      <c r="AN7694" s="2"/>
      <c r="AO7694" s="2"/>
    </row>
    <row r="7695" spans="7:41" x14ac:dyDescent="0.25">
      <c r="G7695" s="2"/>
      <c r="AF7695" s="20"/>
      <c r="AI7695" s="2"/>
      <c r="AJ7695" s="2"/>
      <c r="AK7695" s="20"/>
      <c r="AN7695" s="2"/>
      <c r="AO7695" s="2"/>
    </row>
    <row r="7696" spans="7:41" x14ac:dyDescent="0.25">
      <c r="G7696" s="2"/>
      <c r="AF7696" s="20"/>
      <c r="AI7696" s="2"/>
      <c r="AJ7696" s="2"/>
      <c r="AK7696" s="20"/>
      <c r="AN7696" s="2"/>
      <c r="AO7696" s="2"/>
    </row>
    <row r="7697" spans="7:41" x14ac:dyDescent="0.25">
      <c r="G7697" s="2"/>
      <c r="AF7697" s="20"/>
      <c r="AI7697" s="2"/>
      <c r="AJ7697" s="2"/>
      <c r="AK7697" s="20"/>
      <c r="AN7697" s="2"/>
      <c r="AO7697" s="2"/>
    </row>
    <row r="7698" spans="7:41" x14ac:dyDescent="0.25">
      <c r="G7698" s="2"/>
      <c r="AF7698" s="20"/>
      <c r="AI7698" s="2"/>
      <c r="AJ7698" s="2"/>
      <c r="AK7698" s="20"/>
      <c r="AN7698" s="2"/>
      <c r="AO7698" s="2"/>
    </row>
    <row r="7699" spans="7:41" x14ac:dyDescent="0.25">
      <c r="G7699" s="2"/>
      <c r="AF7699" s="20"/>
      <c r="AI7699" s="2"/>
      <c r="AJ7699" s="2"/>
      <c r="AK7699" s="20"/>
      <c r="AN7699" s="2"/>
      <c r="AO7699" s="2"/>
    </row>
    <row r="7700" spans="7:41" x14ac:dyDescent="0.25">
      <c r="G7700" s="2"/>
      <c r="AF7700" s="20"/>
      <c r="AI7700" s="2"/>
      <c r="AJ7700" s="2"/>
      <c r="AK7700" s="20"/>
      <c r="AN7700" s="2"/>
      <c r="AO7700" s="2"/>
    </row>
    <row r="7701" spans="7:41" x14ac:dyDescent="0.25">
      <c r="G7701" s="2"/>
      <c r="AF7701" s="20"/>
      <c r="AI7701" s="2"/>
      <c r="AJ7701" s="2"/>
      <c r="AK7701" s="20"/>
      <c r="AN7701" s="2"/>
      <c r="AO7701" s="2"/>
    </row>
    <row r="7702" spans="7:41" x14ac:dyDescent="0.25">
      <c r="G7702" s="2"/>
      <c r="AF7702" s="20"/>
      <c r="AI7702" s="2"/>
      <c r="AJ7702" s="2"/>
      <c r="AK7702" s="20"/>
      <c r="AN7702" s="2"/>
      <c r="AO7702" s="2"/>
    </row>
    <row r="7703" spans="7:41" x14ac:dyDescent="0.25">
      <c r="G7703" s="2"/>
      <c r="AF7703" s="20"/>
      <c r="AI7703" s="2"/>
      <c r="AJ7703" s="2"/>
      <c r="AK7703" s="20"/>
      <c r="AN7703" s="2"/>
      <c r="AO7703" s="2"/>
    </row>
    <row r="7704" spans="7:41" x14ac:dyDescent="0.25">
      <c r="G7704" s="2"/>
      <c r="AF7704" s="20"/>
      <c r="AI7704" s="2"/>
      <c r="AJ7704" s="2"/>
      <c r="AK7704" s="20"/>
      <c r="AN7704" s="2"/>
      <c r="AO7704" s="2"/>
    </row>
    <row r="7705" spans="7:41" x14ac:dyDescent="0.25">
      <c r="G7705" s="2"/>
      <c r="AF7705" s="20"/>
      <c r="AI7705" s="2"/>
      <c r="AJ7705" s="2"/>
      <c r="AK7705" s="20"/>
      <c r="AN7705" s="2"/>
      <c r="AO7705" s="2"/>
    </row>
    <row r="7706" spans="7:41" x14ac:dyDescent="0.25">
      <c r="G7706" s="2"/>
      <c r="AF7706" s="20"/>
      <c r="AI7706" s="2"/>
      <c r="AJ7706" s="2"/>
      <c r="AK7706" s="20"/>
      <c r="AN7706" s="2"/>
      <c r="AO7706" s="2"/>
    </row>
    <row r="7707" spans="7:41" x14ac:dyDescent="0.25">
      <c r="G7707" s="2"/>
      <c r="AF7707" s="20"/>
      <c r="AI7707" s="2"/>
      <c r="AJ7707" s="2"/>
      <c r="AK7707" s="20"/>
      <c r="AN7707" s="2"/>
      <c r="AO7707" s="2"/>
    </row>
    <row r="7708" spans="7:41" x14ac:dyDescent="0.25">
      <c r="G7708" s="2"/>
      <c r="AF7708" s="20"/>
      <c r="AI7708" s="2"/>
      <c r="AJ7708" s="2"/>
      <c r="AK7708" s="20"/>
      <c r="AN7708" s="2"/>
      <c r="AO7708" s="2"/>
    </row>
    <row r="7709" spans="7:41" x14ac:dyDescent="0.25">
      <c r="G7709" s="2"/>
      <c r="AF7709" s="20"/>
      <c r="AI7709" s="2"/>
      <c r="AJ7709" s="2"/>
      <c r="AK7709" s="20"/>
      <c r="AN7709" s="2"/>
      <c r="AO7709" s="2"/>
    </row>
    <row r="7710" spans="7:41" x14ac:dyDescent="0.25">
      <c r="G7710" s="2"/>
      <c r="AF7710" s="20"/>
      <c r="AI7710" s="2"/>
      <c r="AJ7710" s="2"/>
      <c r="AK7710" s="20"/>
      <c r="AN7710" s="2"/>
      <c r="AO7710" s="2"/>
    </row>
    <row r="7711" spans="7:41" x14ac:dyDescent="0.25">
      <c r="G7711" s="2"/>
      <c r="AF7711" s="20"/>
      <c r="AI7711" s="2"/>
      <c r="AJ7711" s="2"/>
      <c r="AK7711" s="20"/>
      <c r="AN7711" s="2"/>
      <c r="AO7711" s="2"/>
    </row>
    <row r="7712" spans="7:41" x14ac:dyDescent="0.25">
      <c r="G7712" s="2"/>
      <c r="AF7712" s="20"/>
      <c r="AI7712" s="2"/>
      <c r="AJ7712" s="2"/>
      <c r="AK7712" s="20"/>
      <c r="AN7712" s="2"/>
      <c r="AO7712" s="2"/>
    </row>
    <row r="7713" spans="7:41" x14ac:dyDescent="0.25">
      <c r="G7713" s="2"/>
      <c r="AF7713" s="20"/>
      <c r="AI7713" s="2"/>
      <c r="AJ7713" s="2"/>
      <c r="AK7713" s="20"/>
      <c r="AN7713" s="2"/>
      <c r="AO7713" s="2"/>
    </row>
    <row r="7714" spans="7:41" x14ac:dyDescent="0.25">
      <c r="G7714" s="2"/>
      <c r="AF7714" s="20"/>
      <c r="AI7714" s="2"/>
      <c r="AJ7714" s="2"/>
      <c r="AK7714" s="20"/>
      <c r="AN7714" s="2"/>
      <c r="AO7714" s="2"/>
    </row>
    <row r="7715" spans="7:41" x14ac:dyDescent="0.25">
      <c r="G7715" s="2"/>
      <c r="AF7715" s="20"/>
      <c r="AI7715" s="2"/>
      <c r="AJ7715" s="2"/>
      <c r="AK7715" s="20"/>
      <c r="AN7715" s="2"/>
      <c r="AO7715" s="2"/>
    </row>
    <row r="7716" spans="7:41" x14ac:dyDescent="0.25">
      <c r="G7716" s="2"/>
      <c r="AF7716" s="20"/>
      <c r="AI7716" s="2"/>
      <c r="AJ7716" s="2"/>
      <c r="AK7716" s="20"/>
      <c r="AN7716" s="2"/>
      <c r="AO7716" s="2"/>
    </row>
    <row r="7717" spans="7:41" x14ac:dyDescent="0.25">
      <c r="G7717" s="2"/>
      <c r="AF7717" s="20"/>
      <c r="AI7717" s="2"/>
      <c r="AJ7717" s="2"/>
      <c r="AK7717" s="20"/>
      <c r="AN7717" s="2"/>
      <c r="AO7717" s="2"/>
    </row>
    <row r="7718" spans="7:41" x14ac:dyDescent="0.25">
      <c r="G7718" s="2"/>
      <c r="AF7718" s="20"/>
      <c r="AI7718" s="2"/>
      <c r="AJ7718" s="2"/>
      <c r="AK7718" s="20"/>
      <c r="AN7718" s="2"/>
      <c r="AO7718" s="2"/>
    </row>
    <row r="7719" spans="7:41" x14ac:dyDescent="0.25">
      <c r="G7719" s="2"/>
      <c r="AF7719" s="20"/>
      <c r="AI7719" s="2"/>
      <c r="AJ7719" s="2"/>
      <c r="AK7719" s="20"/>
      <c r="AN7719" s="2"/>
      <c r="AO7719" s="2"/>
    </row>
    <row r="7720" spans="7:41" x14ac:dyDescent="0.25">
      <c r="G7720" s="2"/>
      <c r="AF7720" s="20"/>
      <c r="AI7720" s="2"/>
      <c r="AJ7720" s="2"/>
      <c r="AK7720" s="20"/>
      <c r="AN7720" s="2"/>
      <c r="AO7720" s="2"/>
    </row>
    <row r="7721" spans="7:41" x14ac:dyDescent="0.25">
      <c r="G7721" s="2"/>
      <c r="AF7721" s="20"/>
      <c r="AI7721" s="2"/>
      <c r="AJ7721" s="2"/>
      <c r="AK7721" s="20"/>
      <c r="AN7721" s="2"/>
      <c r="AO7721" s="2"/>
    </row>
    <row r="7722" spans="7:41" x14ac:dyDescent="0.25">
      <c r="G7722" s="2"/>
      <c r="AF7722" s="20"/>
      <c r="AI7722" s="2"/>
      <c r="AJ7722" s="2"/>
      <c r="AK7722" s="20"/>
      <c r="AN7722" s="2"/>
      <c r="AO7722" s="2"/>
    </row>
    <row r="7723" spans="7:41" x14ac:dyDescent="0.25">
      <c r="G7723" s="2"/>
      <c r="AF7723" s="20"/>
      <c r="AI7723" s="2"/>
      <c r="AJ7723" s="2"/>
      <c r="AK7723" s="20"/>
      <c r="AN7723" s="2"/>
      <c r="AO7723" s="2"/>
    </row>
    <row r="7724" spans="7:41" x14ac:dyDescent="0.25">
      <c r="G7724" s="2"/>
      <c r="AF7724" s="20"/>
      <c r="AI7724" s="2"/>
      <c r="AJ7724" s="2"/>
      <c r="AK7724" s="20"/>
      <c r="AN7724" s="2"/>
      <c r="AO7724" s="2"/>
    </row>
    <row r="7725" spans="7:41" x14ac:dyDescent="0.25">
      <c r="G7725" s="2"/>
      <c r="AF7725" s="20"/>
      <c r="AI7725" s="2"/>
      <c r="AJ7725" s="2"/>
      <c r="AK7725" s="20"/>
      <c r="AN7725" s="2"/>
      <c r="AO7725" s="2"/>
    </row>
    <row r="7726" spans="7:41" x14ac:dyDescent="0.25">
      <c r="G7726" s="2"/>
      <c r="AF7726" s="20"/>
      <c r="AI7726" s="2"/>
      <c r="AJ7726" s="2"/>
      <c r="AK7726" s="20"/>
      <c r="AN7726" s="2"/>
      <c r="AO7726" s="2"/>
    </row>
    <row r="7727" spans="7:41" x14ac:dyDescent="0.25">
      <c r="G7727" s="2"/>
      <c r="AF7727" s="20"/>
      <c r="AI7727" s="2"/>
      <c r="AJ7727" s="2"/>
      <c r="AK7727" s="20"/>
      <c r="AN7727" s="2"/>
      <c r="AO7727" s="2"/>
    </row>
    <row r="7728" spans="7:41" x14ac:dyDescent="0.25">
      <c r="G7728" s="2"/>
      <c r="AF7728" s="20"/>
      <c r="AI7728" s="2"/>
      <c r="AJ7728" s="2"/>
      <c r="AK7728" s="20"/>
      <c r="AN7728" s="2"/>
      <c r="AO7728" s="2"/>
    </row>
    <row r="7729" spans="7:41" x14ac:dyDescent="0.25">
      <c r="G7729" s="2"/>
      <c r="AF7729" s="20"/>
      <c r="AI7729" s="2"/>
      <c r="AJ7729" s="2"/>
      <c r="AK7729" s="20"/>
      <c r="AN7729" s="2"/>
      <c r="AO7729" s="2"/>
    </row>
    <row r="7730" spans="7:41" x14ac:dyDescent="0.25">
      <c r="G7730" s="2"/>
      <c r="AF7730" s="20"/>
      <c r="AI7730" s="2"/>
      <c r="AJ7730" s="2"/>
      <c r="AK7730" s="20"/>
      <c r="AN7730" s="2"/>
      <c r="AO7730" s="2"/>
    </row>
    <row r="7731" spans="7:41" x14ac:dyDescent="0.25">
      <c r="G7731" s="2"/>
      <c r="AF7731" s="20"/>
      <c r="AI7731" s="2"/>
      <c r="AJ7731" s="2"/>
      <c r="AK7731" s="20"/>
      <c r="AN7731" s="2"/>
      <c r="AO7731" s="2"/>
    </row>
    <row r="7732" spans="7:41" x14ac:dyDescent="0.25">
      <c r="G7732" s="2"/>
      <c r="AF7732" s="20"/>
      <c r="AI7732" s="2"/>
      <c r="AJ7732" s="2"/>
      <c r="AK7732" s="20"/>
      <c r="AN7732" s="2"/>
      <c r="AO7732" s="2"/>
    </row>
    <row r="7733" spans="7:41" x14ac:dyDescent="0.25">
      <c r="G7733" s="2"/>
      <c r="AF7733" s="20"/>
      <c r="AI7733" s="2"/>
      <c r="AJ7733" s="2"/>
      <c r="AK7733" s="20"/>
      <c r="AN7733" s="2"/>
      <c r="AO7733" s="2"/>
    </row>
    <row r="7734" spans="7:41" x14ac:dyDescent="0.25">
      <c r="G7734" s="2"/>
      <c r="AF7734" s="20"/>
      <c r="AI7734" s="2"/>
      <c r="AJ7734" s="2"/>
      <c r="AK7734" s="20"/>
      <c r="AN7734" s="2"/>
      <c r="AO7734" s="2"/>
    </row>
    <row r="7735" spans="7:41" x14ac:dyDescent="0.25">
      <c r="G7735" s="2"/>
      <c r="AF7735" s="20"/>
      <c r="AI7735" s="2"/>
      <c r="AJ7735" s="2"/>
      <c r="AK7735" s="20"/>
      <c r="AN7735" s="2"/>
      <c r="AO7735" s="2"/>
    </row>
    <row r="7736" spans="7:41" x14ac:dyDescent="0.25">
      <c r="G7736" s="2"/>
      <c r="AF7736" s="20"/>
      <c r="AI7736" s="2"/>
      <c r="AJ7736" s="2"/>
      <c r="AK7736" s="20"/>
      <c r="AN7736" s="2"/>
      <c r="AO7736" s="2"/>
    </row>
    <row r="7737" spans="7:41" x14ac:dyDescent="0.25">
      <c r="G7737" s="2"/>
      <c r="AF7737" s="20"/>
      <c r="AI7737" s="2"/>
      <c r="AJ7737" s="2"/>
      <c r="AK7737" s="20"/>
      <c r="AN7737" s="2"/>
      <c r="AO7737" s="2"/>
    </row>
    <row r="7738" spans="7:41" x14ac:dyDescent="0.25">
      <c r="G7738" s="2"/>
      <c r="AF7738" s="20"/>
      <c r="AI7738" s="2"/>
      <c r="AJ7738" s="2"/>
      <c r="AK7738" s="20"/>
      <c r="AN7738" s="2"/>
      <c r="AO7738" s="2"/>
    </row>
    <row r="7739" spans="7:41" x14ac:dyDescent="0.25">
      <c r="G7739" s="2"/>
      <c r="AF7739" s="20"/>
      <c r="AI7739" s="2"/>
      <c r="AJ7739" s="2"/>
      <c r="AK7739" s="20"/>
      <c r="AN7739" s="2"/>
      <c r="AO7739" s="2"/>
    </row>
    <row r="7740" spans="7:41" x14ac:dyDescent="0.25">
      <c r="G7740" s="2"/>
      <c r="AF7740" s="20"/>
      <c r="AI7740" s="2"/>
      <c r="AJ7740" s="2"/>
      <c r="AK7740" s="20"/>
      <c r="AN7740" s="2"/>
      <c r="AO7740" s="2"/>
    </row>
    <row r="7741" spans="7:41" x14ac:dyDescent="0.25">
      <c r="G7741" s="2"/>
      <c r="AF7741" s="20"/>
      <c r="AI7741" s="2"/>
      <c r="AJ7741" s="2"/>
      <c r="AK7741" s="20"/>
      <c r="AN7741" s="2"/>
      <c r="AO7741" s="2"/>
    </row>
    <row r="7742" spans="7:41" x14ac:dyDescent="0.25">
      <c r="G7742" s="2"/>
      <c r="AF7742" s="20"/>
      <c r="AI7742" s="2"/>
      <c r="AJ7742" s="2"/>
      <c r="AK7742" s="20"/>
      <c r="AN7742" s="2"/>
      <c r="AO7742" s="2"/>
    </row>
    <row r="7743" spans="7:41" x14ac:dyDescent="0.25">
      <c r="G7743" s="2"/>
      <c r="AF7743" s="20"/>
      <c r="AI7743" s="2"/>
      <c r="AJ7743" s="2"/>
      <c r="AK7743" s="20"/>
      <c r="AN7743" s="2"/>
      <c r="AO7743" s="2"/>
    </row>
    <row r="7744" spans="7:41" x14ac:dyDescent="0.25">
      <c r="G7744" s="2"/>
      <c r="AF7744" s="20"/>
      <c r="AI7744" s="2"/>
      <c r="AJ7744" s="2"/>
      <c r="AK7744" s="20"/>
      <c r="AN7744" s="2"/>
      <c r="AO7744" s="2"/>
    </row>
    <row r="7745" spans="7:41" x14ac:dyDescent="0.25">
      <c r="G7745" s="2"/>
      <c r="AF7745" s="20"/>
      <c r="AI7745" s="2"/>
      <c r="AJ7745" s="2"/>
      <c r="AK7745" s="20"/>
      <c r="AN7745" s="2"/>
      <c r="AO7745" s="2"/>
    </row>
    <row r="7746" spans="7:41" x14ac:dyDescent="0.25">
      <c r="G7746" s="2"/>
      <c r="AF7746" s="20"/>
      <c r="AI7746" s="2"/>
      <c r="AJ7746" s="2"/>
      <c r="AK7746" s="20"/>
      <c r="AN7746" s="2"/>
      <c r="AO7746" s="2"/>
    </row>
    <row r="7747" spans="7:41" x14ac:dyDescent="0.25">
      <c r="G7747" s="2"/>
      <c r="AF7747" s="20"/>
      <c r="AI7747" s="2"/>
      <c r="AJ7747" s="2"/>
      <c r="AK7747" s="20"/>
      <c r="AN7747" s="2"/>
      <c r="AO7747" s="2"/>
    </row>
    <row r="7748" spans="7:41" x14ac:dyDescent="0.25">
      <c r="G7748" s="2"/>
      <c r="AF7748" s="20"/>
      <c r="AI7748" s="2"/>
      <c r="AJ7748" s="2"/>
      <c r="AK7748" s="20"/>
      <c r="AN7748" s="2"/>
      <c r="AO7748" s="2"/>
    </row>
    <row r="7749" spans="7:41" x14ac:dyDescent="0.25">
      <c r="G7749" s="2"/>
      <c r="AF7749" s="20"/>
      <c r="AI7749" s="2"/>
      <c r="AJ7749" s="2"/>
      <c r="AK7749" s="20"/>
      <c r="AN7749" s="2"/>
      <c r="AO7749" s="2"/>
    </row>
    <row r="7750" spans="7:41" x14ac:dyDescent="0.25">
      <c r="G7750" s="2"/>
      <c r="AF7750" s="20"/>
      <c r="AI7750" s="2"/>
      <c r="AJ7750" s="2"/>
      <c r="AK7750" s="20"/>
      <c r="AN7750" s="2"/>
      <c r="AO7750" s="2"/>
    </row>
    <row r="7751" spans="7:41" x14ac:dyDescent="0.25">
      <c r="G7751" s="2"/>
      <c r="AF7751" s="20"/>
      <c r="AI7751" s="2"/>
      <c r="AJ7751" s="2"/>
      <c r="AK7751" s="20"/>
      <c r="AN7751" s="2"/>
      <c r="AO7751" s="2"/>
    </row>
    <row r="7752" spans="7:41" x14ac:dyDescent="0.25">
      <c r="G7752" s="2"/>
      <c r="AF7752" s="20"/>
      <c r="AI7752" s="2"/>
      <c r="AJ7752" s="2"/>
      <c r="AK7752" s="20"/>
      <c r="AN7752" s="2"/>
      <c r="AO7752" s="2"/>
    </row>
    <row r="7753" spans="7:41" x14ac:dyDescent="0.25">
      <c r="G7753" s="2"/>
      <c r="AF7753" s="20"/>
      <c r="AI7753" s="2"/>
      <c r="AJ7753" s="2"/>
      <c r="AK7753" s="20"/>
      <c r="AN7753" s="2"/>
      <c r="AO7753" s="2"/>
    </row>
    <row r="7754" spans="7:41" x14ac:dyDescent="0.25">
      <c r="G7754" s="2"/>
      <c r="AF7754" s="20"/>
      <c r="AI7754" s="2"/>
      <c r="AJ7754" s="2"/>
      <c r="AK7754" s="20"/>
      <c r="AN7754" s="2"/>
      <c r="AO7754" s="2"/>
    </row>
    <row r="7755" spans="7:41" x14ac:dyDescent="0.25">
      <c r="G7755" s="2"/>
      <c r="AF7755" s="20"/>
      <c r="AI7755" s="2"/>
      <c r="AJ7755" s="2"/>
      <c r="AK7755" s="20"/>
      <c r="AN7755" s="2"/>
      <c r="AO7755" s="2"/>
    </row>
    <row r="7756" spans="7:41" x14ac:dyDescent="0.25">
      <c r="G7756" s="2"/>
      <c r="AF7756" s="20"/>
      <c r="AI7756" s="2"/>
      <c r="AJ7756" s="2"/>
      <c r="AK7756" s="20"/>
      <c r="AN7756" s="2"/>
      <c r="AO7756" s="2"/>
    </row>
    <row r="7757" spans="7:41" x14ac:dyDescent="0.25">
      <c r="G7757" s="2"/>
      <c r="AF7757" s="20"/>
      <c r="AI7757" s="2"/>
      <c r="AJ7757" s="2"/>
      <c r="AK7757" s="20"/>
      <c r="AN7757" s="2"/>
      <c r="AO7757" s="2"/>
    </row>
    <row r="7758" spans="7:41" x14ac:dyDescent="0.25">
      <c r="G7758" s="2"/>
      <c r="AF7758" s="20"/>
      <c r="AI7758" s="2"/>
      <c r="AJ7758" s="2"/>
      <c r="AK7758" s="20"/>
      <c r="AN7758" s="2"/>
      <c r="AO7758" s="2"/>
    </row>
    <row r="7759" spans="7:41" x14ac:dyDescent="0.25">
      <c r="G7759" s="2"/>
      <c r="AF7759" s="20"/>
      <c r="AI7759" s="2"/>
      <c r="AJ7759" s="2"/>
      <c r="AK7759" s="20"/>
      <c r="AN7759" s="2"/>
      <c r="AO7759" s="2"/>
    </row>
    <row r="7760" spans="7:41" x14ac:dyDescent="0.25">
      <c r="G7760" s="2"/>
      <c r="AF7760" s="20"/>
      <c r="AI7760" s="2"/>
      <c r="AJ7760" s="2"/>
      <c r="AK7760" s="20"/>
      <c r="AN7760" s="2"/>
      <c r="AO7760" s="2"/>
    </row>
    <row r="7761" spans="7:41" x14ac:dyDescent="0.25">
      <c r="G7761" s="2"/>
      <c r="AF7761" s="20"/>
      <c r="AI7761" s="2"/>
      <c r="AJ7761" s="2"/>
      <c r="AK7761" s="20"/>
      <c r="AN7761" s="2"/>
      <c r="AO7761" s="2"/>
    </row>
    <row r="7762" spans="7:41" x14ac:dyDescent="0.25">
      <c r="G7762" s="2"/>
      <c r="AF7762" s="20"/>
      <c r="AI7762" s="2"/>
      <c r="AJ7762" s="2"/>
      <c r="AK7762" s="20"/>
      <c r="AN7762" s="2"/>
      <c r="AO7762" s="2"/>
    </row>
    <row r="7763" spans="7:41" x14ac:dyDescent="0.25">
      <c r="G7763" s="2"/>
      <c r="AF7763" s="20"/>
      <c r="AI7763" s="2"/>
      <c r="AJ7763" s="2"/>
      <c r="AK7763" s="20"/>
      <c r="AN7763" s="2"/>
      <c r="AO7763" s="2"/>
    </row>
    <row r="7764" spans="7:41" x14ac:dyDescent="0.25">
      <c r="G7764" s="2"/>
      <c r="AF7764" s="20"/>
      <c r="AI7764" s="2"/>
      <c r="AJ7764" s="2"/>
      <c r="AK7764" s="20"/>
      <c r="AN7764" s="2"/>
      <c r="AO7764" s="2"/>
    </row>
    <row r="7765" spans="7:41" x14ac:dyDescent="0.25">
      <c r="G7765" s="2"/>
      <c r="AF7765" s="20"/>
      <c r="AI7765" s="2"/>
      <c r="AJ7765" s="2"/>
      <c r="AK7765" s="20"/>
      <c r="AN7765" s="2"/>
      <c r="AO7765" s="2"/>
    </row>
    <row r="7766" spans="7:41" x14ac:dyDescent="0.25">
      <c r="G7766" s="2"/>
      <c r="AF7766" s="20"/>
      <c r="AI7766" s="2"/>
      <c r="AJ7766" s="2"/>
      <c r="AK7766" s="20"/>
      <c r="AN7766" s="2"/>
      <c r="AO7766" s="2"/>
    </row>
    <row r="7767" spans="7:41" x14ac:dyDescent="0.25">
      <c r="G7767" s="2"/>
      <c r="AF7767" s="20"/>
      <c r="AI7767" s="2"/>
      <c r="AJ7767" s="2"/>
      <c r="AK7767" s="20"/>
      <c r="AN7767" s="2"/>
      <c r="AO7767" s="2"/>
    </row>
    <row r="7768" spans="7:41" x14ac:dyDescent="0.25">
      <c r="G7768" s="2"/>
      <c r="AF7768" s="20"/>
      <c r="AI7768" s="2"/>
      <c r="AJ7768" s="2"/>
      <c r="AK7768" s="20"/>
      <c r="AN7768" s="2"/>
      <c r="AO7768" s="2"/>
    </row>
    <row r="7769" spans="7:41" x14ac:dyDescent="0.25">
      <c r="G7769" s="2"/>
      <c r="AF7769" s="20"/>
      <c r="AI7769" s="2"/>
      <c r="AJ7769" s="2"/>
      <c r="AK7769" s="20"/>
      <c r="AN7769" s="2"/>
      <c r="AO7769" s="2"/>
    </row>
    <row r="7770" spans="7:41" x14ac:dyDescent="0.25">
      <c r="G7770" s="2"/>
      <c r="AF7770" s="20"/>
      <c r="AI7770" s="2"/>
      <c r="AJ7770" s="2"/>
      <c r="AK7770" s="20"/>
      <c r="AN7770" s="2"/>
      <c r="AO7770" s="2"/>
    </row>
    <row r="7771" spans="7:41" x14ac:dyDescent="0.25">
      <c r="G7771" s="2"/>
      <c r="AF7771" s="20"/>
      <c r="AI7771" s="2"/>
      <c r="AJ7771" s="2"/>
      <c r="AK7771" s="20"/>
      <c r="AN7771" s="2"/>
      <c r="AO7771" s="2"/>
    </row>
    <row r="7772" spans="7:41" x14ac:dyDescent="0.25">
      <c r="G7772" s="2"/>
      <c r="AF7772" s="20"/>
      <c r="AI7772" s="2"/>
      <c r="AJ7772" s="2"/>
      <c r="AK7772" s="20"/>
      <c r="AN7772" s="2"/>
      <c r="AO7772" s="2"/>
    </row>
    <row r="7773" spans="7:41" x14ac:dyDescent="0.25">
      <c r="G7773" s="2"/>
      <c r="AF7773" s="20"/>
      <c r="AI7773" s="2"/>
      <c r="AJ7773" s="2"/>
      <c r="AK7773" s="20"/>
      <c r="AN7773" s="2"/>
      <c r="AO7773" s="2"/>
    </row>
    <row r="7774" spans="7:41" x14ac:dyDescent="0.25">
      <c r="G7774" s="2"/>
      <c r="AF7774" s="20"/>
      <c r="AI7774" s="2"/>
      <c r="AJ7774" s="2"/>
      <c r="AK7774" s="20"/>
      <c r="AN7774" s="2"/>
      <c r="AO7774" s="2"/>
    </row>
    <row r="7775" spans="7:41" x14ac:dyDescent="0.25">
      <c r="G7775" s="2"/>
      <c r="AF7775" s="20"/>
      <c r="AI7775" s="2"/>
      <c r="AJ7775" s="2"/>
      <c r="AK7775" s="20"/>
      <c r="AN7775" s="2"/>
      <c r="AO7775" s="2"/>
    </row>
    <row r="7776" spans="7:41" x14ac:dyDescent="0.25">
      <c r="G7776" s="2"/>
      <c r="AF7776" s="20"/>
      <c r="AI7776" s="2"/>
      <c r="AJ7776" s="2"/>
      <c r="AK7776" s="20"/>
      <c r="AN7776" s="2"/>
      <c r="AO7776" s="2"/>
    </row>
    <row r="7777" spans="7:41" x14ac:dyDescent="0.25">
      <c r="G7777" s="2"/>
      <c r="AF7777" s="20"/>
      <c r="AI7777" s="2"/>
      <c r="AJ7777" s="2"/>
      <c r="AK7777" s="20"/>
      <c r="AN7777" s="2"/>
      <c r="AO7777" s="2"/>
    </row>
    <row r="7778" spans="7:41" x14ac:dyDescent="0.25">
      <c r="G7778" s="2"/>
      <c r="AF7778" s="20"/>
      <c r="AI7778" s="2"/>
      <c r="AJ7778" s="2"/>
      <c r="AK7778" s="20"/>
      <c r="AN7778" s="2"/>
      <c r="AO7778" s="2"/>
    </row>
    <row r="7779" spans="7:41" x14ac:dyDescent="0.25">
      <c r="G7779" s="2"/>
      <c r="AF7779" s="20"/>
      <c r="AI7779" s="2"/>
      <c r="AJ7779" s="2"/>
      <c r="AK7779" s="20"/>
      <c r="AN7779" s="2"/>
      <c r="AO7779" s="2"/>
    </row>
    <row r="7780" spans="7:41" x14ac:dyDescent="0.25">
      <c r="G7780" s="2"/>
      <c r="AF7780" s="20"/>
      <c r="AI7780" s="2"/>
      <c r="AJ7780" s="2"/>
      <c r="AK7780" s="20"/>
      <c r="AN7780" s="2"/>
      <c r="AO7780" s="2"/>
    </row>
    <row r="7781" spans="7:41" x14ac:dyDescent="0.25">
      <c r="G7781" s="2"/>
      <c r="AF7781" s="20"/>
      <c r="AI7781" s="2"/>
      <c r="AJ7781" s="2"/>
      <c r="AK7781" s="20"/>
      <c r="AN7781" s="2"/>
      <c r="AO7781" s="2"/>
    </row>
    <row r="7782" spans="7:41" x14ac:dyDescent="0.25">
      <c r="G7782" s="2"/>
      <c r="AF7782" s="20"/>
      <c r="AI7782" s="2"/>
      <c r="AJ7782" s="2"/>
      <c r="AK7782" s="20"/>
      <c r="AN7782" s="2"/>
      <c r="AO7782" s="2"/>
    </row>
    <row r="7783" spans="7:41" x14ac:dyDescent="0.25">
      <c r="G7783" s="2"/>
      <c r="AF7783" s="20"/>
      <c r="AI7783" s="2"/>
      <c r="AJ7783" s="2"/>
      <c r="AK7783" s="20"/>
      <c r="AN7783" s="2"/>
      <c r="AO7783" s="2"/>
    </row>
    <row r="7784" spans="7:41" x14ac:dyDescent="0.25">
      <c r="G7784" s="2"/>
      <c r="AF7784" s="20"/>
      <c r="AI7784" s="2"/>
      <c r="AJ7784" s="2"/>
      <c r="AK7784" s="20"/>
      <c r="AN7784" s="2"/>
      <c r="AO7784" s="2"/>
    </row>
    <row r="7785" spans="7:41" x14ac:dyDescent="0.25">
      <c r="G7785" s="2"/>
      <c r="AF7785" s="20"/>
      <c r="AI7785" s="2"/>
      <c r="AJ7785" s="2"/>
      <c r="AK7785" s="20"/>
      <c r="AN7785" s="2"/>
      <c r="AO7785" s="2"/>
    </row>
    <row r="7786" spans="7:41" x14ac:dyDescent="0.25">
      <c r="G7786" s="2"/>
      <c r="AF7786" s="20"/>
      <c r="AI7786" s="2"/>
      <c r="AJ7786" s="2"/>
      <c r="AK7786" s="20"/>
      <c r="AN7786" s="2"/>
      <c r="AO7786" s="2"/>
    </row>
    <row r="7787" spans="7:41" x14ac:dyDescent="0.25">
      <c r="G7787" s="2"/>
      <c r="AF7787" s="20"/>
      <c r="AI7787" s="2"/>
      <c r="AJ7787" s="2"/>
      <c r="AK7787" s="20"/>
      <c r="AN7787" s="2"/>
      <c r="AO7787" s="2"/>
    </row>
    <row r="7788" spans="7:41" x14ac:dyDescent="0.25">
      <c r="G7788" s="2"/>
      <c r="AF7788" s="20"/>
      <c r="AI7788" s="2"/>
      <c r="AJ7788" s="2"/>
      <c r="AK7788" s="20"/>
      <c r="AN7788" s="2"/>
      <c r="AO7788" s="2"/>
    </row>
    <row r="7789" spans="7:41" x14ac:dyDescent="0.25">
      <c r="G7789" s="2"/>
      <c r="AF7789" s="20"/>
      <c r="AI7789" s="2"/>
      <c r="AJ7789" s="2"/>
      <c r="AK7789" s="20"/>
      <c r="AN7789" s="2"/>
      <c r="AO7789" s="2"/>
    </row>
    <row r="7790" spans="7:41" x14ac:dyDescent="0.25">
      <c r="G7790" s="2"/>
      <c r="AF7790" s="20"/>
      <c r="AI7790" s="2"/>
      <c r="AJ7790" s="2"/>
      <c r="AK7790" s="20"/>
      <c r="AN7790" s="2"/>
      <c r="AO7790" s="2"/>
    </row>
    <row r="7791" spans="7:41" x14ac:dyDescent="0.25">
      <c r="G7791" s="2"/>
      <c r="AF7791" s="20"/>
      <c r="AI7791" s="2"/>
      <c r="AJ7791" s="2"/>
      <c r="AK7791" s="20"/>
      <c r="AN7791" s="2"/>
      <c r="AO7791" s="2"/>
    </row>
    <row r="7792" spans="7:41" x14ac:dyDescent="0.25">
      <c r="G7792" s="2"/>
      <c r="AF7792" s="20"/>
      <c r="AI7792" s="2"/>
      <c r="AJ7792" s="2"/>
      <c r="AK7792" s="20"/>
      <c r="AN7792" s="2"/>
      <c r="AO7792" s="2"/>
    </row>
    <row r="7793" spans="7:41" x14ac:dyDescent="0.25">
      <c r="G7793" s="2"/>
      <c r="AF7793" s="20"/>
      <c r="AI7793" s="2"/>
      <c r="AJ7793" s="2"/>
      <c r="AK7793" s="20"/>
      <c r="AN7793" s="2"/>
      <c r="AO7793" s="2"/>
    </row>
    <row r="7794" spans="7:41" x14ac:dyDescent="0.25">
      <c r="G7794" s="2"/>
      <c r="AF7794" s="20"/>
      <c r="AI7794" s="2"/>
      <c r="AJ7794" s="2"/>
      <c r="AK7794" s="20"/>
      <c r="AN7794" s="2"/>
      <c r="AO7794" s="2"/>
    </row>
    <row r="7795" spans="7:41" x14ac:dyDescent="0.25">
      <c r="G7795" s="2"/>
      <c r="AF7795" s="20"/>
      <c r="AI7795" s="2"/>
      <c r="AJ7795" s="2"/>
      <c r="AK7795" s="20"/>
      <c r="AN7795" s="2"/>
      <c r="AO7795" s="2"/>
    </row>
    <row r="7796" spans="7:41" x14ac:dyDescent="0.25">
      <c r="G7796" s="2"/>
      <c r="AF7796" s="20"/>
      <c r="AI7796" s="2"/>
      <c r="AJ7796" s="2"/>
      <c r="AK7796" s="20"/>
      <c r="AN7796" s="2"/>
      <c r="AO7796" s="2"/>
    </row>
    <row r="7797" spans="7:41" x14ac:dyDescent="0.25">
      <c r="G7797" s="2"/>
      <c r="AF7797" s="20"/>
      <c r="AI7797" s="2"/>
      <c r="AJ7797" s="2"/>
      <c r="AK7797" s="20"/>
      <c r="AN7797" s="2"/>
      <c r="AO7797" s="2"/>
    </row>
    <row r="7798" spans="7:41" x14ac:dyDescent="0.25">
      <c r="G7798" s="2"/>
      <c r="AF7798" s="20"/>
      <c r="AI7798" s="2"/>
      <c r="AJ7798" s="2"/>
      <c r="AK7798" s="20"/>
      <c r="AN7798" s="2"/>
      <c r="AO7798" s="2"/>
    </row>
    <row r="7799" spans="7:41" x14ac:dyDescent="0.25">
      <c r="G7799" s="2"/>
      <c r="AF7799" s="20"/>
      <c r="AI7799" s="2"/>
      <c r="AJ7799" s="2"/>
      <c r="AK7799" s="20"/>
      <c r="AN7799" s="2"/>
      <c r="AO7799" s="2"/>
    </row>
    <row r="7800" spans="7:41" x14ac:dyDescent="0.25">
      <c r="G7800" s="2"/>
      <c r="AF7800" s="20"/>
      <c r="AI7800" s="2"/>
      <c r="AJ7800" s="2"/>
      <c r="AK7800" s="20"/>
      <c r="AN7800" s="2"/>
      <c r="AO7800" s="2"/>
    </row>
    <row r="7801" spans="7:41" x14ac:dyDescent="0.25">
      <c r="G7801" s="2"/>
      <c r="AF7801" s="20"/>
      <c r="AI7801" s="2"/>
      <c r="AJ7801" s="2"/>
      <c r="AK7801" s="20"/>
      <c r="AN7801" s="2"/>
      <c r="AO7801" s="2"/>
    </row>
    <row r="7802" spans="7:41" x14ac:dyDescent="0.25">
      <c r="G7802" s="2"/>
      <c r="AF7802" s="20"/>
      <c r="AI7802" s="2"/>
      <c r="AJ7802" s="2"/>
      <c r="AK7802" s="20"/>
      <c r="AN7802" s="2"/>
      <c r="AO7802" s="2"/>
    </row>
    <row r="7803" spans="7:41" x14ac:dyDescent="0.25">
      <c r="G7803" s="2"/>
      <c r="AF7803" s="20"/>
      <c r="AI7803" s="2"/>
      <c r="AJ7803" s="2"/>
      <c r="AK7803" s="20"/>
      <c r="AN7803" s="2"/>
      <c r="AO7803" s="2"/>
    </row>
    <row r="7804" spans="7:41" x14ac:dyDescent="0.25">
      <c r="G7804" s="2"/>
      <c r="AF7804" s="20"/>
      <c r="AI7804" s="2"/>
      <c r="AJ7804" s="2"/>
      <c r="AK7804" s="20"/>
      <c r="AN7804" s="2"/>
      <c r="AO7804" s="2"/>
    </row>
    <row r="7805" spans="7:41" x14ac:dyDescent="0.25">
      <c r="G7805" s="2"/>
      <c r="AF7805" s="20"/>
      <c r="AI7805" s="2"/>
      <c r="AJ7805" s="2"/>
      <c r="AK7805" s="20"/>
      <c r="AN7805" s="2"/>
      <c r="AO7805" s="2"/>
    </row>
    <row r="7806" spans="7:41" x14ac:dyDescent="0.25">
      <c r="G7806" s="2"/>
      <c r="AF7806" s="20"/>
      <c r="AI7806" s="2"/>
      <c r="AJ7806" s="2"/>
      <c r="AK7806" s="20"/>
      <c r="AN7806" s="2"/>
      <c r="AO7806" s="2"/>
    </row>
    <row r="7807" spans="7:41" x14ac:dyDescent="0.25">
      <c r="G7807" s="2"/>
      <c r="AF7807" s="20"/>
      <c r="AI7807" s="2"/>
      <c r="AJ7807" s="2"/>
      <c r="AK7807" s="20"/>
      <c r="AN7807" s="2"/>
      <c r="AO7807" s="2"/>
    </row>
    <row r="7808" spans="7:41" x14ac:dyDescent="0.25">
      <c r="G7808" s="2"/>
      <c r="AF7808" s="20"/>
      <c r="AI7808" s="2"/>
      <c r="AJ7808" s="2"/>
      <c r="AK7808" s="20"/>
      <c r="AN7808" s="2"/>
      <c r="AO7808" s="2"/>
    </row>
    <row r="7809" spans="7:41" x14ac:dyDescent="0.25">
      <c r="G7809" s="2"/>
      <c r="AF7809" s="20"/>
      <c r="AI7809" s="2"/>
      <c r="AJ7809" s="2"/>
      <c r="AK7809" s="20"/>
      <c r="AN7809" s="2"/>
      <c r="AO7809" s="2"/>
    </row>
    <row r="7810" spans="7:41" x14ac:dyDescent="0.25">
      <c r="G7810" s="2"/>
      <c r="AF7810" s="20"/>
      <c r="AI7810" s="2"/>
      <c r="AJ7810" s="2"/>
      <c r="AK7810" s="20"/>
      <c r="AN7810" s="2"/>
      <c r="AO7810" s="2"/>
    </row>
    <row r="7811" spans="7:41" x14ac:dyDescent="0.25">
      <c r="G7811" s="2"/>
      <c r="AF7811" s="20"/>
      <c r="AI7811" s="2"/>
      <c r="AJ7811" s="2"/>
      <c r="AK7811" s="20"/>
      <c r="AN7811" s="2"/>
      <c r="AO7811" s="2"/>
    </row>
    <row r="7812" spans="7:41" x14ac:dyDescent="0.25">
      <c r="G7812" s="2"/>
      <c r="AF7812" s="20"/>
      <c r="AI7812" s="2"/>
      <c r="AJ7812" s="2"/>
      <c r="AK7812" s="20"/>
      <c r="AN7812" s="2"/>
      <c r="AO7812" s="2"/>
    </row>
    <row r="7813" spans="7:41" x14ac:dyDescent="0.25">
      <c r="G7813" s="2"/>
      <c r="AF7813" s="20"/>
      <c r="AI7813" s="2"/>
      <c r="AJ7813" s="2"/>
      <c r="AK7813" s="20"/>
      <c r="AN7813" s="2"/>
      <c r="AO7813" s="2"/>
    </row>
    <row r="7814" spans="7:41" x14ac:dyDescent="0.25">
      <c r="G7814" s="2"/>
      <c r="AF7814" s="20"/>
      <c r="AI7814" s="2"/>
      <c r="AJ7814" s="2"/>
      <c r="AK7814" s="20"/>
      <c r="AN7814" s="2"/>
      <c r="AO7814" s="2"/>
    </row>
    <row r="7815" spans="7:41" x14ac:dyDescent="0.25">
      <c r="G7815" s="2"/>
      <c r="AF7815" s="20"/>
      <c r="AI7815" s="2"/>
      <c r="AJ7815" s="2"/>
      <c r="AK7815" s="20"/>
      <c r="AN7815" s="2"/>
      <c r="AO7815" s="2"/>
    </row>
    <row r="7816" spans="7:41" x14ac:dyDescent="0.25">
      <c r="G7816" s="2"/>
      <c r="AF7816" s="20"/>
      <c r="AI7816" s="2"/>
      <c r="AJ7816" s="2"/>
      <c r="AK7816" s="20"/>
      <c r="AN7816" s="2"/>
      <c r="AO7816" s="2"/>
    </row>
    <row r="7817" spans="7:41" x14ac:dyDescent="0.25">
      <c r="G7817" s="2"/>
      <c r="AF7817" s="20"/>
      <c r="AI7817" s="2"/>
      <c r="AJ7817" s="2"/>
      <c r="AK7817" s="20"/>
      <c r="AN7817" s="2"/>
      <c r="AO7817" s="2"/>
    </row>
    <row r="7818" spans="7:41" x14ac:dyDescent="0.25">
      <c r="G7818" s="2"/>
      <c r="AF7818" s="20"/>
      <c r="AI7818" s="2"/>
      <c r="AJ7818" s="2"/>
      <c r="AK7818" s="20"/>
      <c r="AN7818" s="2"/>
      <c r="AO7818" s="2"/>
    </row>
    <row r="7819" spans="7:41" x14ac:dyDescent="0.25">
      <c r="G7819" s="2"/>
      <c r="AF7819" s="20"/>
      <c r="AI7819" s="2"/>
      <c r="AJ7819" s="2"/>
      <c r="AK7819" s="20"/>
      <c r="AN7819" s="2"/>
      <c r="AO7819" s="2"/>
    </row>
    <row r="7820" spans="7:41" x14ac:dyDescent="0.25">
      <c r="G7820" s="2"/>
      <c r="AF7820" s="20"/>
      <c r="AI7820" s="2"/>
      <c r="AJ7820" s="2"/>
      <c r="AK7820" s="20"/>
      <c r="AN7820" s="2"/>
      <c r="AO7820" s="2"/>
    </row>
    <row r="7821" spans="7:41" x14ac:dyDescent="0.25">
      <c r="G7821" s="2"/>
      <c r="AF7821" s="20"/>
      <c r="AI7821" s="2"/>
      <c r="AJ7821" s="2"/>
      <c r="AK7821" s="20"/>
      <c r="AN7821" s="2"/>
      <c r="AO7821" s="2"/>
    </row>
    <row r="7822" spans="7:41" x14ac:dyDescent="0.25">
      <c r="G7822" s="2"/>
      <c r="AF7822" s="20"/>
      <c r="AI7822" s="2"/>
      <c r="AJ7822" s="2"/>
      <c r="AK7822" s="20"/>
      <c r="AN7822" s="2"/>
      <c r="AO7822" s="2"/>
    </row>
    <row r="7823" spans="7:41" x14ac:dyDescent="0.25">
      <c r="G7823" s="2"/>
      <c r="AF7823" s="20"/>
      <c r="AI7823" s="2"/>
      <c r="AJ7823" s="2"/>
      <c r="AK7823" s="20"/>
      <c r="AN7823" s="2"/>
      <c r="AO7823" s="2"/>
    </row>
    <row r="7824" spans="7:41" x14ac:dyDescent="0.25">
      <c r="G7824" s="2"/>
      <c r="AF7824" s="20"/>
      <c r="AI7824" s="2"/>
      <c r="AJ7824" s="2"/>
      <c r="AK7824" s="20"/>
      <c r="AN7824" s="2"/>
      <c r="AO7824" s="2"/>
    </row>
    <row r="7825" spans="7:41" x14ac:dyDescent="0.25">
      <c r="G7825" s="2"/>
      <c r="AF7825" s="20"/>
      <c r="AI7825" s="2"/>
      <c r="AJ7825" s="2"/>
      <c r="AK7825" s="20"/>
      <c r="AN7825" s="2"/>
      <c r="AO7825" s="2"/>
    </row>
    <row r="7826" spans="7:41" x14ac:dyDescent="0.25">
      <c r="G7826" s="2"/>
      <c r="AF7826" s="20"/>
      <c r="AI7826" s="2"/>
      <c r="AJ7826" s="2"/>
      <c r="AK7826" s="20"/>
      <c r="AN7826" s="2"/>
      <c r="AO7826" s="2"/>
    </row>
    <row r="7827" spans="7:41" x14ac:dyDescent="0.25">
      <c r="G7827" s="2"/>
      <c r="AF7827" s="20"/>
      <c r="AI7827" s="2"/>
      <c r="AJ7827" s="2"/>
      <c r="AK7827" s="20"/>
      <c r="AN7827" s="2"/>
      <c r="AO7827" s="2"/>
    </row>
    <row r="7828" spans="7:41" x14ac:dyDescent="0.25">
      <c r="G7828" s="2"/>
      <c r="AF7828" s="20"/>
      <c r="AI7828" s="2"/>
      <c r="AJ7828" s="2"/>
      <c r="AK7828" s="20"/>
      <c r="AN7828" s="2"/>
      <c r="AO7828" s="2"/>
    </row>
    <row r="7829" spans="7:41" x14ac:dyDescent="0.25">
      <c r="G7829" s="2"/>
      <c r="AF7829" s="20"/>
      <c r="AI7829" s="2"/>
      <c r="AJ7829" s="2"/>
      <c r="AK7829" s="20"/>
      <c r="AN7829" s="2"/>
      <c r="AO7829" s="2"/>
    </row>
    <row r="7830" spans="7:41" x14ac:dyDescent="0.25">
      <c r="G7830" s="2"/>
      <c r="AF7830" s="20"/>
      <c r="AI7830" s="2"/>
      <c r="AJ7830" s="2"/>
      <c r="AK7830" s="20"/>
      <c r="AN7830" s="2"/>
      <c r="AO7830" s="2"/>
    </row>
    <row r="7831" spans="7:41" x14ac:dyDescent="0.25">
      <c r="G7831" s="2"/>
      <c r="AF7831" s="20"/>
      <c r="AI7831" s="2"/>
      <c r="AJ7831" s="2"/>
      <c r="AK7831" s="20"/>
      <c r="AN7831" s="2"/>
      <c r="AO7831" s="2"/>
    </row>
    <row r="7832" spans="7:41" x14ac:dyDescent="0.25">
      <c r="G7832" s="2"/>
      <c r="AF7832" s="20"/>
      <c r="AI7832" s="2"/>
      <c r="AJ7832" s="2"/>
      <c r="AK7832" s="20"/>
      <c r="AN7832" s="2"/>
      <c r="AO7832" s="2"/>
    </row>
    <row r="7833" spans="7:41" x14ac:dyDescent="0.25">
      <c r="G7833" s="2"/>
      <c r="AF7833" s="20"/>
      <c r="AI7833" s="2"/>
      <c r="AJ7833" s="2"/>
      <c r="AK7833" s="20"/>
      <c r="AN7833" s="2"/>
      <c r="AO7833" s="2"/>
    </row>
    <row r="7834" spans="7:41" x14ac:dyDescent="0.25">
      <c r="G7834" s="2"/>
      <c r="AF7834" s="20"/>
      <c r="AI7834" s="2"/>
      <c r="AJ7834" s="2"/>
      <c r="AK7834" s="20"/>
      <c r="AN7834" s="2"/>
      <c r="AO7834" s="2"/>
    </row>
    <row r="7835" spans="7:41" x14ac:dyDescent="0.25">
      <c r="G7835" s="2"/>
      <c r="AF7835" s="20"/>
      <c r="AI7835" s="2"/>
      <c r="AJ7835" s="2"/>
      <c r="AK7835" s="20"/>
      <c r="AN7835" s="2"/>
      <c r="AO7835" s="2"/>
    </row>
    <row r="7836" spans="7:41" x14ac:dyDescent="0.25">
      <c r="G7836" s="2"/>
      <c r="AF7836" s="20"/>
      <c r="AI7836" s="2"/>
      <c r="AJ7836" s="2"/>
      <c r="AK7836" s="20"/>
      <c r="AN7836" s="2"/>
      <c r="AO7836" s="2"/>
    </row>
    <row r="7837" spans="7:41" x14ac:dyDescent="0.25">
      <c r="G7837" s="2"/>
      <c r="AF7837" s="20"/>
      <c r="AI7837" s="2"/>
      <c r="AJ7837" s="2"/>
      <c r="AK7837" s="20"/>
      <c r="AN7837" s="2"/>
      <c r="AO7837" s="2"/>
    </row>
    <row r="7838" spans="7:41" x14ac:dyDescent="0.25">
      <c r="G7838" s="2"/>
      <c r="AF7838" s="20"/>
      <c r="AI7838" s="2"/>
      <c r="AJ7838" s="2"/>
      <c r="AK7838" s="20"/>
      <c r="AN7838" s="2"/>
      <c r="AO7838" s="2"/>
    </row>
    <row r="7839" spans="7:41" x14ac:dyDescent="0.25">
      <c r="G7839" s="2"/>
      <c r="AF7839" s="20"/>
      <c r="AI7839" s="2"/>
      <c r="AJ7839" s="2"/>
      <c r="AK7839" s="20"/>
      <c r="AN7839" s="2"/>
      <c r="AO7839" s="2"/>
    </row>
    <row r="7840" spans="7:41" x14ac:dyDescent="0.25">
      <c r="G7840" s="2"/>
      <c r="AF7840" s="20"/>
      <c r="AI7840" s="2"/>
      <c r="AJ7840" s="2"/>
      <c r="AK7840" s="20"/>
      <c r="AN7840" s="2"/>
      <c r="AO7840" s="2"/>
    </row>
    <row r="7841" spans="7:41" x14ac:dyDescent="0.25">
      <c r="G7841" s="2"/>
      <c r="AF7841" s="20"/>
      <c r="AI7841" s="2"/>
      <c r="AJ7841" s="2"/>
      <c r="AK7841" s="20"/>
      <c r="AN7841" s="2"/>
      <c r="AO7841" s="2"/>
    </row>
    <row r="7842" spans="7:41" x14ac:dyDescent="0.25">
      <c r="G7842" s="2"/>
      <c r="AF7842" s="20"/>
      <c r="AI7842" s="2"/>
      <c r="AJ7842" s="2"/>
      <c r="AK7842" s="20"/>
      <c r="AN7842" s="2"/>
      <c r="AO7842" s="2"/>
    </row>
    <row r="7843" spans="7:41" x14ac:dyDescent="0.25">
      <c r="G7843" s="2"/>
      <c r="AF7843" s="20"/>
      <c r="AI7843" s="2"/>
      <c r="AJ7843" s="2"/>
      <c r="AK7843" s="20"/>
      <c r="AN7843" s="2"/>
      <c r="AO7843" s="2"/>
    </row>
    <row r="7844" spans="7:41" x14ac:dyDescent="0.25">
      <c r="G7844" s="2"/>
      <c r="AF7844" s="20"/>
      <c r="AI7844" s="2"/>
      <c r="AJ7844" s="2"/>
      <c r="AK7844" s="20"/>
      <c r="AN7844" s="2"/>
      <c r="AO7844" s="2"/>
    </row>
    <row r="7845" spans="7:41" x14ac:dyDescent="0.25">
      <c r="G7845" s="2"/>
      <c r="AF7845" s="20"/>
      <c r="AI7845" s="2"/>
      <c r="AJ7845" s="2"/>
      <c r="AK7845" s="20"/>
      <c r="AN7845" s="2"/>
      <c r="AO7845" s="2"/>
    </row>
    <row r="7846" spans="7:41" x14ac:dyDescent="0.25">
      <c r="G7846" s="2"/>
      <c r="AF7846" s="20"/>
      <c r="AI7846" s="2"/>
      <c r="AJ7846" s="2"/>
      <c r="AK7846" s="20"/>
      <c r="AN7846" s="2"/>
      <c r="AO7846" s="2"/>
    </row>
    <row r="7847" spans="7:41" x14ac:dyDescent="0.25">
      <c r="G7847" s="2"/>
      <c r="AF7847" s="20"/>
      <c r="AI7847" s="2"/>
      <c r="AJ7847" s="2"/>
      <c r="AK7847" s="20"/>
      <c r="AN7847" s="2"/>
      <c r="AO7847" s="2"/>
    </row>
    <row r="7848" spans="7:41" x14ac:dyDescent="0.25">
      <c r="G7848" s="2"/>
      <c r="AF7848" s="20"/>
      <c r="AI7848" s="2"/>
      <c r="AJ7848" s="2"/>
      <c r="AK7848" s="20"/>
      <c r="AN7848" s="2"/>
      <c r="AO7848" s="2"/>
    </row>
    <row r="7849" spans="7:41" x14ac:dyDescent="0.25">
      <c r="G7849" s="2"/>
      <c r="AF7849" s="20"/>
      <c r="AI7849" s="2"/>
      <c r="AJ7849" s="2"/>
      <c r="AK7849" s="20"/>
      <c r="AN7849" s="2"/>
      <c r="AO7849" s="2"/>
    </row>
    <row r="7850" spans="7:41" x14ac:dyDescent="0.25">
      <c r="G7850" s="2"/>
      <c r="AF7850" s="20"/>
      <c r="AI7850" s="2"/>
      <c r="AJ7850" s="2"/>
      <c r="AK7850" s="20"/>
      <c r="AN7850" s="2"/>
      <c r="AO7850" s="2"/>
    </row>
    <row r="7851" spans="7:41" x14ac:dyDescent="0.25">
      <c r="G7851" s="2"/>
      <c r="AF7851" s="20"/>
      <c r="AI7851" s="2"/>
      <c r="AJ7851" s="2"/>
      <c r="AK7851" s="20"/>
      <c r="AN7851" s="2"/>
      <c r="AO7851" s="2"/>
    </row>
    <row r="7852" spans="7:41" x14ac:dyDescent="0.25">
      <c r="G7852" s="2"/>
      <c r="AF7852" s="20"/>
      <c r="AI7852" s="2"/>
      <c r="AJ7852" s="2"/>
      <c r="AK7852" s="20"/>
      <c r="AN7852" s="2"/>
      <c r="AO7852" s="2"/>
    </row>
    <row r="7853" spans="7:41" x14ac:dyDescent="0.25">
      <c r="G7853" s="2"/>
      <c r="AF7853" s="20"/>
      <c r="AI7853" s="2"/>
      <c r="AJ7853" s="2"/>
      <c r="AK7853" s="20"/>
      <c r="AN7853" s="2"/>
      <c r="AO7853" s="2"/>
    </row>
    <row r="7854" spans="7:41" x14ac:dyDescent="0.25">
      <c r="G7854" s="2"/>
      <c r="AF7854" s="20"/>
      <c r="AI7854" s="2"/>
      <c r="AJ7854" s="2"/>
      <c r="AK7854" s="20"/>
      <c r="AN7854" s="2"/>
      <c r="AO7854" s="2"/>
    </row>
    <row r="7855" spans="7:41" x14ac:dyDescent="0.25">
      <c r="G7855" s="2"/>
      <c r="AF7855" s="20"/>
      <c r="AI7855" s="2"/>
      <c r="AJ7855" s="2"/>
      <c r="AK7855" s="20"/>
      <c r="AN7855" s="2"/>
      <c r="AO7855" s="2"/>
    </row>
    <row r="7856" spans="7:41" x14ac:dyDescent="0.25">
      <c r="G7856" s="2"/>
      <c r="AF7856" s="20"/>
      <c r="AI7856" s="2"/>
      <c r="AJ7856" s="2"/>
      <c r="AK7856" s="20"/>
      <c r="AN7856" s="2"/>
      <c r="AO7856" s="2"/>
    </row>
    <row r="7857" spans="7:41" x14ac:dyDescent="0.25">
      <c r="G7857" s="2"/>
      <c r="AF7857" s="20"/>
      <c r="AI7857" s="2"/>
      <c r="AJ7857" s="2"/>
      <c r="AK7857" s="20"/>
      <c r="AN7857" s="2"/>
      <c r="AO7857" s="2"/>
    </row>
    <row r="7858" spans="7:41" x14ac:dyDescent="0.25">
      <c r="G7858" s="2"/>
      <c r="AF7858" s="20"/>
      <c r="AI7858" s="2"/>
      <c r="AJ7858" s="2"/>
      <c r="AK7858" s="20"/>
      <c r="AN7858" s="2"/>
      <c r="AO7858" s="2"/>
    </row>
    <row r="7859" spans="7:41" x14ac:dyDescent="0.25">
      <c r="G7859" s="2"/>
      <c r="AF7859" s="20"/>
      <c r="AI7859" s="2"/>
      <c r="AJ7859" s="2"/>
      <c r="AK7859" s="20"/>
      <c r="AN7859" s="2"/>
      <c r="AO7859" s="2"/>
    </row>
    <row r="7860" spans="7:41" x14ac:dyDescent="0.25">
      <c r="G7860" s="2"/>
      <c r="AF7860" s="20"/>
      <c r="AI7860" s="2"/>
      <c r="AJ7860" s="2"/>
      <c r="AK7860" s="20"/>
      <c r="AN7860" s="2"/>
      <c r="AO7860" s="2"/>
    </row>
    <row r="7861" spans="7:41" x14ac:dyDescent="0.25">
      <c r="G7861" s="2"/>
      <c r="AF7861" s="20"/>
      <c r="AI7861" s="2"/>
      <c r="AJ7861" s="2"/>
      <c r="AK7861" s="20"/>
      <c r="AN7861" s="2"/>
      <c r="AO7861" s="2"/>
    </row>
    <row r="7862" spans="7:41" x14ac:dyDescent="0.25">
      <c r="G7862" s="2"/>
      <c r="AF7862" s="20"/>
      <c r="AI7862" s="2"/>
      <c r="AJ7862" s="2"/>
      <c r="AK7862" s="20"/>
      <c r="AN7862" s="2"/>
      <c r="AO7862" s="2"/>
    </row>
    <row r="7863" spans="7:41" x14ac:dyDescent="0.25">
      <c r="G7863" s="2"/>
      <c r="AF7863" s="20"/>
      <c r="AI7863" s="2"/>
      <c r="AJ7863" s="2"/>
      <c r="AK7863" s="20"/>
      <c r="AN7863" s="2"/>
      <c r="AO7863" s="2"/>
    </row>
    <row r="7864" spans="7:41" x14ac:dyDescent="0.25">
      <c r="G7864" s="2"/>
      <c r="AF7864" s="20"/>
      <c r="AI7864" s="2"/>
      <c r="AJ7864" s="2"/>
      <c r="AK7864" s="20"/>
      <c r="AN7864" s="2"/>
      <c r="AO7864" s="2"/>
    </row>
    <row r="7865" spans="7:41" x14ac:dyDescent="0.25">
      <c r="G7865" s="2"/>
      <c r="AF7865" s="20"/>
      <c r="AI7865" s="2"/>
      <c r="AJ7865" s="2"/>
      <c r="AK7865" s="20"/>
      <c r="AN7865" s="2"/>
      <c r="AO7865" s="2"/>
    </row>
    <row r="7866" spans="7:41" x14ac:dyDescent="0.25">
      <c r="G7866" s="2"/>
      <c r="AF7866" s="20"/>
      <c r="AI7866" s="2"/>
      <c r="AJ7866" s="2"/>
      <c r="AK7866" s="20"/>
      <c r="AN7866" s="2"/>
      <c r="AO7866" s="2"/>
    </row>
    <row r="7867" spans="7:41" x14ac:dyDescent="0.25">
      <c r="G7867" s="2"/>
      <c r="AF7867" s="20"/>
      <c r="AI7867" s="2"/>
      <c r="AJ7867" s="2"/>
      <c r="AK7867" s="20"/>
      <c r="AN7867" s="2"/>
      <c r="AO7867" s="2"/>
    </row>
    <row r="7868" spans="7:41" x14ac:dyDescent="0.25">
      <c r="G7868" s="2"/>
      <c r="AF7868" s="20"/>
      <c r="AI7868" s="2"/>
      <c r="AJ7868" s="2"/>
      <c r="AK7868" s="20"/>
      <c r="AN7868" s="2"/>
      <c r="AO7868" s="2"/>
    </row>
    <row r="7869" spans="7:41" x14ac:dyDescent="0.25">
      <c r="G7869" s="2"/>
      <c r="AF7869" s="20"/>
      <c r="AI7869" s="2"/>
      <c r="AJ7869" s="2"/>
      <c r="AK7869" s="20"/>
      <c r="AN7869" s="2"/>
      <c r="AO7869" s="2"/>
    </row>
    <row r="7870" spans="7:41" x14ac:dyDescent="0.25">
      <c r="G7870" s="2"/>
      <c r="AF7870" s="20"/>
      <c r="AI7870" s="2"/>
      <c r="AJ7870" s="2"/>
      <c r="AK7870" s="20"/>
      <c r="AN7870" s="2"/>
      <c r="AO7870" s="2"/>
    </row>
    <row r="7871" spans="7:41" x14ac:dyDescent="0.25">
      <c r="G7871" s="2"/>
      <c r="AF7871" s="20"/>
      <c r="AI7871" s="2"/>
      <c r="AJ7871" s="2"/>
      <c r="AK7871" s="20"/>
      <c r="AN7871" s="2"/>
      <c r="AO7871" s="2"/>
    </row>
    <row r="7872" spans="7:41" x14ac:dyDescent="0.25">
      <c r="G7872" s="2"/>
      <c r="AF7872" s="20"/>
      <c r="AI7872" s="2"/>
      <c r="AJ7872" s="2"/>
      <c r="AK7872" s="20"/>
      <c r="AN7872" s="2"/>
      <c r="AO7872" s="2"/>
    </row>
    <row r="7873" spans="7:41" x14ac:dyDescent="0.25">
      <c r="G7873" s="2"/>
      <c r="AF7873" s="20"/>
      <c r="AI7873" s="2"/>
      <c r="AJ7873" s="2"/>
      <c r="AK7873" s="20"/>
      <c r="AN7873" s="2"/>
      <c r="AO7873" s="2"/>
    </row>
    <row r="7874" spans="7:41" x14ac:dyDescent="0.25">
      <c r="G7874" s="2"/>
      <c r="AF7874" s="20"/>
      <c r="AI7874" s="2"/>
      <c r="AJ7874" s="2"/>
      <c r="AK7874" s="20"/>
      <c r="AN7874" s="2"/>
      <c r="AO7874" s="2"/>
    </row>
    <row r="7875" spans="7:41" x14ac:dyDescent="0.25">
      <c r="G7875" s="2"/>
      <c r="AF7875" s="20"/>
      <c r="AI7875" s="2"/>
      <c r="AJ7875" s="2"/>
      <c r="AK7875" s="20"/>
      <c r="AN7875" s="2"/>
      <c r="AO7875" s="2"/>
    </row>
    <row r="7876" spans="7:41" x14ac:dyDescent="0.25">
      <c r="G7876" s="2"/>
      <c r="AF7876" s="20"/>
      <c r="AI7876" s="2"/>
      <c r="AJ7876" s="2"/>
      <c r="AK7876" s="20"/>
      <c r="AN7876" s="2"/>
      <c r="AO7876" s="2"/>
    </row>
    <row r="7877" spans="7:41" x14ac:dyDescent="0.25">
      <c r="G7877" s="2"/>
      <c r="AF7877" s="20"/>
      <c r="AI7877" s="2"/>
      <c r="AJ7877" s="2"/>
      <c r="AK7877" s="20"/>
      <c r="AN7877" s="2"/>
      <c r="AO7877" s="2"/>
    </row>
    <row r="7878" spans="7:41" x14ac:dyDescent="0.25">
      <c r="G7878" s="2"/>
      <c r="AF7878" s="20"/>
      <c r="AI7878" s="2"/>
      <c r="AJ7878" s="2"/>
      <c r="AK7878" s="20"/>
      <c r="AN7878" s="2"/>
      <c r="AO7878" s="2"/>
    </row>
    <row r="7879" spans="7:41" x14ac:dyDescent="0.25">
      <c r="G7879" s="2"/>
      <c r="AF7879" s="20"/>
      <c r="AI7879" s="2"/>
      <c r="AJ7879" s="2"/>
      <c r="AK7879" s="20"/>
      <c r="AN7879" s="2"/>
      <c r="AO7879" s="2"/>
    </row>
    <row r="7880" spans="7:41" x14ac:dyDescent="0.25">
      <c r="G7880" s="2"/>
      <c r="AF7880" s="20"/>
      <c r="AI7880" s="2"/>
      <c r="AJ7880" s="2"/>
      <c r="AK7880" s="20"/>
      <c r="AN7880" s="2"/>
      <c r="AO7880" s="2"/>
    </row>
    <row r="7881" spans="7:41" x14ac:dyDescent="0.25">
      <c r="G7881" s="2"/>
      <c r="AF7881" s="20"/>
      <c r="AI7881" s="2"/>
      <c r="AJ7881" s="2"/>
      <c r="AK7881" s="20"/>
      <c r="AN7881" s="2"/>
      <c r="AO7881" s="2"/>
    </row>
    <row r="7882" spans="7:41" x14ac:dyDescent="0.25">
      <c r="G7882" s="2"/>
      <c r="AF7882" s="20"/>
      <c r="AI7882" s="2"/>
      <c r="AJ7882" s="2"/>
      <c r="AK7882" s="20"/>
      <c r="AN7882" s="2"/>
      <c r="AO7882" s="2"/>
    </row>
    <row r="7883" spans="7:41" x14ac:dyDescent="0.25">
      <c r="G7883" s="2"/>
      <c r="AF7883" s="20"/>
      <c r="AI7883" s="2"/>
      <c r="AJ7883" s="2"/>
      <c r="AK7883" s="20"/>
      <c r="AN7883" s="2"/>
      <c r="AO7883" s="2"/>
    </row>
    <row r="7884" spans="7:41" x14ac:dyDescent="0.25">
      <c r="G7884" s="2"/>
      <c r="AF7884" s="20"/>
      <c r="AI7884" s="2"/>
      <c r="AJ7884" s="2"/>
      <c r="AK7884" s="20"/>
      <c r="AN7884" s="2"/>
      <c r="AO7884" s="2"/>
    </row>
    <row r="7885" spans="7:41" x14ac:dyDescent="0.25">
      <c r="G7885" s="2"/>
      <c r="AF7885" s="20"/>
      <c r="AI7885" s="2"/>
      <c r="AJ7885" s="2"/>
      <c r="AK7885" s="20"/>
      <c r="AN7885" s="2"/>
      <c r="AO7885" s="2"/>
    </row>
    <row r="7886" spans="7:41" x14ac:dyDescent="0.25">
      <c r="G7886" s="2"/>
      <c r="AF7886" s="20"/>
      <c r="AI7886" s="2"/>
      <c r="AJ7886" s="2"/>
      <c r="AK7886" s="20"/>
      <c r="AN7886" s="2"/>
      <c r="AO7886" s="2"/>
    </row>
    <row r="7887" spans="7:41" x14ac:dyDescent="0.25">
      <c r="G7887" s="2"/>
      <c r="AF7887" s="20"/>
      <c r="AI7887" s="2"/>
      <c r="AJ7887" s="2"/>
      <c r="AK7887" s="20"/>
      <c r="AN7887" s="2"/>
      <c r="AO7887" s="2"/>
    </row>
    <row r="7888" spans="7:41" x14ac:dyDescent="0.25">
      <c r="G7888" s="2"/>
      <c r="AF7888" s="20"/>
      <c r="AI7888" s="2"/>
      <c r="AJ7888" s="2"/>
      <c r="AK7888" s="20"/>
      <c r="AN7888" s="2"/>
      <c r="AO7888" s="2"/>
    </row>
    <row r="7889" spans="7:41" x14ac:dyDescent="0.25">
      <c r="G7889" s="2"/>
      <c r="AF7889" s="20"/>
      <c r="AI7889" s="2"/>
      <c r="AJ7889" s="2"/>
      <c r="AK7889" s="20"/>
      <c r="AN7889" s="2"/>
      <c r="AO7889" s="2"/>
    </row>
    <row r="7890" spans="7:41" x14ac:dyDescent="0.25">
      <c r="G7890" s="2"/>
      <c r="AF7890" s="20"/>
      <c r="AI7890" s="2"/>
      <c r="AJ7890" s="2"/>
      <c r="AK7890" s="20"/>
      <c r="AN7890" s="2"/>
      <c r="AO7890" s="2"/>
    </row>
    <row r="7891" spans="7:41" x14ac:dyDescent="0.25">
      <c r="G7891" s="2"/>
      <c r="AF7891" s="20"/>
      <c r="AI7891" s="2"/>
      <c r="AJ7891" s="2"/>
      <c r="AK7891" s="20"/>
      <c r="AN7891" s="2"/>
      <c r="AO7891" s="2"/>
    </row>
    <row r="7892" spans="7:41" x14ac:dyDescent="0.25">
      <c r="G7892" s="2"/>
      <c r="AF7892" s="20"/>
      <c r="AI7892" s="2"/>
      <c r="AJ7892" s="2"/>
      <c r="AK7892" s="20"/>
      <c r="AN7892" s="2"/>
      <c r="AO7892" s="2"/>
    </row>
    <row r="7893" spans="7:41" x14ac:dyDescent="0.25">
      <c r="G7893" s="2"/>
      <c r="AF7893" s="20"/>
      <c r="AI7893" s="2"/>
      <c r="AJ7893" s="2"/>
      <c r="AK7893" s="20"/>
      <c r="AN7893" s="2"/>
      <c r="AO7893" s="2"/>
    </row>
    <row r="7894" spans="7:41" x14ac:dyDescent="0.25">
      <c r="G7894" s="2"/>
      <c r="AF7894" s="20"/>
      <c r="AI7894" s="2"/>
      <c r="AJ7894" s="2"/>
      <c r="AK7894" s="20"/>
      <c r="AN7894" s="2"/>
      <c r="AO7894" s="2"/>
    </row>
    <row r="7895" spans="7:41" x14ac:dyDescent="0.25">
      <c r="G7895" s="2"/>
      <c r="AF7895" s="20"/>
      <c r="AI7895" s="2"/>
      <c r="AJ7895" s="2"/>
      <c r="AK7895" s="20"/>
      <c r="AN7895" s="2"/>
      <c r="AO7895" s="2"/>
    </row>
    <row r="7896" spans="7:41" x14ac:dyDescent="0.25">
      <c r="G7896" s="2"/>
      <c r="AF7896" s="20"/>
      <c r="AI7896" s="2"/>
      <c r="AJ7896" s="2"/>
      <c r="AK7896" s="20"/>
      <c r="AN7896" s="2"/>
      <c r="AO7896" s="2"/>
    </row>
    <row r="7897" spans="7:41" x14ac:dyDescent="0.25">
      <c r="G7897" s="2"/>
      <c r="AF7897" s="20"/>
      <c r="AI7897" s="2"/>
      <c r="AJ7897" s="2"/>
      <c r="AK7897" s="20"/>
      <c r="AN7897" s="2"/>
      <c r="AO7897" s="2"/>
    </row>
    <row r="7898" spans="7:41" x14ac:dyDescent="0.25">
      <c r="G7898" s="2"/>
      <c r="AF7898" s="20"/>
      <c r="AI7898" s="2"/>
      <c r="AJ7898" s="2"/>
      <c r="AK7898" s="20"/>
      <c r="AN7898" s="2"/>
      <c r="AO7898" s="2"/>
    </row>
    <row r="7899" spans="7:41" x14ac:dyDescent="0.25">
      <c r="G7899" s="2"/>
      <c r="AF7899" s="20"/>
      <c r="AI7899" s="2"/>
      <c r="AJ7899" s="2"/>
      <c r="AK7899" s="20"/>
      <c r="AN7899" s="2"/>
      <c r="AO7899" s="2"/>
    </row>
    <row r="7900" spans="7:41" x14ac:dyDescent="0.25">
      <c r="G7900" s="2"/>
      <c r="AF7900" s="20"/>
      <c r="AI7900" s="2"/>
      <c r="AJ7900" s="2"/>
      <c r="AK7900" s="20"/>
      <c r="AN7900" s="2"/>
      <c r="AO7900" s="2"/>
    </row>
    <row r="7901" spans="7:41" x14ac:dyDescent="0.25">
      <c r="G7901" s="2"/>
      <c r="AF7901" s="20"/>
      <c r="AI7901" s="2"/>
      <c r="AJ7901" s="2"/>
      <c r="AK7901" s="20"/>
      <c r="AN7901" s="2"/>
      <c r="AO7901" s="2"/>
    </row>
    <row r="7902" spans="7:41" x14ac:dyDescent="0.25">
      <c r="G7902" s="2"/>
      <c r="AF7902" s="20"/>
      <c r="AI7902" s="2"/>
      <c r="AJ7902" s="2"/>
      <c r="AK7902" s="20"/>
      <c r="AN7902" s="2"/>
      <c r="AO7902" s="2"/>
    </row>
    <row r="7903" spans="7:41" x14ac:dyDescent="0.25">
      <c r="G7903" s="2"/>
      <c r="AF7903" s="20"/>
      <c r="AI7903" s="2"/>
      <c r="AJ7903" s="2"/>
      <c r="AK7903" s="20"/>
      <c r="AN7903" s="2"/>
      <c r="AO7903" s="2"/>
    </row>
    <row r="7904" spans="7:41" x14ac:dyDescent="0.25">
      <c r="G7904" s="2"/>
      <c r="AF7904" s="20"/>
      <c r="AI7904" s="2"/>
      <c r="AJ7904" s="2"/>
      <c r="AK7904" s="20"/>
      <c r="AN7904" s="2"/>
      <c r="AO7904" s="2"/>
    </row>
    <row r="7905" spans="7:41" x14ac:dyDescent="0.25">
      <c r="G7905" s="2"/>
      <c r="AF7905" s="20"/>
      <c r="AI7905" s="2"/>
      <c r="AJ7905" s="2"/>
      <c r="AK7905" s="20"/>
      <c r="AN7905" s="2"/>
      <c r="AO7905" s="2"/>
    </row>
    <row r="7906" spans="7:41" x14ac:dyDescent="0.25">
      <c r="G7906" s="2"/>
      <c r="AF7906" s="20"/>
      <c r="AI7906" s="2"/>
      <c r="AJ7906" s="2"/>
      <c r="AK7906" s="20"/>
      <c r="AN7906" s="2"/>
      <c r="AO7906" s="2"/>
    </row>
    <row r="7907" spans="7:41" x14ac:dyDescent="0.25">
      <c r="G7907" s="2"/>
      <c r="AF7907" s="20"/>
      <c r="AI7907" s="2"/>
      <c r="AJ7907" s="2"/>
      <c r="AK7907" s="20"/>
      <c r="AN7907" s="2"/>
      <c r="AO7907" s="2"/>
    </row>
    <row r="7908" spans="7:41" x14ac:dyDescent="0.25">
      <c r="G7908" s="2"/>
      <c r="AF7908" s="20"/>
      <c r="AI7908" s="2"/>
      <c r="AJ7908" s="2"/>
      <c r="AK7908" s="20"/>
      <c r="AN7908" s="2"/>
      <c r="AO7908" s="2"/>
    </row>
    <row r="7909" spans="7:41" x14ac:dyDescent="0.25">
      <c r="G7909" s="2"/>
      <c r="AF7909" s="20"/>
      <c r="AI7909" s="2"/>
      <c r="AJ7909" s="2"/>
      <c r="AK7909" s="20"/>
      <c r="AN7909" s="2"/>
      <c r="AO7909" s="2"/>
    </row>
    <row r="7910" spans="7:41" x14ac:dyDescent="0.25">
      <c r="G7910" s="2"/>
      <c r="AF7910" s="20"/>
      <c r="AI7910" s="2"/>
      <c r="AJ7910" s="2"/>
      <c r="AK7910" s="20"/>
      <c r="AN7910" s="2"/>
      <c r="AO7910" s="2"/>
    </row>
    <row r="7911" spans="7:41" x14ac:dyDescent="0.25">
      <c r="G7911" s="2"/>
      <c r="AF7911" s="20"/>
      <c r="AI7911" s="2"/>
      <c r="AJ7911" s="2"/>
      <c r="AK7911" s="20"/>
      <c r="AN7911" s="2"/>
      <c r="AO7911" s="2"/>
    </row>
    <row r="7912" spans="7:41" x14ac:dyDescent="0.25">
      <c r="G7912" s="2"/>
      <c r="AF7912" s="20"/>
      <c r="AI7912" s="2"/>
      <c r="AJ7912" s="2"/>
      <c r="AK7912" s="20"/>
      <c r="AN7912" s="2"/>
      <c r="AO7912" s="2"/>
    </row>
    <row r="7913" spans="7:41" x14ac:dyDescent="0.25">
      <c r="G7913" s="2"/>
      <c r="AF7913" s="20"/>
      <c r="AI7913" s="2"/>
      <c r="AJ7913" s="2"/>
      <c r="AK7913" s="20"/>
      <c r="AN7913" s="2"/>
      <c r="AO7913" s="2"/>
    </row>
    <row r="7914" spans="7:41" x14ac:dyDescent="0.25">
      <c r="G7914" s="2"/>
      <c r="AF7914" s="20"/>
      <c r="AI7914" s="2"/>
      <c r="AJ7914" s="2"/>
      <c r="AK7914" s="20"/>
      <c r="AN7914" s="2"/>
      <c r="AO7914" s="2"/>
    </row>
    <row r="7915" spans="7:41" x14ac:dyDescent="0.25">
      <c r="G7915" s="2"/>
      <c r="AF7915" s="20"/>
      <c r="AI7915" s="2"/>
      <c r="AJ7915" s="2"/>
      <c r="AK7915" s="20"/>
      <c r="AN7915" s="2"/>
      <c r="AO7915" s="2"/>
    </row>
    <row r="7916" spans="7:41" x14ac:dyDescent="0.25">
      <c r="G7916" s="2"/>
      <c r="AF7916" s="20"/>
      <c r="AI7916" s="2"/>
      <c r="AJ7916" s="2"/>
      <c r="AK7916" s="20"/>
      <c r="AN7916" s="2"/>
      <c r="AO7916" s="2"/>
    </row>
    <row r="7917" spans="7:41" x14ac:dyDescent="0.25">
      <c r="G7917" s="2"/>
      <c r="AF7917" s="20"/>
      <c r="AI7917" s="2"/>
      <c r="AJ7917" s="2"/>
      <c r="AK7917" s="20"/>
      <c r="AN7917" s="2"/>
      <c r="AO7917" s="2"/>
    </row>
    <row r="7918" spans="7:41" x14ac:dyDescent="0.25">
      <c r="G7918" s="2"/>
      <c r="AF7918" s="20"/>
      <c r="AI7918" s="2"/>
      <c r="AJ7918" s="2"/>
      <c r="AK7918" s="20"/>
      <c r="AN7918" s="2"/>
      <c r="AO7918" s="2"/>
    </row>
    <row r="7919" spans="7:41" x14ac:dyDescent="0.25">
      <c r="G7919" s="2"/>
      <c r="AF7919" s="20"/>
      <c r="AI7919" s="2"/>
      <c r="AJ7919" s="2"/>
      <c r="AK7919" s="20"/>
      <c r="AN7919" s="2"/>
      <c r="AO7919" s="2"/>
    </row>
    <row r="7920" spans="7:41" x14ac:dyDescent="0.25">
      <c r="G7920" s="2"/>
      <c r="AF7920" s="20"/>
      <c r="AI7920" s="2"/>
      <c r="AJ7920" s="2"/>
      <c r="AK7920" s="20"/>
      <c r="AN7920" s="2"/>
      <c r="AO7920" s="2"/>
    </row>
    <row r="7921" spans="7:41" x14ac:dyDescent="0.25">
      <c r="G7921" s="2"/>
      <c r="AF7921" s="20"/>
      <c r="AI7921" s="2"/>
      <c r="AJ7921" s="2"/>
      <c r="AK7921" s="20"/>
      <c r="AN7921" s="2"/>
      <c r="AO7921" s="2"/>
    </row>
    <row r="7922" spans="7:41" x14ac:dyDescent="0.25">
      <c r="G7922" s="2"/>
      <c r="AF7922" s="20"/>
      <c r="AI7922" s="2"/>
      <c r="AJ7922" s="2"/>
      <c r="AK7922" s="20"/>
      <c r="AN7922" s="2"/>
      <c r="AO7922" s="2"/>
    </row>
    <row r="7923" spans="7:41" x14ac:dyDescent="0.25">
      <c r="G7923" s="2"/>
      <c r="AF7923" s="20"/>
      <c r="AI7923" s="2"/>
      <c r="AJ7923" s="2"/>
      <c r="AK7923" s="20"/>
      <c r="AN7923" s="2"/>
      <c r="AO7923" s="2"/>
    </row>
    <row r="7924" spans="7:41" x14ac:dyDescent="0.25">
      <c r="G7924" s="2"/>
      <c r="AF7924" s="20"/>
      <c r="AI7924" s="2"/>
      <c r="AJ7924" s="2"/>
      <c r="AK7924" s="20"/>
      <c r="AN7924" s="2"/>
      <c r="AO7924" s="2"/>
    </row>
    <row r="7925" spans="7:41" x14ac:dyDescent="0.25">
      <c r="G7925" s="2"/>
      <c r="AF7925" s="20"/>
      <c r="AI7925" s="2"/>
      <c r="AJ7925" s="2"/>
      <c r="AK7925" s="20"/>
      <c r="AN7925" s="2"/>
      <c r="AO7925" s="2"/>
    </row>
    <row r="7926" spans="7:41" x14ac:dyDescent="0.25">
      <c r="G7926" s="2"/>
      <c r="AF7926" s="20"/>
      <c r="AI7926" s="2"/>
      <c r="AJ7926" s="2"/>
      <c r="AK7926" s="20"/>
      <c r="AN7926" s="2"/>
      <c r="AO7926" s="2"/>
    </row>
    <row r="7927" spans="7:41" x14ac:dyDescent="0.25">
      <c r="G7927" s="2"/>
      <c r="AF7927" s="20"/>
      <c r="AI7927" s="2"/>
      <c r="AJ7927" s="2"/>
      <c r="AK7927" s="20"/>
      <c r="AN7927" s="2"/>
      <c r="AO7927" s="2"/>
    </row>
    <row r="7928" spans="7:41" x14ac:dyDescent="0.25">
      <c r="G7928" s="2"/>
      <c r="AF7928" s="20"/>
      <c r="AI7928" s="2"/>
      <c r="AJ7928" s="2"/>
      <c r="AK7928" s="20"/>
      <c r="AN7928" s="2"/>
      <c r="AO7928" s="2"/>
    </row>
    <row r="7929" spans="7:41" x14ac:dyDescent="0.25">
      <c r="G7929" s="2"/>
      <c r="AF7929" s="20"/>
      <c r="AI7929" s="2"/>
      <c r="AJ7929" s="2"/>
      <c r="AK7929" s="20"/>
      <c r="AN7929" s="2"/>
      <c r="AO7929" s="2"/>
    </row>
    <row r="7930" spans="7:41" x14ac:dyDescent="0.25">
      <c r="G7930" s="2"/>
      <c r="AF7930" s="20"/>
      <c r="AI7930" s="2"/>
      <c r="AJ7930" s="2"/>
      <c r="AK7930" s="20"/>
      <c r="AN7930" s="2"/>
      <c r="AO7930" s="2"/>
    </row>
    <row r="7931" spans="7:41" x14ac:dyDescent="0.25">
      <c r="G7931" s="2"/>
      <c r="AF7931" s="20"/>
      <c r="AI7931" s="2"/>
      <c r="AJ7931" s="2"/>
      <c r="AK7931" s="20"/>
      <c r="AN7931" s="2"/>
      <c r="AO7931" s="2"/>
    </row>
    <row r="7932" spans="7:41" x14ac:dyDescent="0.25">
      <c r="G7932" s="2"/>
      <c r="AF7932" s="20"/>
      <c r="AI7932" s="2"/>
      <c r="AJ7932" s="2"/>
      <c r="AK7932" s="20"/>
      <c r="AN7932" s="2"/>
      <c r="AO7932" s="2"/>
    </row>
    <row r="7933" spans="7:41" x14ac:dyDescent="0.25">
      <c r="G7933" s="2"/>
      <c r="AF7933" s="20"/>
      <c r="AI7933" s="2"/>
      <c r="AJ7933" s="2"/>
      <c r="AK7933" s="20"/>
      <c r="AN7933" s="2"/>
      <c r="AO7933" s="2"/>
    </row>
    <row r="7934" spans="7:41" x14ac:dyDescent="0.25">
      <c r="G7934" s="2"/>
      <c r="AF7934" s="20"/>
      <c r="AI7934" s="2"/>
      <c r="AJ7934" s="2"/>
      <c r="AK7934" s="20"/>
      <c r="AN7934" s="2"/>
      <c r="AO7934" s="2"/>
    </row>
    <row r="7935" spans="7:41" x14ac:dyDescent="0.25">
      <c r="G7935" s="2"/>
      <c r="AF7935" s="20"/>
      <c r="AI7935" s="2"/>
      <c r="AJ7935" s="2"/>
      <c r="AK7935" s="20"/>
      <c r="AN7935" s="2"/>
      <c r="AO7935" s="2"/>
    </row>
    <row r="7936" spans="7:41" x14ac:dyDescent="0.25">
      <c r="G7936" s="2"/>
      <c r="AF7936" s="20"/>
      <c r="AI7936" s="2"/>
      <c r="AJ7936" s="2"/>
      <c r="AK7936" s="20"/>
      <c r="AN7936" s="2"/>
      <c r="AO7936" s="2"/>
    </row>
    <row r="7937" spans="7:41" x14ac:dyDescent="0.25">
      <c r="G7937" s="2"/>
      <c r="AF7937" s="20"/>
      <c r="AI7937" s="2"/>
      <c r="AJ7937" s="2"/>
      <c r="AK7937" s="20"/>
      <c r="AN7937" s="2"/>
      <c r="AO7937" s="2"/>
    </row>
    <row r="7938" spans="7:41" x14ac:dyDescent="0.25">
      <c r="G7938" s="2"/>
      <c r="AF7938" s="20"/>
      <c r="AI7938" s="2"/>
      <c r="AJ7938" s="2"/>
      <c r="AK7938" s="20"/>
      <c r="AN7938" s="2"/>
      <c r="AO7938" s="2"/>
    </row>
    <row r="7939" spans="7:41" x14ac:dyDescent="0.25">
      <c r="G7939" s="2"/>
      <c r="AF7939" s="20"/>
      <c r="AI7939" s="2"/>
      <c r="AJ7939" s="2"/>
      <c r="AK7939" s="20"/>
      <c r="AN7939" s="2"/>
      <c r="AO7939" s="2"/>
    </row>
    <row r="7940" spans="7:41" x14ac:dyDescent="0.25">
      <c r="G7940" s="2"/>
      <c r="AF7940" s="20"/>
      <c r="AI7940" s="2"/>
      <c r="AJ7940" s="2"/>
      <c r="AK7940" s="20"/>
      <c r="AN7940" s="2"/>
      <c r="AO7940" s="2"/>
    </row>
    <row r="7941" spans="7:41" x14ac:dyDescent="0.25">
      <c r="G7941" s="2"/>
      <c r="AF7941" s="20"/>
      <c r="AI7941" s="2"/>
      <c r="AJ7941" s="2"/>
      <c r="AK7941" s="20"/>
      <c r="AN7941" s="2"/>
      <c r="AO7941" s="2"/>
    </row>
    <row r="7942" spans="7:41" x14ac:dyDescent="0.25">
      <c r="G7942" s="2"/>
      <c r="AF7942" s="20"/>
      <c r="AI7942" s="2"/>
      <c r="AJ7942" s="2"/>
      <c r="AK7942" s="20"/>
      <c r="AN7942" s="2"/>
      <c r="AO7942" s="2"/>
    </row>
    <row r="7943" spans="7:41" x14ac:dyDescent="0.25">
      <c r="G7943" s="2"/>
      <c r="AF7943" s="20"/>
      <c r="AI7943" s="2"/>
      <c r="AJ7943" s="2"/>
      <c r="AK7943" s="20"/>
      <c r="AN7943" s="2"/>
      <c r="AO7943" s="2"/>
    </row>
    <row r="7944" spans="7:41" x14ac:dyDescent="0.25">
      <c r="G7944" s="2"/>
      <c r="AF7944" s="20"/>
      <c r="AI7944" s="2"/>
      <c r="AJ7944" s="2"/>
      <c r="AK7944" s="20"/>
      <c r="AN7944" s="2"/>
      <c r="AO7944" s="2"/>
    </row>
    <row r="7945" spans="7:41" x14ac:dyDescent="0.25">
      <c r="G7945" s="2"/>
      <c r="AF7945" s="20"/>
      <c r="AI7945" s="2"/>
      <c r="AJ7945" s="2"/>
      <c r="AK7945" s="20"/>
      <c r="AN7945" s="2"/>
      <c r="AO7945" s="2"/>
    </row>
    <row r="7946" spans="7:41" x14ac:dyDescent="0.25">
      <c r="G7946" s="2"/>
      <c r="AF7946" s="20"/>
      <c r="AI7946" s="2"/>
      <c r="AJ7946" s="2"/>
      <c r="AK7946" s="20"/>
      <c r="AN7946" s="2"/>
      <c r="AO7946" s="2"/>
    </row>
    <row r="7947" spans="7:41" x14ac:dyDescent="0.25">
      <c r="G7947" s="2"/>
      <c r="AF7947" s="20"/>
      <c r="AI7947" s="2"/>
      <c r="AJ7947" s="2"/>
      <c r="AK7947" s="20"/>
      <c r="AN7947" s="2"/>
      <c r="AO7947" s="2"/>
    </row>
    <row r="7948" spans="7:41" x14ac:dyDescent="0.25">
      <c r="G7948" s="2"/>
      <c r="AF7948" s="20"/>
      <c r="AI7948" s="2"/>
      <c r="AJ7948" s="2"/>
      <c r="AK7948" s="20"/>
      <c r="AN7948" s="2"/>
      <c r="AO7948" s="2"/>
    </row>
    <row r="7949" spans="7:41" x14ac:dyDescent="0.25">
      <c r="G7949" s="2"/>
      <c r="AF7949" s="20"/>
      <c r="AI7949" s="2"/>
      <c r="AJ7949" s="2"/>
      <c r="AK7949" s="20"/>
      <c r="AN7949" s="2"/>
      <c r="AO7949" s="2"/>
    </row>
    <row r="7950" spans="7:41" x14ac:dyDescent="0.25">
      <c r="G7950" s="2"/>
      <c r="AF7950" s="20"/>
      <c r="AI7950" s="2"/>
      <c r="AJ7950" s="2"/>
      <c r="AK7950" s="20"/>
      <c r="AN7950" s="2"/>
      <c r="AO7950" s="2"/>
    </row>
    <row r="7951" spans="7:41" x14ac:dyDescent="0.25">
      <c r="G7951" s="2"/>
      <c r="AF7951" s="20"/>
      <c r="AI7951" s="2"/>
      <c r="AJ7951" s="2"/>
      <c r="AK7951" s="20"/>
      <c r="AN7951" s="2"/>
      <c r="AO7951" s="2"/>
    </row>
    <row r="7952" spans="7:41" x14ac:dyDescent="0.25">
      <c r="G7952" s="2"/>
      <c r="AF7952" s="20"/>
      <c r="AI7952" s="2"/>
      <c r="AJ7952" s="2"/>
      <c r="AK7952" s="20"/>
      <c r="AN7952" s="2"/>
      <c r="AO7952" s="2"/>
    </row>
    <row r="7953" spans="7:41" x14ac:dyDescent="0.25">
      <c r="G7953" s="2"/>
      <c r="AF7953" s="20"/>
      <c r="AI7953" s="2"/>
      <c r="AJ7953" s="2"/>
      <c r="AK7953" s="20"/>
      <c r="AN7953" s="2"/>
      <c r="AO7953" s="2"/>
    </row>
    <row r="7954" spans="7:41" x14ac:dyDescent="0.25">
      <c r="G7954" s="2"/>
      <c r="AF7954" s="20"/>
      <c r="AI7954" s="2"/>
      <c r="AJ7954" s="2"/>
      <c r="AK7954" s="20"/>
      <c r="AN7954" s="2"/>
      <c r="AO7954" s="2"/>
    </row>
    <row r="7955" spans="7:41" x14ac:dyDescent="0.25">
      <c r="G7955" s="2"/>
      <c r="AF7955" s="20"/>
      <c r="AI7955" s="2"/>
      <c r="AJ7955" s="2"/>
      <c r="AK7955" s="20"/>
      <c r="AN7955" s="2"/>
      <c r="AO7955" s="2"/>
    </row>
    <row r="7956" spans="7:41" x14ac:dyDescent="0.25">
      <c r="G7956" s="2"/>
      <c r="AF7956" s="20"/>
      <c r="AI7956" s="2"/>
      <c r="AJ7956" s="2"/>
      <c r="AK7956" s="20"/>
      <c r="AN7956" s="2"/>
      <c r="AO7956" s="2"/>
    </row>
    <row r="7957" spans="7:41" x14ac:dyDescent="0.25">
      <c r="G7957" s="2"/>
      <c r="AF7957" s="20"/>
      <c r="AI7957" s="2"/>
      <c r="AJ7957" s="2"/>
      <c r="AK7957" s="20"/>
      <c r="AN7957" s="2"/>
      <c r="AO7957" s="2"/>
    </row>
    <row r="7958" spans="7:41" x14ac:dyDescent="0.25">
      <c r="G7958" s="2"/>
      <c r="AF7958" s="20"/>
      <c r="AI7958" s="2"/>
      <c r="AJ7958" s="2"/>
      <c r="AK7958" s="20"/>
      <c r="AN7958" s="2"/>
      <c r="AO7958" s="2"/>
    </row>
    <row r="7959" spans="7:41" x14ac:dyDescent="0.25">
      <c r="G7959" s="2"/>
      <c r="AF7959" s="20"/>
      <c r="AI7959" s="2"/>
      <c r="AJ7959" s="2"/>
      <c r="AK7959" s="20"/>
      <c r="AN7959" s="2"/>
      <c r="AO7959" s="2"/>
    </row>
    <row r="7960" spans="7:41" x14ac:dyDescent="0.25">
      <c r="G7960" s="2"/>
      <c r="AF7960" s="20"/>
      <c r="AI7960" s="2"/>
      <c r="AJ7960" s="2"/>
      <c r="AK7960" s="20"/>
      <c r="AN7960" s="2"/>
      <c r="AO7960" s="2"/>
    </row>
    <row r="7961" spans="7:41" x14ac:dyDescent="0.25">
      <c r="G7961" s="2"/>
      <c r="AF7961" s="20"/>
      <c r="AI7961" s="2"/>
      <c r="AJ7961" s="2"/>
      <c r="AK7961" s="20"/>
      <c r="AN7961" s="2"/>
      <c r="AO7961" s="2"/>
    </row>
    <row r="7962" spans="7:41" x14ac:dyDescent="0.25">
      <c r="G7962" s="2"/>
      <c r="AF7962" s="20"/>
      <c r="AI7962" s="2"/>
      <c r="AJ7962" s="2"/>
      <c r="AK7962" s="20"/>
      <c r="AN7962" s="2"/>
      <c r="AO7962" s="2"/>
    </row>
    <row r="7963" spans="7:41" x14ac:dyDescent="0.25">
      <c r="G7963" s="2"/>
      <c r="AF7963" s="20"/>
      <c r="AI7963" s="2"/>
      <c r="AJ7963" s="2"/>
      <c r="AK7963" s="20"/>
      <c r="AN7963" s="2"/>
      <c r="AO7963" s="2"/>
    </row>
    <row r="7964" spans="7:41" x14ac:dyDescent="0.25">
      <c r="G7964" s="2"/>
      <c r="AF7964" s="20"/>
      <c r="AI7964" s="2"/>
      <c r="AJ7964" s="2"/>
      <c r="AK7964" s="20"/>
      <c r="AN7964" s="2"/>
      <c r="AO7964" s="2"/>
    </row>
    <row r="7965" spans="7:41" x14ac:dyDescent="0.25">
      <c r="G7965" s="2"/>
      <c r="AF7965" s="20"/>
      <c r="AI7965" s="2"/>
      <c r="AJ7965" s="2"/>
      <c r="AK7965" s="20"/>
      <c r="AN7965" s="2"/>
      <c r="AO7965" s="2"/>
    </row>
    <row r="7966" spans="7:41" x14ac:dyDescent="0.25">
      <c r="G7966" s="2"/>
      <c r="AF7966" s="20"/>
      <c r="AI7966" s="2"/>
      <c r="AJ7966" s="2"/>
      <c r="AK7966" s="20"/>
      <c r="AN7966" s="2"/>
      <c r="AO7966" s="2"/>
    </row>
    <row r="7967" spans="7:41" x14ac:dyDescent="0.25">
      <c r="G7967" s="2"/>
      <c r="AF7967" s="20"/>
      <c r="AI7967" s="2"/>
      <c r="AJ7967" s="2"/>
      <c r="AK7967" s="20"/>
      <c r="AN7967" s="2"/>
      <c r="AO7967" s="2"/>
    </row>
    <row r="7968" spans="7:41" x14ac:dyDescent="0.25">
      <c r="G7968" s="2"/>
      <c r="AF7968" s="20"/>
      <c r="AI7968" s="2"/>
      <c r="AJ7968" s="2"/>
      <c r="AK7968" s="20"/>
      <c r="AN7968" s="2"/>
      <c r="AO7968" s="2"/>
    </row>
    <row r="7969" spans="7:41" x14ac:dyDescent="0.25">
      <c r="G7969" s="2"/>
      <c r="AF7969" s="20"/>
      <c r="AI7969" s="2"/>
      <c r="AJ7969" s="2"/>
      <c r="AK7969" s="20"/>
      <c r="AN7969" s="2"/>
      <c r="AO7969" s="2"/>
    </row>
    <row r="7970" spans="7:41" x14ac:dyDescent="0.25">
      <c r="G7970" s="2"/>
      <c r="AF7970" s="20"/>
      <c r="AI7970" s="2"/>
      <c r="AJ7970" s="2"/>
      <c r="AK7970" s="20"/>
      <c r="AN7970" s="2"/>
      <c r="AO7970" s="2"/>
    </row>
    <row r="7971" spans="7:41" x14ac:dyDescent="0.25">
      <c r="G7971" s="2"/>
      <c r="AF7971" s="20"/>
      <c r="AI7971" s="2"/>
      <c r="AJ7971" s="2"/>
      <c r="AK7971" s="20"/>
      <c r="AN7971" s="2"/>
      <c r="AO7971" s="2"/>
    </row>
    <row r="7972" spans="7:41" x14ac:dyDescent="0.25">
      <c r="G7972" s="2"/>
      <c r="AF7972" s="20"/>
      <c r="AI7972" s="2"/>
      <c r="AJ7972" s="2"/>
      <c r="AK7972" s="20"/>
      <c r="AN7972" s="2"/>
      <c r="AO7972" s="2"/>
    </row>
    <row r="7973" spans="7:41" x14ac:dyDescent="0.25">
      <c r="G7973" s="2"/>
      <c r="AF7973" s="20"/>
      <c r="AI7973" s="2"/>
      <c r="AJ7973" s="2"/>
      <c r="AK7973" s="20"/>
      <c r="AN7973" s="2"/>
      <c r="AO7973" s="2"/>
    </row>
    <row r="7974" spans="7:41" x14ac:dyDescent="0.25">
      <c r="G7974" s="2"/>
      <c r="AF7974" s="20"/>
      <c r="AI7974" s="2"/>
      <c r="AJ7974" s="2"/>
      <c r="AK7974" s="20"/>
      <c r="AN7974" s="2"/>
      <c r="AO7974" s="2"/>
    </row>
    <row r="7975" spans="7:41" x14ac:dyDescent="0.25">
      <c r="G7975" s="2"/>
      <c r="AF7975" s="20"/>
      <c r="AI7975" s="2"/>
      <c r="AJ7975" s="2"/>
      <c r="AK7975" s="20"/>
      <c r="AN7975" s="2"/>
      <c r="AO7975" s="2"/>
    </row>
    <row r="7976" spans="7:41" x14ac:dyDescent="0.25">
      <c r="G7976" s="2"/>
      <c r="AF7976" s="20"/>
      <c r="AI7976" s="2"/>
      <c r="AJ7976" s="2"/>
      <c r="AK7976" s="20"/>
      <c r="AN7976" s="2"/>
      <c r="AO7976" s="2"/>
    </row>
    <row r="7977" spans="7:41" x14ac:dyDescent="0.25">
      <c r="G7977" s="2"/>
      <c r="AF7977" s="20"/>
      <c r="AI7977" s="2"/>
      <c r="AJ7977" s="2"/>
      <c r="AK7977" s="20"/>
      <c r="AN7977" s="2"/>
      <c r="AO7977" s="2"/>
    </row>
    <row r="7978" spans="7:41" x14ac:dyDescent="0.25">
      <c r="G7978" s="2"/>
      <c r="AF7978" s="20"/>
      <c r="AI7978" s="2"/>
      <c r="AJ7978" s="2"/>
      <c r="AK7978" s="20"/>
      <c r="AN7978" s="2"/>
      <c r="AO7978" s="2"/>
    </row>
    <row r="7979" spans="7:41" x14ac:dyDescent="0.25">
      <c r="G7979" s="2"/>
      <c r="AF7979" s="20"/>
      <c r="AI7979" s="2"/>
      <c r="AJ7979" s="2"/>
      <c r="AK7979" s="20"/>
      <c r="AN7979" s="2"/>
      <c r="AO7979" s="2"/>
    </row>
    <row r="7980" spans="7:41" x14ac:dyDescent="0.25">
      <c r="G7980" s="2"/>
      <c r="AF7980" s="20"/>
      <c r="AI7980" s="2"/>
      <c r="AJ7980" s="2"/>
      <c r="AK7980" s="20"/>
      <c r="AN7980" s="2"/>
      <c r="AO7980" s="2"/>
    </row>
    <row r="7981" spans="7:41" x14ac:dyDescent="0.25">
      <c r="G7981" s="2"/>
      <c r="AF7981" s="20"/>
      <c r="AI7981" s="2"/>
      <c r="AJ7981" s="2"/>
      <c r="AK7981" s="20"/>
      <c r="AN7981" s="2"/>
      <c r="AO7981" s="2"/>
    </row>
    <row r="7982" spans="7:41" x14ac:dyDescent="0.25">
      <c r="G7982" s="2"/>
      <c r="AF7982" s="20"/>
      <c r="AI7982" s="2"/>
      <c r="AJ7982" s="2"/>
      <c r="AK7982" s="20"/>
      <c r="AN7982" s="2"/>
      <c r="AO7982" s="2"/>
    </row>
    <row r="7983" spans="7:41" x14ac:dyDescent="0.25">
      <c r="G7983" s="2"/>
      <c r="AF7983" s="20"/>
      <c r="AI7983" s="2"/>
      <c r="AJ7983" s="2"/>
      <c r="AK7983" s="20"/>
      <c r="AN7983" s="2"/>
      <c r="AO7983" s="2"/>
    </row>
    <row r="7984" spans="7:41" x14ac:dyDescent="0.25">
      <c r="G7984" s="2"/>
      <c r="AF7984" s="20"/>
      <c r="AI7984" s="2"/>
      <c r="AJ7984" s="2"/>
      <c r="AK7984" s="20"/>
      <c r="AN7984" s="2"/>
      <c r="AO7984" s="2"/>
    </row>
    <row r="7985" spans="7:41" x14ac:dyDescent="0.25">
      <c r="G7985" s="2"/>
      <c r="AF7985" s="20"/>
      <c r="AI7985" s="2"/>
      <c r="AJ7985" s="2"/>
      <c r="AK7985" s="20"/>
      <c r="AN7985" s="2"/>
      <c r="AO7985" s="2"/>
    </row>
    <row r="7986" spans="7:41" x14ac:dyDescent="0.25">
      <c r="G7986" s="2"/>
      <c r="AF7986" s="20"/>
      <c r="AI7986" s="2"/>
      <c r="AJ7986" s="2"/>
      <c r="AK7986" s="20"/>
      <c r="AN7986" s="2"/>
      <c r="AO7986" s="2"/>
    </row>
    <row r="7987" spans="7:41" x14ac:dyDescent="0.25">
      <c r="G7987" s="2"/>
      <c r="AF7987" s="20"/>
      <c r="AI7987" s="2"/>
      <c r="AJ7987" s="2"/>
      <c r="AK7987" s="20"/>
      <c r="AN7987" s="2"/>
      <c r="AO7987" s="2"/>
    </row>
    <row r="7988" spans="7:41" x14ac:dyDescent="0.25">
      <c r="G7988" s="2"/>
      <c r="AF7988" s="20"/>
      <c r="AI7988" s="2"/>
      <c r="AJ7988" s="2"/>
      <c r="AK7988" s="20"/>
      <c r="AN7988" s="2"/>
      <c r="AO7988" s="2"/>
    </row>
    <row r="7989" spans="7:41" x14ac:dyDescent="0.25">
      <c r="G7989" s="2"/>
      <c r="AF7989" s="20"/>
      <c r="AI7989" s="2"/>
      <c r="AJ7989" s="2"/>
      <c r="AK7989" s="20"/>
      <c r="AN7989" s="2"/>
      <c r="AO7989" s="2"/>
    </row>
    <row r="7990" spans="7:41" x14ac:dyDescent="0.25">
      <c r="G7990" s="2"/>
      <c r="AF7990" s="20"/>
      <c r="AI7990" s="2"/>
      <c r="AJ7990" s="2"/>
      <c r="AK7990" s="20"/>
      <c r="AN7990" s="2"/>
      <c r="AO7990" s="2"/>
    </row>
    <row r="7991" spans="7:41" x14ac:dyDescent="0.25">
      <c r="G7991" s="2"/>
      <c r="AF7991" s="20"/>
      <c r="AI7991" s="2"/>
      <c r="AJ7991" s="2"/>
      <c r="AK7991" s="20"/>
      <c r="AN7991" s="2"/>
      <c r="AO7991" s="2"/>
    </row>
    <row r="7992" spans="7:41" x14ac:dyDescent="0.25">
      <c r="G7992" s="2"/>
      <c r="AF7992" s="20"/>
      <c r="AI7992" s="2"/>
      <c r="AJ7992" s="2"/>
      <c r="AK7992" s="20"/>
      <c r="AN7992" s="2"/>
      <c r="AO7992" s="2"/>
    </row>
    <row r="7993" spans="7:41" x14ac:dyDescent="0.25">
      <c r="G7993" s="2"/>
      <c r="AF7993" s="20"/>
      <c r="AI7993" s="2"/>
      <c r="AJ7993" s="2"/>
      <c r="AK7993" s="20"/>
      <c r="AN7993" s="2"/>
      <c r="AO7993" s="2"/>
    </row>
    <row r="7994" spans="7:41" x14ac:dyDescent="0.25">
      <c r="G7994" s="2"/>
      <c r="AF7994" s="20"/>
      <c r="AI7994" s="2"/>
      <c r="AJ7994" s="2"/>
      <c r="AK7994" s="20"/>
      <c r="AN7994" s="2"/>
      <c r="AO7994" s="2"/>
    </row>
    <row r="7995" spans="7:41" x14ac:dyDescent="0.25">
      <c r="G7995" s="2"/>
      <c r="AF7995" s="20"/>
      <c r="AI7995" s="2"/>
      <c r="AJ7995" s="2"/>
      <c r="AK7995" s="20"/>
      <c r="AN7995" s="2"/>
      <c r="AO7995" s="2"/>
    </row>
    <row r="7996" spans="7:41" x14ac:dyDescent="0.25">
      <c r="G7996" s="2"/>
      <c r="AF7996" s="20"/>
      <c r="AI7996" s="2"/>
      <c r="AJ7996" s="2"/>
      <c r="AK7996" s="20"/>
      <c r="AN7996" s="2"/>
      <c r="AO7996" s="2"/>
    </row>
    <row r="7997" spans="7:41" x14ac:dyDescent="0.25">
      <c r="G7997" s="2"/>
      <c r="AF7997" s="20"/>
      <c r="AI7997" s="2"/>
      <c r="AJ7997" s="2"/>
      <c r="AK7997" s="20"/>
      <c r="AN7997" s="2"/>
      <c r="AO7997" s="2"/>
    </row>
    <row r="7998" spans="7:41" x14ac:dyDescent="0.25">
      <c r="G7998" s="2"/>
      <c r="AF7998" s="20"/>
      <c r="AI7998" s="2"/>
      <c r="AJ7998" s="2"/>
      <c r="AK7998" s="20"/>
      <c r="AN7998" s="2"/>
      <c r="AO7998" s="2"/>
    </row>
    <row r="7999" spans="7:41" x14ac:dyDescent="0.25">
      <c r="G7999" s="2"/>
      <c r="AF7999" s="20"/>
      <c r="AI7999" s="2"/>
      <c r="AJ7999" s="2"/>
      <c r="AK7999" s="20"/>
      <c r="AN7999" s="2"/>
      <c r="AO7999" s="2"/>
    </row>
    <row r="8000" spans="7:41" x14ac:dyDescent="0.25">
      <c r="G8000" s="2"/>
      <c r="AF8000" s="20"/>
      <c r="AI8000" s="2"/>
      <c r="AJ8000" s="2"/>
      <c r="AK8000" s="20"/>
      <c r="AN8000" s="2"/>
      <c r="AO8000" s="2"/>
    </row>
    <row r="8001" spans="7:41" x14ac:dyDescent="0.25">
      <c r="G8001" s="2"/>
      <c r="AF8001" s="20"/>
      <c r="AI8001" s="2"/>
      <c r="AJ8001" s="2"/>
      <c r="AK8001" s="20"/>
      <c r="AN8001" s="2"/>
      <c r="AO8001" s="2"/>
    </row>
    <row r="8002" spans="7:41" x14ac:dyDescent="0.25">
      <c r="G8002" s="2"/>
      <c r="AF8002" s="20"/>
      <c r="AI8002" s="2"/>
      <c r="AJ8002" s="2"/>
      <c r="AK8002" s="20"/>
      <c r="AN8002" s="2"/>
      <c r="AO8002" s="2"/>
    </row>
    <row r="8003" spans="7:41" x14ac:dyDescent="0.25">
      <c r="G8003" s="2"/>
      <c r="AF8003" s="20"/>
      <c r="AI8003" s="2"/>
      <c r="AJ8003" s="2"/>
      <c r="AK8003" s="20"/>
      <c r="AN8003" s="2"/>
      <c r="AO8003" s="2"/>
    </row>
    <row r="8004" spans="7:41" x14ac:dyDescent="0.25">
      <c r="G8004" s="2"/>
      <c r="AF8004" s="20"/>
      <c r="AI8004" s="2"/>
      <c r="AJ8004" s="2"/>
      <c r="AK8004" s="20"/>
      <c r="AN8004" s="2"/>
      <c r="AO8004" s="2"/>
    </row>
    <row r="8005" spans="7:41" x14ac:dyDescent="0.25">
      <c r="G8005" s="2"/>
      <c r="AF8005" s="20"/>
      <c r="AI8005" s="2"/>
      <c r="AJ8005" s="2"/>
      <c r="AK8005" s="20"/>
      <c r="AN8005" s="2"/>
      <c r="AO8005" s="2"/>
    </row>
    <row r="8006" spans="7:41" x14ac:dyDescent="0.25">
      <c r="G8006" s="2"/>
      <c r="AF8006" s="20"/>
      <c r="AI8006" s="2"/>
      <c r="AJ8006" s="2"/>
      <c r="AK8006" s="20"/>
      <c r="AN8006" s="2"/>
      <c r="AO8006" s="2"/>
    </row>
    <row r="8007" spans="7:41" x14ac:dyDescent="0.25">
      <c r="G8007" s="2"/>
      <c r="AF8007" s="20"/>
      <c r="AI8007" s="2"/>
      <c r="AJ8007" s="2"/>
      <c r="AK8007" s="20"/>
      <c r="AN8007" s="2"/>
      <c r="AO8007" s="2"/>
    </row>
    <row r="8008" spans="7:41" x14ac:dyDescent="0.25">
      <c r="G8008" s="2"/>
      <c r="AF8008" s="20"/>
      <c r="AI8008" s="2"/>
      <c r="AJ8008" s="2"/>
      <c r="AK8008" s="20"/>
      <c r="AN8008" s="2"/>
      <c r="AO8008" s="2"/>
    </row>
    <row r="8009" spans="7:41" x14ac:dyDescent="0.25">
      <c r="G8009" s="2"/>
      <c r="AF8009" s="20"/>
      <c r="AI8009" s="2"/>
      <c r="AJ8009" s="2"/>
      <c r="AK8009" s="20"/>
      <c r="AN8009" s="2"/>
      <c r="AO8009" s="2"/>
    </row>
    <row r="8010" spans="7:41" x14ac:dyDescent="0.25">
      <c r="G8010" s="2"/>
      <c r="AF8010" s="20"/>
      <c r="AI8010" s="2"/>
      <c r="AJ8010" s="2"/>
      <c r="AK8010" s="20"/>
      <c r="AN8010" s="2"/>
      <c r="AO8010" s="2"/>
    </row>
    <row r="8011" spans="7:41" x14ac:dyDescent="0.25">
      <c r="G8011" s="2"/>
      <c r="AF8011" s="20"/>
      <c r="AI8011" s="2"/>
      <c r="AJ8011" s="2"/>
      <c r="AK8011" s="20"/>
      <c r="AN8011" s="2"/>
      <c r="AO8011" s="2"/>
    </row>
    <row r="8012" spans="7:41" x14ac:dyDescent="0.25">
      <c r="G8012" s="2"/>
      <c r="AF8012" s="20"/>
      <c r="AI8012" s="2"/>
      <c r="AJ8012" s="2"/>
      <c r="AK8012" s="20"/>
      <c r="AN8012" s="2"/>
      <c r="AO8012" s="2"/>
    </row>
    <row r="8013" spans="7:41" x14ac:dyDescent="0.25">
      <c r="G8013" s="2"/>
      <c r="AF8013" s="20"/>
      <c r="AI8013" s="2"/>
      <c r="AJ8013" s="2"/>
      <c r="AK8013" s="20"/>
      <c r="AN8013" s="2"/>
      <c r="AO8013" s="2"/>
    </row>
    <row r="8014" spans="7:41" x14ac:dyDescent="0.25">
      <c r="G8014" s="2"/>
      <c r="AF8014" s="20"/>
      <c r="AI8014" s="2"/>
      <c r="AJ8014" s="2"/>
      <c r="AK8014" s="20"/>
      <c r="AN8014" s="2"/>
      <c r="AO8014" s="2"/>
    </row>
    <row r="8015" spans="7:41" x14ac:dyDescent="0.25">
      <c r="G8015" s="2"/>
      <c r="AF8015" s="20"/>
      <c r="AI8015" s="2"/>
      <c r="AJ8015" s="2"/>
      <c r="AK8015" s="20"/>
      <c r="AN8015" s="2"/>
      <c r="AO8015" s="2"/>
    </row>
    <row r="8016" spans="7:41" x14ac:dyDescent="0.25">
      <c r="G8016" s="2"/>
      <c r="AF8016" s="20"/>
      <c r="AI8016" s="2"/>
      <c r="AJ8016" s="2"/>
      <c r="AK8016" s="20"/>
      <c r="AN8016" s="2"/>
      <c r="AO8016" s="2"/>
    </row>
    <row r="8017" spans="7:41" x14ac:dyDescent="0.25">
      <c r="G8017" s="2"/>
      <c r="AF8017" s="20"/>
      <c r="AI8017" s="2"/>
      <c r="AJ8017" s="2"/>
      <c r="AK8017" s="20"/>
      <c r="AN8017" s="2"/>
      <c r="AO8017" s="2"/>
    </row>
    <row r="8018" spans="7:41" x14ac:dyDescent="0.25">
      <c r="G8018" s="2"/>
      <c r="AF8018" s="20"/>
      <c r="AI8018" s="2"/>
      <c r="AJ8018" s="2"/>
      <c r="AK8018" s="20"/>
      <c r="AN8018" s="2"/>
      <c r="AO8018" s="2"/>
    </row>
    <row r="8019" spans="7:41" x14ac:dyDescent="0.25">
      <c r="G8019" s="2"/>
      <c r="AF8019" s="20"/>
      <c r="AI8019" s="2"/>
      <c r="AJ8019" s="2"/>
      <c r="AK8019" s="20"/>
      <c r="AN8019" s="2"/>
      <c r="AO8019" s="2"/>
    </row>
    <row r="8020" spans="7:41" x14ac:dyDescent="0.25">
      <c r="G8020" s="2"/>
      <c r="AF8020" s="20"/>
      <c r="AI8020" s="2"/>
      <c r="AJ8020" s="2"/>
      <c r="AK8020" s="20"/>
      <c r="AN8020" s="2"/>
      <c r="AO8020" s="2"/>
    </row>
    <row r="8021" spans="7:41" x14ac:dyDescent="0.25">
      <c r="G8021" s="2"/>
      <c r="AF8021" s="20"/>
      <c r="AI8021" s="2"/>
      <c r="AJ8021" s="2"/>
      <c r="AK8021" s="20"/>
      <c r="AN8021" s="2"/>
      <c r="AO8021" s="2"/>
    </row>
    <row r="8022" spans="7:41" x14ac:dyDescent="0.25">
      <c r="G8022" s="2"/>
      <c r="AF8022" s="20"/>
      <c r="AI8022" s="2"/>
      <c r="AJ8022" s="2"/>
      <c r="AK8022" s="20"/>
      <c r="AN8022" s="2"/>
      <c r="AO8022" s="2"/>
    </row>
    <row r="8023" spans="7:41" x14ac:dyDescent="0.25">
      <c r="G8023" s="2"/>
      <c r="AF8023" s="20"/>
      <c r="AI8023" s="2"/>
      <c r="AJ8023" s="2"/>
      <c r="AK8023" s="20"/>
      <c r="AN8023" s="2"/>
      <c r="AO8023" s="2"/>
    </row>
    <row r="8024" spans="7:41" x14ac:dyDescent="0.25">
      <c r="G8024" s="2"/>
      <c r="AF8024" s="20"/>
      <c r="AI8024" s="2"/>
      <c r="AJ8024" s="2"/>
      <c r="AK8024" s="20"/>
      <c r="AN8024" s="2"/>
      <c r="AO8024" s="2"/>
    </row>
    <row r="8025" spans="7:41" x14ac:dyDescent="0.25">
      <c r="G8025" s="2"/>
      <c r="AF8025" s="20"/>
      <c r="AI8025" s="2"/>
      <c r="AJ8025" s="2"/>
      <c r="AK8025" s="20"/>
      <c r="AN8025" s="2"/>
      <c r="AO8025" s="2"/>
    </row>
    <row r="8026" spans="7:41" x14ac:dyDescent="0.25">
      <c r="G8026" s="2"/>
      <c r="AF8026" s="20"/>
      <c r="AI8026" s="2"/>
      <c r="AJ8026" s="2"/>
      <c r="AK8026" s="20"/>
      <c r="AN8026" s="2"/>
      <c r="AO8026" s="2"/>
    </row>
    <row r="8027" spans="7:41" x14ac:dyDescent="0.25">
      <c r="G8027" s="2"/>
      <c r="AF8027" s="20"/>
      <c r="AI8027" s="2"/>
      <c r="AJ8027" s="2"/>
      <c r="AK8027" s="20"/>
      <c r="AN8027" s="2"/>
      <c r="AO8027" s="2"/>
    </row>
    <row r="8028" spans="7:41" x14ac:dyDescent="0.25">
      <c r="G8028" s="2"/>
      <c r="AF8028" s="20"/>
      <c r="AI8028" s="2"/>
      <c r="AJ8028" s="2"/>
      <c r="AK8028" s="20"/>
      <c r="AN8028" s="2"/>
      <c r="AO8028" s="2"/>
    </row>
    <row r="8029" spans="7:41" x14ac:dyDescent="0.25">
      <c r="G8029" s="2"/>
      <c r="AF8029" s="20"/>
      <c r="AI8029" s="2"/>
      <c r="AJ8029" s="2"/>
      <c r="AK8029" s="20"/>
      <c r="AN8029" s="2"/>
      <c r="AO8029" s="2"/>
    </row>
    <row r="8030" spans="7:41" x14ac:dyDescent="0.25">
      <c r="G8030" s="2"/>
      <c r="AF8030" s="20"/>
      <c r="AI8030" s="2"/>
      <c r="AJ8030" s="2"/>
      <c r="AK8030" s="20"/>
      <c r="AN8030" s="2"/>
      <c r="AO8030" s="2"/>
    </row>
    <row r="8031" spans="7:41" x14ac:dyDescent="0.25">
      <c r="G8031" s="2"/>
      <c r="AF8031" s="20"/>
      <c r="AI8031" s="2"/>
      <c r="AJ8031" s="2"/>
      <c r="AK8031" s="20"/>
      <c r="AN8031" s="2"/>
      <c r="AO8031" s="2"/>
    </row>
    <row r="8032" spans="7:41" x14ac:dyDescent="0.25">
      <c r="G8032" s="2"/>
      <c r="AF8032" s="20"/>
      <c r="AI8032" s="2"/>
      <c r="AJ8032" s="2"/>
      <c r="AK8032" s="20"/>
      <c r="AN8032" s="2"/>
      <c r="AO8032" s="2"/>
    </row>
    <row r="8033" spans="7:41" x14ac:dyDescent="0.25">
      <c r="G8033" s="2"/>
      <c r="AF8033" s="20"/>
      <c r="AI8033" s="2"/>
      <c r="AJ8033" s="2"/>
      <c r="AK8033" s="20"/>
      <c r="AN8033" s="2"/>
      <c r="AO8033" s="2"/>
    </row>
    <row r="8034" spans="7:41" x14ac:dyDescent="0.25">
      <c r="G8034" s="2"/>
      <c r="AF8034" s="20"/>
      <c r="AI8034" s="2"/>
      <c r="AJ8034" s="2"/>
      <c r="AK8034" s="20"/>
      <c r="AN8034" s="2"/>
      <c r="AO8034" s="2"/>
    </row>
    <row r="8035" spans="7:41" x14ac:dyDescent="0.25">
      <c r="G8035" s="2"/>
      <c r="AF8035" s="20"/>
      <c r="AI8035" s="2"/>
      <c r="AJ8035" s="2"/>
      <c r="AK8035" s="20"/>
      <c r="AN8035" s="2"/>
      <c r="AO8035" s="2"/>
    </row>
    <row r="8036" spans="7:41" x14ac:dyDescent="0.25">
      <c r="G8036" s="2"/>
      <c r="AF8036" s="20"/>
      <c r="AI8036" s="2"/>
      <c r="AJ8036" s="2"/>
      <c r="AK8036" s="20"/>
      <c r="AN8036" s="2"/>
      <c r="AO8036" s="2"/>
    </row>
    <row r="8037" spans="7:41" x14ac:dyDescent="0.25">
      <c r="G8037" s="2"/>
      <c r="AF8037" s="20"/>
      <c r="AI8037" s="2"/>
      <c r="AJ8037" s="2"/>
      <c r="AK8037" s="20"/>
      <c r="AN8037" s="2"/>
      <c r="AO8037" s="2"/>
    </row>
    <row r="8038" spans="7:41" x14ac:dyDescent="0.25">
      <c r="G8038" s="2"/>
      <c r="AF8038" s="20"/>
      <c r="AI8038" s="2"/>
      <c r="AJ8038" s="2"/>
      <c r="AK8038" s="20"/>
      <c r="AN8038" s="2"/>
      <c r="AO8038" s="2"/>
    </row>
    <row r="8039" spans="7:41" x14ac:dyDescent="0.25">
      <c r="G8039" s="2"/>
      <c r="AF8039" s="20"/>
      <c r="AI8039" s="2"/>
      <c r="AJ8039" s="2"/>
      <c r="AK8039" s="20"/>
      <c r="AN8039" s="2"/>
      <c r="AO8039" s="2"/>
    </row>
    <row r="8040" spans="7:41" x14ac:dyDescent="0.25">
      <c r="G8040" s="2"/>
      <c r="AF8040" s="20"/>
      <c r="AI8040" s="2"/>
      <c r="AJ8040" s="2"/>
      <c r="AK8040" s="20"/>
      <c r="AN8040" s="2"/>
      <c r="AO8040" s="2"/>
    </row>
    <row r="8041" spans="7:41" x14ac:dyDescent="0.25">
      <c r="G8041" s="2"/>
      <c r="AF8041" s="20"/>
      <c r="AI8041" s="2"/>
      <c r="AJ8041" s="2"/>
      <c r="AK8041" s="20"/>
      <c r="AN8041" s="2"/>
      <c r="AO8041" s="2"/>
    </row>
    <row r="8042" spans="7:41" x14ac:dyDescent="0.25">
      <c r="G8042" s="2"/>
      <c r="AF8042" s="20"/>
      <c r="AI8042" s="2"/>
      <c r="AJ8042" s="2"/>
      <c r="AK8042" s="20"/>
      <c r="AN8042" s="2"/>
      <c r="AO8042" s="2"/>
    </row>
    <row r="8043" spans="7:41" x14ac:dyDescent="0.25">
      <c r="G8043" s="2"/>
      <c r="AF8043" s="20"/>
      <c r="AI8043" s="2"/>
      <c r="AJ8043" s="2"/>
      <c r="AK8043" s="20"/>
      <c r="AN8043" s="2"/>
      <c r="AO8043" s="2"/>
    </row>
    <row r="8044" spans="7:41" x14ac:dyDescent="0.25">
      <c r="G8044" s="2"/>
      <c r="AF8044" s="20"/>
      <c r="AI8044" s="2"/>
      <c r="AJ8044" s="2"/>
      <c r="AK8044" s="20"/>
      <c r="AN8044" s="2"/>
      <c r="AO8044" s="2"/>
    </row>
    <row r="8045" spans="7:41" x14ac:dyDescent="0.25">
      <c r="G8045" s="2"/>
      <c r="AF8045" s="20"/>
      <c r="AI8045" s="2"/>
      <c r="AJ8045" s="2"/>
      <c r="AK8045" s="20"/>
      <c r="AN8045" s="2"/>
      <c r="AO8045" s="2"/>
    </row>
    <row r="8046" spans="7:41" x14ac:dyDescent="0.25">
      <c r="G8046" s="2"/>
      <c r="AF8046" s="20"/>
      <c r="AI8046" s="2"/>
      <c r="AJ8046" s="2"/>
      <c r="AK8046" s="20"/>
      <c r="AN8046" s="2"/>
      <c r="AO8046" s="2"/>
    </row>
    <row r="8047" spans="7:41" x14ac:dyDescent="0.25">
      <c r="G8047" s="2"/>
      <c r="AF8047" s="20"/>
      <c r="AI8047" s="2"/>
      <c r="AJ8047" s="2"/>
      <c r="AK8047" s="20"/>
      <c r="AN8047" s="2"/>
      <c r="AO8047" s="2"/>
    </row>
    <row r="8048" spans="7:41" x14ac:dyDescent="0.25">
      <c r="G8048" s="2"/>
      <c r="AF8048" s="20"/>
      <c r="AI8048" s="2"/>
      <c r="AJ8048" s="2"/>
      <c r="AK8048" s="20"/>
      <c r="AN8048" s="2"/>
      <c r="AO8048" s="2"/>
    </row>
    <row r="8049" spans="7:41" x14ac:dyDescent="0.25">
      <c r="G8049" s="2"/>
      <c r="AF8049" s="20"/>
      <c r="AI8049" s="2"/>
      <c r="AJ8049" s="2"/>
      <c r="AK8049" s="20"/>
      <c r="AN8049" s="2"/>
      <c r="AO8049" s="2"/>
    </row>
    <row r="8050" spans="7:41" x14ac:dyDescent="0.25">
      <c r="G8050" s="2"/>
      <c r="AF8050" s="20"/>
      <c r="AI8050" s="2"/>
      <c r="AJ8050" s="2"/>
      <c r="AK8050" s="20"/>
      <c r="AN8050" s="2"/>
      <c r="AO8050" s="2"/>
    </row>
    <row r="8051" spans="7:41" x14ac:dyDescent="0.25">
      <c r="G8051" s="2"/>
      <c r="AF8051" s="20"/>
      <c r="AI8051" s="2"/>
      <c r="AJ8051" s="2"/>
      <c r="AK8051" s="20"/>
      <c r="AN8051" s="2"/>
      <c r="AO8051" s="2"/>
    </row>
    <row r="8052" spans="7:41" x14ac:dyDescent="0.25">
      <c r="G8052" s="2"/>
      <c r="AF8052" s="20"/>
      <c r="AI8052" s="2"/>
      <c r="AJ8052" s="2"/>
      <c r="AK8052" s="20"/>
      <c r="AN8052" s="2"/>
      <c r="AO8052" s="2"/>
    </row>
    <row r="8053" spans="7:41" x14ac:dyDescent="0.25">
      <c r="G8053" s="2"/>
      <c r="AF8053" s="20"/>
      <c r="AI8053" s="2"/>
      <c r="AJ8053" s="2"/>
      <c r="AK8053" s="20"/>
      <c r="AN8053" s="2"/>
      <c r="AO8053" s="2"/>
    </row>
    <row r="8054" spans="7:41" x14ac:dyDescent="0.25">
      <c r="G8054" s="2"/>
      <c r="AF8054" s="20"/>
      <c r="AI8054" s="2"/>
      <c r="AJ8054" s="2"/>
      <c r="AK8054" s="20"/>
      <c r="AN8054" s="2"/>
      <c r="AO8054" s="2"/>
    </row>
    <row r="8055" spans="7:41" x14ac:dyDescent="0.25">
      <c r="G8055" s="2"/>
      <c r="AF8055" s="20"/>
      <c r="AI8055" s="2"/>
      <c r="AJ8055" s="2"/>
      <c r="AK8055" s="20"/>
      <c r="AN8055" s="2"/>
      <c r="AO8055" s="2"/>
    </row>
    <row r="8056" spans="7:41" x14ac:dyDescent="0.25">
      <c r="G8056" s="2"/>
      <c r="AF8056" s="20"/>
      <c r="AI8056" s="2"/>
      <c r="AJ8056" s="2"/>
      <c r="AK8056" s="20"/>
      <c r="AN8056" s="2"/>
      <c r="AO8056" s="2"/>
    </row>
    <row r="8057" spans="7:41" x14ac:dyDescent="0.25">
      <c r="G8057" s="2"/>
      <c r="AF8057" s="20"/>
      <c r="AI8057" s="2"/>
      <c r="AJ8057" s="2"/>
      <c r="AK8057" s="20"/>
      <c r="AN8057" s="2"/>
      <c r="AO8057" s="2"/>
    </row>
    <row r="8058" spans="7:41" x14ac:dyDescent="0.25">
      <c r="G8058" s="2"/>
      <c r="AF8058" s="20"/>
      <c r="AI8058" s="2"/>
      <c r="AJ8058" s="2"/>
      <c r="AK8058" s="20"/>
      <c r="AN8058" s="2"/>
      <c r="AO8058" s="2"/>
    </row>
    <row r="8059" spans="7:41" x14ac:dyDescent="0.25">
      <c r="G8059" s="2"/>
      <c r="AF8059" s="20"/>
      <c r="AI8059" s="2"/>
      <c r="AJ8059" s="2"/>
      <c r="AK8059" s="20"/>
      <c r="AN8059" s="2"/>
      <c r="AO8059" s="2"/>
    </row>
    <row r="8060" spans="7:41" x14ac:dyDescent="0.25">
      <c r="G8060" s="2"/>
      <c r="AF8060" s="20"/>
      <c r="AI8060" s="2"/>
      <c r="AJ8060" s="2"/>
      <c r="AK8060" s="20"/>
      <c r="AN8060" s="2"/>
      <c r="AO8060" s="2"/>
    </row>
    <row r="8061" spans="7:41" x14ac:dyDescent="0.25">
      <c r="G8061" s="2"/>
      <c r="AF8061" s="20"/>
      <c r="AI8061" s="2"/>
      <c r="AJ8061" s="2"/>
      <c r="AK8061" s="20"/>
      <c r="AN8061" s="2"/>
      <c r="AO8061" s="2"/>
    </row>
    <row r="8062" spans="7:41" x14ac:dyDescent="0.25">
      <c r="G8062" s="2"/>
      <c r="AF8062" s="20"/>
      <c r="AI8062" s="2"/>
      <c r="AJ8062" s="2"/>
      <c r="AK8062" s="20"/>
      <c r="AN8062" s="2"/>
      <c r="AO8062" s="2"/>
    </row>
    <row r="8063" spans="7:41" x14ac:dyDescent="0.25">
      <c r="G8063" s="2"/>
      <c r="AF8063" s="20"/>
      <c r="AI8063" s="2"/>
      <c r="AJ8063" s="2"/>
      <c r="AK8063" s="20"/>
      <c r="AN8063" s="2"/>
      <c r="AO8063" s="2"/>
    </row>
    <row r="8064" spans="7:41" x14ac:dyDescent="0.25">
      <c r="G8064" s="2"/>
      <c r="AF8064" s="20"/>
      <c r="AI8064" s="2"/>
      <c r="AJ8064" s="2"/>
      <c r="AK8064" s="20"/>
      <c r="AN8064" s="2"/>
      <c r="AO8064" s="2"/>
    </row>
    <row r="8065" spans="7:41" x14ac:dyDescent="0.25">
      <c r="G8065" s="2"/>
      <c r="AF8065" s="20"/>
      <c r="AI8065" s="2"/>
      <c r="AJ8065" s="2"/>
      <c r="AK8065" s="20"/>
      <c r="AN8065" s="2"/>
      <c r="AO8065" s="2"/>
    </row>
    <row r="8066" spans="7:41" x14ac:dyDescent="0.25">
      <c r="G8066" s="2"/>
      <c r="AF8066" s="20"/>
      <c r="AI8066" s="2"/>
      <c r="AJ8066" s="2"/>
      <c r="AK8066" s="20"/>
      <c r="AN8066" s="2"/>
      <c r="AO8066" s="2"/>
    </row>
    <row r="8067" spans="7:41" x14ac:dyDescent="0.25">
      <c r="G8067" s="2"/>
      <c r="AF8067" s="20"/>
      <c r="AI8067" s="2"/>
      <c r="AJ8067" s="2"/>
      <c r="AK8067" s="20"/>
      <c r="AN8067" s="2"/>
      <c r="AO8067" s="2"/>
    </row>
    <row r="8068" spans="7:41" x14ac:dyDescent="0.25">
      <c r="G8068" s="2"/>
      <c r="AF8068" s="20"/>
      <c r="AI8068" s="2"/>
      <c r="AJ8068" s="2"/>
      <c r="AK8068" s="20"/>
      <c r="AN8068" s="2"/>
      <c r="AO8068" s="2"/>
    </row>
    <row r="8069" spans="7:41" x14ac:dyDescent="0.25">
      <c r="G8069" s="2"/>
      <c r="AF8069" s="20"/>
      <c r="AI8069" s="2"/>
      <c r="AJ8069" s="2"/>
      <c r="AK8069" s="20"/>
      <c r="AN8069" s="2"/>
      <c r="AO8069" s="2"/>
    </row>
    <row r="8070" spans="7:41" x14ac:dyDescent="0.25">
      <c r="G8070" s="2"/>
      <c r="AF8070" s="20"/>
      <c r="AI8070" s="2"/>
      <c r="AJ8070" s="2"/>
      <c r="AK8070" s="20"/>
      <c r="AN8070" s="2"/>
      <c r="AO8070" s="2"/>
    </row>
    <row r="8071" spans="7:41" x14ac:dyDescent="0.25">
      <c r="G8071" s="2"/>
      <c r="AF8071" s="20"/>
      <c r="AI8071" s="2"/>
      <c r="AJ8071" s="2"/>
      <c r="AK8071" s="20"/>
      <c r="AN8071" s="2"/>
      <c r="AO8071" s="2"/>
    </row>
    <row r="8072" spans="7:41" x14ac:dyDescent="0.25">
      <c r="G8072" s="2"/>
      <c r="AF8072" s="20"/>
      <c r="AI8072" s="2"/>
      <c r="AJ8072" s="2"/>
      <c r="AK8072" s="20"/>
      <c r="AN8072" s="2"/>
      <c r="AO8072" s="2"/>
    </row>
    <row r="8073" spans="7:41" x14ac:dyDescent="0.25">
      <c r="G8073" s="2"/>
      <c r="AF8073" s="20"/>
      <c r="AI8073" s="2"/>
      <c r="AJ8073" s="2"/>
      <c r="AK8073" s="20"/>
      <c r="AN8073" s="2"/>
      <c r="AO8073" s="2"/>
    </row>
    <row r="8074" spans="7:41" x14ac:dyDescent="0.25">
      <c r="G8074" s="2"/>
      <c r="AF8074" s="20"/>
      <c r="AI8074" s="2"/>
      <c r="AJ8074" s="2"/>
      <c r="AK8074" s="20"/>
      <c r="AN8074" s="2"/>
      <c r="AO8074" s="2"/>
    </row>
    <row r="8075" spans="7:41" x14ac:dyDescent="0.25">
      <c r="G8075" s="2"/>
      <c r="AF8075" s="20"/>
      <c r="AI8075" s="2"/>
      <c r="AJ8075" s="2"/>
      <c r="AK8075" s="20"/>
      <c r="AN8075" s="2"/>
      <c r="AO8075" s="2"/>
    </row>
    <row r="8076" spans="7:41" x14ac:dyDescent="0.25">
      <c r="G8076" s="2"/>
      <c r="AF8076" s="20"/>
      <c r="AI8076" s="2"/>
      <c r="AJ8076" s="2"/>
      <c r="AK8076" s="20"/>
      <c r="AN8076" s="2"/>
      <c r="AO8076" s="2"/>
    </row>
    <row r="8077" spans="7:41" x14ac:dyDescent="0.25">
      <c r="G8077" s="2"/>
      <c r="AF8077" s="20"/>
      <c r="AI8077" s="2"/>
      <c r="AJ8077" s="2"/>
      <c r="AK8077" s="20"/>
      <c r="AN8077" s="2"/>
      <c r="AO8077" s="2"/>
    </row>
    <row r="8078" spans="7:41" x14ac:dyDescent="0.25">
      <c r="G8078" s="2"/>
      <c r="AF8078" s="20"/>
      <c r="AI8078" s="2"/>
      <c r="AJ8078" s="2"/>
      <c r="AK8078" s="20"/>
      <c r="AN8078" s="2"/>
      <c r="AO8078" s="2"/>
    </row>
    <row r="8079" spans="7:41" x14ac:dyDescent="0.25">
      <c r="G8079" s="2"/>
      <c r="AF8079" s="20"/>
      <c r="AI8079" s="2"/>
      <c r="AJ8079" s="2"/>
      <c r="AK8079" s="20"/>
      <c r="AN8079" s="2"/>
      <c r="AO8079" s="2"/>
    </row>
    <row r="8080" spans="7:41" x14ac:dyDescent="0.25">
      <c r="G8080" s="2"/>
      <c r="AF8080" s="20"/>
      <c r="AI8080" s="2"/>
      <c r="AJ8080" s="2"/>
      <c r="AK8080" s="20"/>
      <c r="AN8080" s="2"/>
      <c r="AO8080" s="2"/>
    </row>
    <row r="8081" spans="7:41" x14ac:dyDescent="0.25">
      <c r="G8081" s="2"/>
      <c r="AF8081" s="20"/>
      <c r="AI8081" s="2"/>
      <c r="AJ8081" s="2"/>
      <c r="AK8081" s="20"/>
      <c r="AN8081" s="2"/>
      <c r="AO8081" s="2"/>
    </row>
    <row r="8082" spans="7:41" x14ac:dyDescent="0.25">
      <c r="G8082" s="2"/>
      <c r="AF8082" s="20"/>
      <c r="AI8082" s="2"/>
      <c r="AJ8082" s="2"/>
      <c r="AK8082" s="20"/>
      <c r="AN8082" s="2"/>
      <c r="AO8082" s="2"/>
    </row>
    <row r="8083" spans="7:41" x14ac:dyDescent="0.25">
      <c r="G8083" s="2"/>
      <c r="AF8083" s="20"/>
      <c r="AI8083" s="2"/>
      <c r="AJ8083" s="2"/>
      <c r="AK8083" s="20"/>
      <c r="AN8083" s="2"/>
      <c r="AO8083" s="2"/>
    </row>
    <row r="8084" spans="7:41" x14ac:dyDescent="0.25">
      <c r="G8084" s="2"/>
      <c r="AF8084" s="20"/>
      <c r="AI8084" s="2"/>
      <c r="AJ8084" s="2"/>
      <c r="AK8084" s="20"/>
      <c r="AN8084" s="2"/>
      <c r="AO8084" s="2"/>
    </row>
    <row r="8085" spans="7:41" x14ac:dyDescent="0.25">
      <c r="G8085" s="2"/>
      <c r="AF8085" s="20"/>
      <c r="AI8085" s="2"/>
      <c r="AJ8085" s="2"/>
      <c r="AK8085" s="20"/>
      <c r="AN8085" s="2"/>
      <c r="AO8085" s="2"/>
    </row>
    <row r="8086" spans="7:41" x14ac:dyDescent="0.25">
      <c r="G8086" s="2"/>
      <c r="AF8086" s="20"/>
      <c r="AI8086" s="2"/>
      <c r="AJ8086" s="2"/>
      <c r="AK8086" s="20"/>
      <c r="AN8086" s="2"/>
      <c r="AO8086" s="2"/>
    </row>
    <row r="8087" spans="7:41" x14ac:dyDescent="0.25">
      <c r="G8087" s="2"/>
      <c r="AF8087" s="20"/>
      <c r="AI8087" s="2"/>
      <c r="AJ8087" s="2"/>
      <c r="AK8087" s="20"/>
      <c r="AN8087" s="2"/>
      <c r="AO8087" s="2"/>
    </row>
    <row r="8088" spans="7:41" x14ac:dyDescent="0.25">
      <c r="G8088" s="2"/>
      <c r="AF8088" s="20"/>
      <c r="AI8088" s="2"/>
      <c r="AJ8088" s="2"/>
      <c r="AK8088" s="20"/>
      <c r="AN8088" s="2"/>
      <c r="AO8088" s="2"/>
    </row>
    <row r="8089" spans="7:41" x14ac:dyDescent="0.25">
      <c r="G8089" s="2"/>
      <c r="AF8089" s="20"/>
      <c r="AI8089" s="2"/>
      <c r="AJ8089" s="2"/>
      <c r="AK8089" s="20"/>
      <c r="AN8089" s="2"/>
      <c r="AO8089" s="2"/>
    </row>
    <row r="8090" spans="7:41" x14ac:dyDescent="0.25">
      <c r="G8090" s="2"/>
      <c r="AF8090" s="20"/>
      <c r="AI8090" s="2"/>
      <c r="AJ8090" s="2"/>
      <c r="AK8090" s="20"/>
      <c r="AN8090" s="2"/>
      <c r="AO8090" s="2"/>
    </row>
    <row r="8091" spans="7:41" x14ac:dyDescent="0.25">
      <c r="G8091" s="2"/>
      <c r="AF8091" s="20"/>
      <c r="AI8091" s="2"/>
      <c r="AJ8091" s="2"/>
      <c r="AK8091" s="20"/>
      <c r="AN8091" s="2"/>
      <c r="AO8091" s="2"/>
    </row>
    <row r="8092" spans="7:41" x14ac:dyDescent="0.25">
      <c r="G8092" s="2"/>
      <c r="AF8092" s="20"/>
      <c r="AI8092" s="2"/>
      <c r="AJ8092" s="2"/>
      <c r="AK8092" s="20"/>
      <c r="AN8092" s="2"/>
      <c r="AO8092" s="2"/>
    </row>
    <row r="8093" spans="7:41" x14ac:dyDescent="0.25">
      <c r="G8093" s="2"/>
      <c r="AF8093" s="20"/>
      <c r="AI8093" s="2"/>
      <c r="AJ8093" s="2"/>
      <c r="AK8093" s="20"/>
      <c r="AN8093" s="2"/>
      <c r="AO8093" s="2"/>
    </row>
    <row r="8094" spans="7:41" x14ac:dyDescent="0.25">
      <c r="G8094" s="2"/>
      <c r="AF8094" s="20"/>
      <c r="AI8094" s="2"/>
      <c r="AJ8094" s="2"/>
      <c r="AK8094" s="20"/>
      <c r="AN8094" s="2"/>
      <c r="AO8094" s="2"/>
    </row>
    <row r="8095" spans="7:41" x14ac:dyDescent="0.25">
      <c r="G8095" s="2"/>
      <c r="AF8095" s="20"/>
      <c r="AI8095" s="2"/>
      <c r="AJ8095" s="2"/>
      <c r="AK8095" s="20"/>
      <c r="AN8095" s="2"/>
      <c r="AO8095" s="2"/>
    </row>
    <row r="8096" spans="7:41" x14ac:dyDescent="0.25">
      <c r="G8096" s="2"/>
      <c r="AF8096" s="20"/>
      <c r="AI8096" s="2"/>
      <c r="AJ8096" s="2"/>
      <c r="AK8096" s="20"/>
      <c r="AN8096" s="2"/>
      <c r="AO8096" s="2"/>
    </row>
    <row r="8097" spans="7:41" x14ac:dyDescent="0.25">
      <c r="G8097" s="2"/>
      <c r="AF8097" s="20"/>
      <c r="AI8097" s="2"/>
      <c r="AJ8097" s="2"/>
      <c r="AK8097" s="20"/>
      <c r="AN8097" s="2"/>
      <c r="AO8097" s="2"/>
    </row>
    <row r="8098" spans="7:41" x14ac:dyDescent="0.25">
      <c r="G8098" s="2"/>
      <c r="AF8098" s="20"/>
      <c r="AI8098" s="2"/>
      <c r="AJ8098" s="2"/>
      <c r="AK8098" s="20"/>
      <c r="AN8098" s="2"/>
      <c r="AO8098" s="2"/>
    </row>
    <row r="8099" spans="7:41" x14ac:dyDescent="0.25">
      <c r="G8099" s="2"/>
      <c r="AF8099" s="20"/>
      <c r="AI8099" s="2"/>
      <c r="AJ8099" s="2"/>
      <c r="AK8099" s="20"/>
      <c r="AN8099" s="2"/>
      <c r="AO8099" s="2"/>
    </row>
    <row r="8100" spans="7:41" x14ac:dyDescent="0.25">
      <c r="G8100" s="2"/>
      <c r="AF8100" s="20"/>
      <c r="AI8100" s="2"/>
      <c r="AJ8100" s="2"/>
      <c r="AK8100" s="20"/>
      <c r="AN8100" s="2"/>
      <c r="AO8100" s="2"/>
    </row>
    <row r="8101" spans="7:41" x14ac:dyDescent="0.25">
      <c r="G8101" s="2"/>
      <c r="AF8101" s="20"/>
      <c r="AI8101" s="2"/>
      <c r="AJ8101" s="2"/>
      <c r="AK8101" s="20"/>
      <c r="AN8101" s="2"/>
      <c r="AO8101" s="2"/>
    </row>
    <row r="8102" spans="7:41" x14ac:dyDescent="0.25">
      <c r="G8102" s="2"/>
      <c r="AF8102" s="20"/>
      <c r="AI8102" s="2"/>
      <c r="AJ8102" s="2"/>
      <c r="AK8102" s="20"/>
      <c r="AN8102" s="2"/>
      <c r="AO8102" s="2"/>
    </row>
    <row r="8103" spans="7:41" x14ac:dyDescent="0.25">
      <c r="G8103" s="2"/>
      <c r="AF8103" s="20"/>
      <c r="AI8103" s="2"/>
      <c r="AJ8103" s="2"/>
      <c r="AK8103" s="20"/>
      <c r="AN8103" s="2"/>
      <c r="AO8103" s="2"/>
    </row>
    <row r="8104" spans="7:41" x14ac:dyDescent="0.25">
      <c r="G8104" s="2"/>
      <c r="AF8104" s="20"/>
      <c r="AI8104" s="2"/>
      <c r="AJ8104" s="2"/>
      <c r="AK8104" s="20"/>
      <c r="AN8104" s="2"/>
      <c r="AO8104" s="2"/>
    </row>
    <row r="8105" spans="7:41" x14ac:dyDescent="0.25">
      <c r="G8105" s="2"/>
      <c r="AF8105" s="20"/>
      <c r="AI8105" s="2"/>
      <c r="AJ8105" s="2"/>
      <c r="AK8105" s="20"/>
      <c r="AN8105" s="2"/>
      <c r="AO8105" s="2"/>
    </row>
    <row r="8106" spans="7:41" x14ac:dyDescent="0.25">
      <c r="G8106" s="2"/>
      <c r="AF8106" s="20"/>
      <c r="AI8106" s="2"/>
      <c r="AJ8106" s="2"/>
      <c r="AK8106" s="20"/>
      <c r="AN8106" s="2"/>
      <c r="AO8106" s="2"/>
    </row>
    <row r="8107" spans="7:41" x14ac:dyDescent="0.25">
      <c r="G8107" s="2"/>
      <c r="AF8107" s="20"/>
      <c r="AI8107" s="2"/>
      <c r="AJ8107" s="2"/>
      <c r="AK8107" s="20"/>
      <c r="AN8107" s="2"/>
      <c r="AO8107" s="2"/>
    </row>
    <row r="8108" spans="7:41" x14ac:dyDescent="0.25">
      <c r="G8108" s="2"/>
      <c r="AF8108" s="20"/>
      <c r="AI8108" s="2"/>
      <c r="AJ8108" s="2"/>
      <c r="AK8108" s="20"/>
      <c r="AN8108" s="2"/>
      <c r="AO8108" s="2"/>
    </row>
    <row r="8109" spans="7:41" x14ac:dyDescent="0.25">
      <c r="G8109" s="2"/>
      <c r="AF8109" s="20"/>
      <c r="AI8109" s="2"/>
      <c r="AJ8109" s="2"/>
      <c r="AK8109" s="20"/>
      <c r="AN8109" s="2"/>
      <c r="AO8109" s="2"/>
    </row>
    <row r="8110" spans="7:41" x14ac:dyDescent="0.25">
      <c r="G8110" s="2"/>
      <c r="AF8110" s="20"/>
      <c r="AI8110" s="2"/>
      <c r="AJ8110" s="2"/>
      <c r="AK8110" s="20"/>
      <c r="AN8110" s="2"/>
      <c r="AO8110" s="2"/>
    </row>
    <row r="8111" spans="7:41" x14ac:dyDescent="0.25">
      <c r="G8111" s="2"/>
      <c r="AF8111" s="20"/>
      <c r="AI8111" s="2"/>
      <c r="AJ8111" s="2"/>
      <c r="AK8111" s="20"/>
      <c r="AN8111" s="2"/>
      <c r="AO8111" s="2"/>
    </row>
    <row r="8112" spans="7:41" x14ac:dyDescent="0.25">
      <c r="G8112" s="2"/>
      <c r="AF8112" s="20"/>
      <c r="AI8112" s="2"/>
      <c r="AJ8112" s="2"/>
      <c r="AK8112" s="20"/>
      <c r="AN8112" s="2"/>
      <c r="AO8112" s="2"/>
    </row>
    <row r="8113" spans="7:41" x14ac:dyDescent="0.25">
      <c r="G8113" s="2"/>
      <c r="AF8113" s="20"/>
      <c r="AI8113" s="2"/>
      <c r="AJ8113" s="2"/>
      <c r="AK8113" s="20"/>
      <c r="AN8113" s="2"/>
      <c r="AO8113" s="2"/>
    </row>
    <row r="8114" spans="7:41" x14ac:dyDescent="0.25">
      <c r="G8114" s="2"/>
      <c r="AF8114" s="20"/>
      <c r="AI8114" s="2"/>
      <c r="AJ8114" s="2"/>
      <c r="AK8114" s="20"/>
      <c r="AN8114" s="2"/>
      <c r="AO8114" s="2"/>
    </row>
    <row r="8115" spans="7:41" x14ac:dyDescent="0.25">
      <c r="G8115" s="2"/>
      <c r="AF8115" s="20"/>
      <c r="AI8115" s="2"/>
      <c r="AJ8115" s="2"/>
      <c r="AK8115" s="20"/>
      <c r="AN8115" s="2"/>
      <c r="AO8115" s="2"/>
    </row>
    <row r="8116" spans="7:41" x14ac:dyDescent="0.25">
      <c r="G8116" s="2"/>
      <c r="AF8116" s="20"/>
      <c r="AI8116" s="2"/>
      <c r="AJ8116" s="2"/>
      <c r="AK8116" s="20"/>
      <c r="AN8116" s="2"/>
      <c r="AO8116" s="2"/>
    </row>
    <row r="8117" spans="7:41" x14ac:dyDescent="0.25">
      <c r="G8117" s="2"/>
      <c r="AF8117" s="20"/>
      <c r="AI8117" s="2"/>
      <c r="AJ8117" s="2"/>
      <c r="AK8117" s="20"/>
      <c r="AN8117" s="2"/>
      <c r="AO8117" s="2"/>
    </row>
    <row r="8118" spans="7:41" x14ac:dyDescent="0.25">
      <c r="G8118" s="2"/>
      <c r="AF8118" s="20"/>
      <c r="AI8118" s="2"/>
      <c r="AJ8118" s="2"/>
      <c r="AK8118" s="20"/>
      <c r="AN8118" s="2"/>
      <c r="AO8118" s="2"/>
    </row>
    <row r="8119" spans="7:41" x14ac:dyDescent="0.25">
      <c r="G8119" s="2"/>
      <c r="AF8119" s="20"/>
      <c r="AI8119" s="2"/>
      <c r="AJ8119" s="2"/>
      <c r="AK8119" s="20"/>
      <c r="AN8119" s="2"/>
      <c r="AO8119" s="2"/>
    </row>
    <row r="8120" spans="7:41" x14ac:dyDescent="0.25">
      <c r="G8120" s="2"/>
      <c r="AF8120" s="20"/>
      <c r="AI8120" s="2"/>
      <c r="AJ8120" s="2"/>
      <c r="AK8120" s="20"/>
      <c r="AN8120" s="2"/>
      <c r="AO8120" s="2"/>
    </row>
    <row r="8121" spans="7:41" x14ac:dyDescent="0.25">
      <c r="G8121" s="2"/>
      <c r="AF8121" s="20"/>
      <c r="AI8121" s="2"/>
      <c r="AJ8121" s="2"/>
      <c r="AK8121" s="20"/>
      <c r="AN8121" s="2"/>
      <c r="AO8121" s="2"/>
    </row>
    <row r="8122" spans="7:41" x14ac:dyDescent="0.25">
      <c r="G8122" s="2"/>
      <c r="AF8122" s="20"/>
      <c r="AI8122" s="2"/>
      <c r="AJ8122" s="2"/>
      <c r="AK8122" s="20"/>
      <c r="AN8122" s="2"/>
      <c r="AO8122" s="2"/>
    </row>
    <row r="8123" spans="7:41" x14ac:dyDescent="0.25">
      <c r="G8123" s="2"/>
      <c r="AF8123" s="20"/>
      <c r="AI8123" s="2"/>
      <c r="AJ8123" s="2"/>
      <c r="AK8123" s="20"/>
      <c r="AN8123" s="2"/>
      <c r="AO8123" s="2"/>
    </row>
    <row r="8124" spans="7:41" x14ac:dyDescent="0.25">
      <c r="G8124" s="2"/>
      <c r="AF8124" s="20"/>
      <c r="AI8124" s="2"/>
      <c r="AJ8124" s="2"/>
      <c r="AK8124" s="20"/>
      <c r="AN8124" s="2"/>
      <c r="AO8124" s="2"/>
    </row>
    <row r="8125" spans="7:41" x14ac:dyDescent="0.25">
      <c r="G8125" s="2"/>
      <c r="AF8125" s="20"/>
      <c r="AI8125" s="2"/>
      <c r="AJ8125" s="2"/>
      <c r="AK8125" s="20"/>
      <c r="AN8125" s="2"/>
      <c r="AO8125" s="2"/>
    </row>
    <row r="8126" spans="7:41" x14ac:dyDescent="0.25">
      <c r="G8126" s="2"/>
      <c r="AF8126" s="20"/>
      <c r="AI8126" s="2"/>
      <c r="AJ8126" s="2"/>
      <c r="AK8126" s="20"/>
      <c r="AN8126" s="2"/>
      <c r="AO8126" s="2"/>
    </row>
    <row r="8127" spans="7:41" x14ac:dyDescent="0.25">
      <c r="G8127" s="2"/>
      <c r="AF8127" s="20"/>
      <c r="AI8127" s="2"/>
      <c r="AJ8127" s="2"/>
      <c r="AK8127" s="20"/>
      <c r="AN8127" s="2"/>
      <c r="AO8127" s="2"/>
    </row>
    <row r="8128" spans="7:41" x14ac:dyDescent="0.25">
      <c r="G8128" s="2"/>
      <c r="AF8128" s="20"/>
      <c r="AI8128" s="2"/>
      <c r="AJ8128" s="2"/>
      <c r="AK8128" s="20"/>
      <c r="AN8128" s="2"/>
      <c r="AO8128" s="2"/>
    </row>
    <row r="8129" spans="7:41" x14ac:dyDescent="0.25">
      <c r="G8129" s="2"/>
      <c r="AF8129" s="20"/>
      <c r="AI8129" s="2"/>
      <c r="AJ8129" s="2"/>
      <c r="AK8129" s="20"/>
      <c r="AN8129" s="2"/>
      <c r="AO8129" s="2"/>
    </row>
    <row r="8130" spans="7:41" x14ac:dyDescent="0.25">
      <c r="G8130" s="2"/>
      <c r="AF8130" s="20"/>
      <c r="AI8130" s="2"/>
      <c r="AJ8130" s="2"/>
      <c r="AK8130" s="20"/>
      <c r="AN8130" s="2"/>
      <c r="AO8130" s="2"/>
    </row>
    <row r="8131" spans="7:41" x14ac:dyDescent="0.25">
      <c r="G8131" s="2"/>
      <c r="AF8131" s="20"/>
      <c r="AI8131" s="2"/>
      <c r="AJ8131" s="2"/>
      <c r="AK8131" s="20"/>
      <c r="AN8131" s="2"/>
      <c r="AO8131" s="2"/>
    </row>
    <row r="8132" spans="7:41" x14ac:dyDescent="0.25">
      <c r="G8132" s="2"/>
      <c r="AF8132" s="20"/>
      <c r="AI8132" s="2"/>
      <c r="AJ8132" s="2"/>
      <c r="AK8132" s="20"/>
      <c r="AN8132" s="2"/>
      <c r="AO8132" s="2"/>
    </row>
    <row r="8133" spans="7:41" x14ac:dyDescent="0.25">
      <c r="G8133" s="2"/>
      <c r="AF8133" s="20"/>
      <c r="AI8133" s="2"/>
      <c r="AJ8133" s="2"/>
      <c r="AK8133" s="20"/>
      <c r="AN8133" s="2"/>
      <c r="AO8133" s="2"/>
    </row>
    <row r="8134" spans="7:41" x14ac:dyDescent="0.25">
      <c r="G8134" s="2"/>
      <c r="AF8134" s="20"/>
      <c r="AI8134" s="2"/>
      <c r="AJ8134" s="2"/>
      <c r="AK8134" s="20"/>
      <c r="AN8134" s="2"/>
      <c r="AO8134" s="2"/>
    </row>
    <row r="8135" spans="7:41" x14ac:dyDescent="0.25">
      <c r="G8135" s="2"/>
      <c r="AF8135" s="20"/>
      <c r="AI8135" s="2"/>
      <c r="AJ8135" s="2"/>
      <c r="AK8135" s="20"/>
      <c r="AN8135" s="2"/>
      <c r="AO8135" s="2"/>
    </row>
    <row r="8136" spans="7:41" x14ac:dyDescent="0.25">
      <c r="G8136" s="2"/>
      <c r="AF8136" s="20"/>
      <c r="AI8136" s="2"/>
      <c r="AJ8136" s="2"/>
      <c r="AK8136" s="20"/>
      <c r="AN8136" s="2"/>
      <c r="AO8136" s="2"/>
    </row>
    <row r="8137" spans="7:41" x14ac:dyDescent="0.25">
      <c r="G8137" s="2"/>
      <c r="AF8137" s="20"/>
      <c r="AI8137" s="2"/>
      <c r="AJ8137" s="2"/>
      <c r="AK8137" s="20"/>
      <c r="AN8137" s="2"/>
      <c r="AO8137" s="2"/>
    </row>
    <row r="8138" spans="7:41" x14ac:dyDescent="0.25">
      <c r="G8138" s="2"/>
      <c r="AF8138" s="20"/>
      <c r="AI8138" s="2"/>
      <c r="AJ8138" s="2"/>
      <c r="AK8138" s="20"/>
      <c r="AN8138" s="2"/>
      <c r="AO8138" s="2"/>
    </row>
    <row r="8139" spans="7:41" x14ac:dyDescent="0.25">
      <c r="G8139" s="2"/>
      <c r="AF8139" s="20"/>
      <c r="AI8139" s="2"/>
      <c r="AJ8139" s="2"/>
      <c r="AK8139" s="20"/>
      <c r="AN8139" s="2"/>
      <c r="AO8139" s="2"/>
    </row>
    <row r="8140" spans="7:41" x14ac:dyDescent="0.25">
      <c r="G8140" s="2"/>
      <c r="AF8140" s="20"/>
      <c r="AI8140" s="2"/>
      <c r="AJ8140" s="2"/>
      <c r="AK8140" s="20"/>
      <c r="AN8140" s="2"/>
      <c r="AO8140" s="2"/>
    </row>
    <row r="8141" spans="7:41" x14ac:dyDescent="0.25">
      <c r="G8141" s="2"/>
      <c r="AF8141" s="20"/>
      <c r="AI8141" s="2"/>
      <c r="AJ8141" s="2"/>
      <c r="AK8141" s="20"/>
      <c r="AN8141" s="2"/>
      <c r="AO8141" s="2"/>
    </row>
    <row r="8142" spans="7:41" x14ac:dyDescent="0.25">
      <c r="G8142" s="2"/>
      <c r="AF8142" s="20"/>
      <c r="AI8142" s="2"/>
      <c r="AJ8142" s="2"/>
      <c r="AK8142" s="20"/>
      <c r="AN8142" s="2"/>
      <c r="AO8142" s="2"/>
    </row>
    <row r="8143" spans="7:41" x14ac:dyDescent="0.25">
      <c r="G8143" s="2"/>
      <c r="AF8143" s="20"/>
      <c r="AI8143" s="2"/>
      <c r="AJ8143" s="2"/>
      <c r="AK8143" s="20"/>
      <c r="AN8143" s="2"/>
      <c r="AO8143" s="2"/>
    </row>
    <row r="8144" spans="7:41" x14ac:dyDescent="0.25">
      <c r="G8144" s="2"/>
      <c r="AF8144" s="20"/>
      <c r="AI8144" s="2"/>
      <c r="AJ8144" s="2"/>
      <c r="AK8144" s="20"/>
      <c r="AN8144" s="2"/>
      <c r="AO8144" s="2"/>
    </row>
    <row r="8145" spans="7:41" x14ac:dyDescent="0.25">
      <c r="G8145" s="2"/>
      <c r="AF8145" s="20"/>
      <c r="AI8145" s="2"/>
      <c r="AJ8145" s="2"/>
      <c r="AK8145" s="20"/>
      <c r="AN8145" s="2"/>
      <c r="AO8145" s="2"/>
    </row>
    <row r="8146" spans="7:41" x14ac:dyDescent="0.25">
      <c r="G8146" s="2"/>
      <c r="AF8146" s="20"/>
      <c r="AI8146" s="2"/>
      <c r="AJ8146" s="2"/>
      <c r="AK8146" s="20"/>
      <c r="AN8146" s="2"/>
      <c r="AO8146" s="2"/>
    </row>
    <row r="8147" spans="7:41" x14ac:dyDescent="0.25">
      <c r="G8147" s="2"/>
      <c r="AF8147" s="20"/>
      <c r="AI8147" s="2"/>
      <c r="AJ8147" s="2"/>
      <c r="AK8147" s="20"/>
      <c r="AN8147" s="2"/>
      <c r="AO8147" s="2"/>
    </row>
    <row r="8148" spans="7:41" x14ac:dyDescent="0.25">
      <c r="G8148" s="2"/>
      <c r="AF8148" s="20"/>
      <c r="AI8148" s="2"/>
      <c r="AJ8148" s="2"/>
      <c r="AK8148" s="20"/>
      <c r="AN8148" s="2"/>
      <c r="AO8148" s="2"/>
    </row>
    <row r="8149" spans="7:41" x14ac:dyDescent="0.25">
      <c r="G8149" s="2"/>
      <c r="AF8149" s="20"/>
      <c r="AI8149" s="2"/>
      <c r="AJ8149" s="2"/>
      <c r="AK8149" s="20"/>
      <c r="AN8149" s="2"/>
      <c r="AO8149" s="2"/>
    </row>
    <row r="8150" spans="7:41" x14ac:dyDescent="0.25">
      <c r="G8150" s="2"/>
      <c r="AF8150" s="20"/>
      <c r="AI8150" s="2"/>
      <c r="AJ8150" s="2"/>
      <c r="AK8150" s="20"/>
      <c r="AN8150" s="2"/>
      <c r="AO8150" s="2"/>
    </row>
    <row r="8151" spans="7:41" x14ac:dyDescent="0.25">
      <c r="G8151" s="2"/>
      <c r="AF8151" s="20"/>
      <c r="AI8151" s="2"/>
      <c r="AJ8151" s="2"/>
      <c r="AK8151" s="20"/>
      <c r="AN8151" s="2"/>
      <c r="AO8151" s="2"/>
    </row>
    <row r="8152" spans="7:41" x14ac:dyDescent="0.25">
      <c r="G8152" s="2"/>
      <c r="AF8152" s="20"/>
      <c r="AI8152" s="2"/>
      <c r="AJ8152" s="2"/>
      <c r="AK8152" s="20"/>
      <c r="AN8152" s="2"/>
      <c r="AO8152" s="2"/>
    </row>
    <row r="8153" spans="7:41" x14ac:dyDescent="0.25">
      <c r="G8153" s="2"/>
      <c r="AF8153" s="20"/>
      <c r="AI8153" s="2"/>
      <c r="AJ8153" s="2"/>
      <c r="AK8153" s="20"/>
      <c r="AN8153" s="2"/>
      <c r="AO8153" s="2"/>
    </row>
    <row r="8154" spans="7:41" x14ac:dyDescent="0.25">
      <c r="G8154" s="2"/>
      <c r="AF8154" s="20"/>
      <c r="AI8154" s="2"/>
      <c r="AJ8154" s="2"/>
      <c r="AK8154" s="20"/>
      <c r="AN8154" s="2"/>
      <c r="AO8154" s="2"/>
    </row>
    <row r="8155" spans="7:41" x14ac:dyDescent="0.25">
      <c r="G8155" s="2"/>
      <c r="AF8155" s="20"/>
      <c r="AI8155" s="2"/>
      <c r="AJ8155" s="2"/>
      <c r="AK8155" s="20"/>
      <c r="AN8155" s="2"/>
      <c r="AO8155" s="2"/>
    </row>
    <row r="8156" spans="7:41" x14ac:dyDescent="0.25">
      <c r="G8156" s="2"/>
      <c r="AF8156" s="20"/>
      <c r="AI8156" s="2"/>
      <c r="AJ8156" s="2"/>
      <c r="AK8156" s="20"/>
      <c r="AN8156" s="2"/>
      <c r="AO8156" s="2"/>
    </row>
    <row r="8157" spans="7:41" x14ac:dyDescent="0.25">
      <c r="G8157" s="2"/>
      <c r="AF8157" s="20"/>
      <c r="AI8157" s="2"/>
      <c r="AJ8157" s="2"/>
      <c r="AK8157" s="20"/>
      <c r="AN8157" s="2"/>
      <c r="AO8157" s="2"/>
    </row>
    <row r="8158" spans="7:41" x14ac:dyDescent="0.25">
      <c r="G8158" s="2"/>
      <c r="AF8158" s="20"/>
      <c r="AI8158" s="2"/>
      <c r="AJ8158" s="2"/>
      <c r="AK8158" s="20"/>
      <c r="AN8158" s="2"/>
      <c r="AO8158" s="2"/>
    </row>
    <row r="8159" spans="7:41" x14ac:dyDescent="0.25">
      <c r="G8159" s="2"/>
      <c r="AF8159" s="20"/>
      <c r="AI8159" s="2"/>
      <c r="AJ8159" s="2"/>
      <c r="AK8159" s="20"/>
      <c r="AN8159" s="2"/>
      <c r="AO8159" s="2"/>
    </row>
    <row r="8160" spans="7:41" x14ac:dyDescent="0.25">
      <c r="G8160" s="2"/>
      <c r="AF8160" s="20"/>
      <c r="AI8160" s="2"/>
      <c r="AJ8160" s="2"/>
      <c r="AK8160" s="20"/>
      <c r="AN8160" s="2"/>
      <c r="AO8160" s="2"/>
    </row>
    <row r="8161" spans="7:41" x14ac:dyDescent="0.25">
      <c r="G8161" s="2"/>
      <c r="AF8161" s="20"/>
      <c r="AI8161" s="2"/>
      <c r="AJ8161" s="2"/>
      <c r="AK8161" s="20"/>
      <c r="AN8161" s="2"/>
      <c r="AO8161" s="2"/>
    </row>
    <row r="8162" spans="7:41" x14ac:dyDescent="0.25">
      <c r="G8162" s="2"/>
      <c r="AF8162" s="20"/>
      <c r="AI8162" s="2"/>
      <c r="AJ8162" s="2"/>
      <c r="AK8162" s="20"/>
      <c r="AN8162" s="2"/>
      <c r="AO8162" s="2"/>
    </row>
    <row r="8163" spans="7:41" x14ac:dyDescent="0.25">
      <c r="G8163" s="2"/>
      <c r="AF8163" s="20"/>
      <c r="AI8163" s="2"/>
      <c r="AJ8163" s="2"/>
      <c r="AK8163" s="20"/>
      <c r="AN8163" s="2"/>
      <c r="AO8163" s="2"/>
    </row>
    <row r="8164" spans="7:41" x14ac:dyDescent="0.25">
      <c r="G8164" s="2"/>
      <c r="AF8164" s="20"/>
      <c r="AI8164" s="2"/>
      <c r="AJ8164" s="2"/>
      <c r="AK8164" s="20"/>
      <c r="AN8164" s="2"/>
      <c r="AO8164" s="2"/>
    </row>
    <row r="8165" spans="7:41" x14ac:dyDescent="0.25">
      <c r="G8165" s="2"/>
      <c r="AF8165" s="20"/>
      <c r="AI8165" s="2"/>
      <c r="AJ8165" s="2"/>
      <c r="AK8165" s="20"/>
      <c r="AN8165" s="2"/>
      <c r="AO8165" s="2"/>
    </row>
    <row r="8166" spans="7:41" x14ac:dyDescent="0.25">
      <c r="G8166" s="2"/>
      <c r="AF8166" s="20"/>
      <c r="AI8166" s="2"/>
      <c r="AJ8166" s="2"/>
      <c r="AK8166" s="20"/>
      <c r="AN8166" s="2"/>
      <c r="AO8166" s="2"/>
    </row>
    <row r="8167" spans="7:41" x14ac:dyDescent="0.25">
      <c r="G8167" s="2"/>
      <c r="AF8167" s="20"/>
      <c r="AI8167" s="2"/>
      <c r="AJ8167" s="2"/>
      <c r="AK8167" s="20"/>
      <c r="AN8167" s="2"/>
      <c r="AO8167" s="2"/>
    </row>
    <row r="8168" spans="7:41" x14ac:dyDescent="0.25">
      <c r="G8168" s="2"/>
      <c r="AF8168" s="20"/>
      <c r="AI8168" s="2"/>
      <c r="AJ8168" s="2"/>
      <c r="AK8168" s="20"/>
      <c r="AN8168" s="2"/>
      <c r="AO8168" s="2"/>
    </row>
    <row r="8169" spans="7:41" x14ac:dyDescent="0.25">
      <c r="G8169" s="2"/>
      <c r="AF8169" s="20"/>
      <c r="AI8169" s="2"/>
      <c r="AJ8169" s="2"/>
      <c r="AK8169" s="20"/>
      <c r="AN8169" s="2"/>
      <c r="AO8169" s="2"/>
    </row>
    <row r="8170" spans="7:41" x14ac:dyDescent="0.25">
      <c r="G8170" s="2"/>
      <c r="AF8170" s="20"/>
      <c r="AI8170" s="2"/>
      <c r="AJ8170" s="2"/>
      <c r="AK8170" s="20"/>
      <c r="AN8170" s="2"/>
      <c r="AO8170" s="2"/>
    </row>
    <row r="8171" spans="7:41" x14ac:dyDescent="0.25">
      <c r="G8171" s="2"/>
      <c r="AF8171" s="20"/>
      <c r="AI8171" s="2"/>
      <c r="AJ8171" s="2"/>
      <c r="AK8171" s="20"/>
      <c r="AN8171" s="2"/>
      <c r="AO8171" s="2"/>
    </row>
    <row r="8172" spans="7:41" x14ac:dyDescent="0.25">
      <c r="G8172" s="2"/>
      <c r="AF8172" s="20"/>
      <c r="AI8172" s="2"/>
      <c r="AJ8172" s="2"/>
      <c r="AK8172" s="20"/>
      <c r="AN8172" s="2"/>
      <c r="AO8172" s="2"/>
    </row>
    <row r="8173" spans="7:41" x14ac:dyDescent="0.25">
      <c r="G8173" s="2"/>
      <c r="AF8173" s="20"/>
      <c r="AI8173" s="2"/>
      <c r="AJ8173" s="2"/>
      <c r="AK8173" s="20"/>
      <c r="AN8173" s="2"/>
      <c r="AO8173" s="2"/>
    </row>
    <row r="8174" spans="7:41" x14ac:dyDescent="0.25">
      <c r="G8174" s="2"/>
      <c r="AF8174" s="20"/>
      <c r="AI8174" s="2"/>
      <c r="AJ8174" s="2"/>
      <c r="AK8174" s="20"/>
      <c r="AN8174" s="2"/>
      <c r="AO8174" s="2"/>
    </row>
    <row r="8175" spans="7:41" x14ac:dyDescent="0.25">
      <c r="G8175" s="2"/>
      <c r="AF8175" s="20"/>
      <c r="AI8175" s="2"/>
      <c r="AJ8175" s="2"/>
      <c r="AK8175" s="20"/>
      <c r="AN8175" s="2"/>
      <c r="AO8175" s="2"/>
    </row>
    <row r="8176" spans="7:41" x14ac:dyDescent="0.25">
      <c r="G8176" s="2"/>
      <c r="AF8176" s="20"/>
      <c r="AI8176" s="2"/>
      <c r="AJ8176" s="2"/>
      <c r="AK8176" s="20"/>
      <c r="AN8176" s="2"/>
      <c r="AO8176" s="2"/>
    </row>
    <row r="8177" spans="7:41" x14ac:dyDescent="0.25">
      <c r="G8177" s="2"/>
      <c r="AF8177" s="20"/>
      <c r="AI8177" s="2"/>
      <c r="AJ8177" s="2"/>
      <c r="AK8177" s="20"/>
      <c r="AN8177" s="2"/>
      <c r="AO8177" s="2"/>
    </row>
    <row r="8178" spans="7:41" x14ac:dyDescent="0.25">
      <c r="G8178" s="2"/>
      <c r="AF8178" s="20"/>
      <c r="AI8178" s="2"/>
      <c r="AJ8178" s="2"/>
      <c r="AK8178" s="20"/>
      <c r="AN8178" s="2"/>
      <c r="AO8178" s="2"/>
    </row>
    <row r="8179" spans="7:41" x14ac:dyDescent="0.25">
      <c r="G8179" s="2"/>
      <c r="AF8179" s="20"/>
      <c r="AI8179" s="2"/>
      <c r="AJ8179" s="2"/>
      <c r="AK8179" s="20"/>
      <c r="AN8179" s="2"/>
      <c r="AO8179" s="2"/>
    </row>
    <row r="8180" spans="7:41" x14ac:dyDescent="0.25">
      <c r="G8180" s="2"/>
      <c r="AF8180" s="20"/>
      <c r="AI8180" s="2"/>
      <c r="AJ8180" s="2"/>
      <c r="AK8180" s="20"/>
      <c r="AN8180" s="2"/>
      <c r="AO8180" s="2"/>
    </row>
    <row r="8181" spans="7:41" x14ac:dyDescent="0.25">
      <c r="G8181" s="2"/>
      <c r="AF8181" s="20"/>
      <c r="AI8181" s="2"/>
      <c r="AJ8181" s="2"/>
      <c r="AK8181" s="20"/>
      <c r="AN8181" s="2"/>
      <c r="AO8181" s="2"/>
    </row>
    <row r="8182" spans="7:41" x14ac:dyDescent="0.25">
      <c r="G8182" s="2"/>
      <c r="AF8182" s="20"/>
      <c r="AI8182" s="2"/>
      <c r="AJ8182" s="2"/>
      <c r="AK8182" s="20"/>
      <c r="AN8182" s="2"/>
      <c r="AO8182" s="2"/>
    </row>
    <row r="8183" spans="7:41" x14ac:dyDescent="0.25">
      <c r="G8183" s="2"/>
      <c r="AF8183" s="20"/>
      <c r="AI8183" s="2"/>
      <c r="AJ8183" s="2"/>
      <c r="AK8183" s="20"/>
      <c r="AN8183" s="2"/>
      <c r="AO8183" s="2"/>
    </row>
    <row r="8184" spans="7:41" x14ac:dyDescent="0.25">
      <c r="G8184" s="2"/>
      <c r="AF8184" s="20"/>
      <c r="AI8184" s="2"/>
      <c r="AJ8184" s="2"/>
      <c r="AK8184" s="20"/>
      <c r="AN8184" s="2"/>
      <c r="AO8184" s="2"/>
    </row>
    <row r="8185" spans="7:41" x14ac:dyDescent="0.25">
      <c r="G8185" s="2"/>
      <c r="AF8185" s="20"/>
      <c r="AI8185" s="2"/>
      <c r="AJ8185" s="2"/>
      <c r="AK8185" s="20"/>
      <c r="AN8185" s="2"/>
      <c r="AO8185" s="2"/>
    </row>
    <row r="8186" spans="7:41" x14ac:dyDescent="0.25">
      <c r="G8186" s="2"/>
      <c r="AF8186" s="20"/>
      <c r="AI8186" s="2"/>
      <c r="AJ8186" s="2"/>
      <c r="AK8186" s="20"/>
      <c r="AN8186" s="2"/>
      <c r="AO8186" s="2"/>
    </row>
    <row r="8187" spans="7:41" x14ac:dyDescent="0.25">
      <c r="G8187" s="2"/>
      <c r="AF8187" s="20"/>
      <c r="AI8187" s="2"/>
      <c r="AJ8187" s="2"/>
      <c r="AK8187" s="20"/>
      <c r="AN8187" s="2"/>
      <c r="AO8187" s="2"/>
    </row>
    <row r="8188" spans="7:41" x14ac:dyDescent="0.25">
      <c r="G8188" s="2"/>
      <c r="AF8188" s="20"/>
      <c r="AI8188" s="2"/>
      <c r="AJ8188" s="2"/>
      <c r="AK8188" s="20"/>
      <c r="AN8188" s="2"/>
      <c r="AO8188" s="2"/>
    </row>
    <row r="8189" spans="7:41" x14ac:dyDescent="0.25">
      <c r="G8189" s="2"/>
      <c r="AF8189" s="20"/>
      <c r="AI8189" s="2"/>
      <c r="AJ8189" s="2"/>
      <c r="AK8189" s="20"/>
      <c r="AN8189" s="2"/>
      <c r="AO8189" s="2"/>
    </row>
    <row r="8190" spans="7:41" x14ac:dyDescent="0.25">
      <c r="G8190" s="2"/>
      <c r="AF8190" s="20"/>
      <c r="AI8190" s="2"/>
      <c r="AJ8190" s="2"/>
      <c r="AK8190" s="20"/>
      <c r="AN8190" s="2"/>
      <c r="AO8190" s="2"/>
    </row>
    <row r="8191" spans="7:41" x14ac:dyDescent="0.25">
      <c r="G8191" s="2"/>
      <c r="AF8191" s="20"/>
      <c r="AI8191" s="2"/>
      <c r="AJ8191" s="2"/>
      <c r="AK8191" s="20"/>
      <c r="AN8191" s="2"/>
      <c r="AO8191" s="2"/>
    </row>
    <row r="8192" spans="7:41" x14ac:dyDescent="0.25">
      <c r="G8192" s="2"/>
      <c r="AF8192" s="20"/>
      <c r="AI8192" s="2"/>
      <c r="AJ8192" s="2"/>
      <c r="AK8192" s="20"/>
      <c r="AN8192" s="2"/>
      <c r="AO8192" s="2"/>
    </row>
    <row r="8193" spans="7:41" x14ac:dyDescent="0.25">
      <c r="G8193" s="2"/>
      <c r="AF8193" s="20"/>
      <c r="AI8193" s="2"/>
      <c r="AJ8193" s="2"/>
      <c r="AK8193" s="20"/>
      <c r="AN8193" s="2"/>
      <c r="AO8193" s="2"/>
    </row>
    <row r="8194" spans="7:41" x14ac:dyDescent="0.25">
      <c r="G8194" s="2"/>
      <c r="AF8194" s="20"/>
      <c r="AI8194" s="2"/>
      <c r="AJ8194" s="2"/>
      <c r="AK8194" s="20"/>
      <c r="AN8194" s="2"/>
      <c r="AO8194" s="2"/>
    </row>
    <row r="8195" spans="7:41" x14ac:dyDescent="0.25">
      <c r="G8195" s="2"/>
      <c r="AF8195" s="20"/>
      <c r="AI8195" s="2"/>
      <c r="AJ8195" s="2"/>
      <c r="AK8195" s="20"/>
      <c r="AN8195" s="2"/>
      <c r="AO8195" s="2"/>
    </row>
    <row r="8196" spans="7:41" x14ac:dyDescent="0.25">
      <c r="G8196" s="2"/>
      <c r="AF8196" s="20"/>
      <c r="AI8196" s="2"/>
      <c r="AJ8196" s="2"/>
      <c r="AK8196" s="20"/>
      <c r="AN8196" s="2"/>
      <c r="AO8196" s="2"/>
    </row>
    <row r="8197" spans="7:41" x14ac:dyDescent="0.25">
      <c r="G8197" s="2"/>
      <c r="AF8197" s="20"/>
      <c r="AI8197" s="2"/>
      <c r="AJ8197" s="2"/>
      <c r="AK8197" s="20"/>
      <c r="AN8197" s="2"/>
      <c r="AO8197" s="2"/>
    </row>
    <row r="8198" spans="7:41" x14ac:dyDescent="0.25">
      <c r="G8198" s="2"/>
      <c r="AF8198" s="20"/>
      <c r="AI8198" s="2"/>
      <c r="AJ8198" s="2"/>
      <c r="AK8198" s="20"/>
      <c r="AN8198" s="2"/>
      <c r="AO8198" s="2"/>
    </row>
    <row r="8199" spans="7:41" x14ac:dyDescent="0.25">
      <c r="G8199" s="2"/>
      <c r="AF8199" s="20"/>
      <c r="AI8199" s="2"/>
      <c r="AJ8199" s="2"/>
      <c r="AK8199" s="20"/>
      <c r="AN8199" s="2"/>
      <c r="AO8199" s="2"/>
    </row>
    <row r="8200" spans="7:41" x14ac:dyDescent="0.25">
      <c r="G8200" s="2"/>
      <c r="AF8200" s="20"/>
      <c r="AI8200" s="2"/>
      <c r="AJ8200" s="2"/>
      <c r="AK8200" s="20"/>
      <c r="AN8200" s="2"/>
      <c r="AO8200" s="2"/>
    </row>
    <row r="8201" spans="7:41" x14ac:dyDescent="0.25">
      <c r="G8201" s="2"/>
      <c r="AF8201" s="20"/>
      <c r="AI8201" s="2"/>
      <c r="AJ8201" s="2"/>
      <c r="AK8201" s="20"/>
      <c r="AN8201" s="2"/>
      <c r="AO8201" s="2"/>
    </row>
    <row r="8202" spans="7:41" x14ac:dyDescent="0.25">
      <c r="G8202" s="2"/>
      <c r="AF8202" s="20"/>
      <c r="AI8202" s="2"/>
      <c r="AJ8202" s="2"/>
      <c r="AK8202" s="20"/>
      <c r="AN8202" s="2"/>
      <c r="AO8202" s="2"/>
    </row>
    <row r="8203" spans="7:41" x14ac:dyDescent="0.25">
      <c r="G8203" s="2"/>
      <c r="AF8203" s="20"/>
      <c r="AI8203" s="2"/>
      <c r="AJ8203" s="2"/>
      <c r="AK8203" s="20"/>
      <c r="AN8203" s="2"/>
      <c r="AO8203" s="2"/>
    </row>
    <row r="8204" spans="7:41" x14ac:dyDescent="0.25">
      <c r="G8204" s="2"/>
      <c r="AF8204" s="20"/>
      <c r="AI8204" s="2"/>
      <c r="AJ8204" s="2"/>
      <c r="AK8204" s="20"/>
      <c r="AN8204" s="2"/>
      <c r="AO8204" s="2"/>
    </row>
    <row r="8205" spans="7:41" x14ac:dyDescent="0.25">
      <c r="G8205" s="2"/>
      <c r="AF8205" s="20"/>
      <c r="AI8205" s="2"/>
      <c r="AJ8205" s="2"/>
      <c r="AK8205" s="20"/>
      <c r="AN8205" s="2"/>
      <c r="AO8205" s="2"/>
    </row>
    <row r="8206" spans="7:41" x14ac:dyDescent="0.25">
      <c r="G8206" s="2"/>
      <c r="AF8206" s="20"/>
      <c r="AI8206" s="2"/>
      <c r="AJ8206" s="2"/>
      <c r="AK8206" s="20"/>
      <c r="AN8206" s="2"/>
      <c r="AO8206" s="2"/>
    </row>
    <row r="8207" spans="7:41" x14ac:dyDescent="0.25">
      <c r="G8207" s="2"/>
      <c r="AF8207" s="20"/>
      <c r="AI8207" s="2"/>
      <c r="AJ8207" s="2"/>
      <c r="AK8207" s="20"/>
      <c r="AN8207" s="2"/>
      <c r="AO8207" s="2"/>
    </row>
    <row r="8208" spans="7:41" x14ac:dyDescent="0.25">
      <c r="G8208" s="2"/>
      <c r="AF8208" s="20"/>
      <c r="AI8208" s="2"/>
      <c r="AJ8208" s="2"/>
      <c r="AK8208" s="20"/>
      <c r="AN8208" s="2"/>
      <c r="AO8208" s="2"/>
    </row>
    <row r="8209" spans="7:41" x14ac:dyDescent="0.25">
      <c r="G8209" s="2"/>
      <c r="AF8209" s="20"/>
      <c r="AI8209" s="2"/>
      <c r="AJ8209" s="2"/>
      <c r="AK8209" s="20"/>
      <c r="AN8209" s="2"/>
      <c r="AO8209" s="2"/>
    </row>
    <row r="8210" spans="7:41" x14ac:dyDescent="0.25">
      <c r="G8210" s="2"/>
      <c r="AF8210" s="20"/>
      <c r="AI8210" s="2"/>
      <c r="AJ8210" s="2"/>
      <c r="AK8210" s="20"/>
      <c r="AN8210" s="2"/>
      <c r="AO8210" s="2"/>
    </row>
    <row r="8211" spans="7:41" x14ac:dyDescent="0.25">
      <c r="G8211" s="2"/>
      <c r="AF8211" s="20"/>
      <c r="AI8211" s="2"/>
      <c r="AJ8211" s="2"/>
      <c r="AK8211" s="20"/>
      <c r="AN8211" s="2"/>
      <c r="AO8211" s="2"/>
    </row>
    <row r="8212" spans="7:41" x14ac:dyDescent="0.25">
      <c r="G8212" s="2"/>
      <c r="AF8212" s="20"/>
      <c r="AI8212" s="2"/>
      <c r="AJ8212" s="2"/>
      <c r="AK8212" s="20"/>
      <c r="AN8212" s="2"/>
      <c r="AO8212" s="2"/>
    </row>
    <row r="8213" spans="7:41" x14ac:dyDescent="0.25">
      <c r="G8213" s="2"/>
      <c r="AF8213" s="20"/>
      <c r="AI8213" s="2"/>
      <c r="AJ8213" s="2"/>
      <c r="AK8213" s="20"/>
      <c r="AN8213" s="2"/>
      <c r="AO8213" s="2"/>
    </row>
    <row r="8214" spans="7:41" x14ac:dyDescent="0.25">
      <c r="G8214" s="2"/>
      <c r="AF8214" s="20"/>
      <c r="AI8214" s="2"/>
      <c r="AJ8214" s="2"/>
      <c r="AK8214" s="20"/>
      <c r="AN8214" s="2"/>
      <c r="AO8214" s="2"/>
    </row>
    <row r="8215" spans="7:41" x14ac:dyDescent="0.25">
      <c r="G8215" s="2"/>
      <c r="AF8215" s="20"/>
      <c r="AI8215" s="2"/>
      <c r="AJ8215" s="2"/>
      <c r="AK8215" s="20"/>
      <c r="AN8215" s="2"/>
      <c r="AO8215" s="2"/>
    </row>
    <row r="8216" spans="7:41" x14ac:dyDescent="0.25">
      <c r="G8216" s="2"/>
      <c r="AF8216" s="20"/>
      <c r="AI8216" s="2"/>
      <c r="AJ8216" s="2"/>
      <c r="AK8216" s="20"/>
      <c r="AN8216" s="2"/>
      <c r="AO8216" s="2"/>
    </row>
    <row r="8217" spans="7:41" x14ac:dyDescent="0.25">
      <c r="G8217" s="2"/>
      <c r="AF8217" s="20"/>
      <c r="AI8217" s="2"/>
      <c r="AJ8217" s="2"/>
      <c r="AK8217" s="20"/>
      <c r="AN8217" s="2"/>
      <c r="AO8217" s="2"/>
    </row>
    <row r="8218" spans="7:41" x14ac:dyDescent="0.25">
      <c r="G8218" s="2"/>
      <c r="AF8218" s="20"/>
      <c r="AI8218" s="2"/>
      <c r="AJ8218" s="2"/>
      <c r="AK8218" s="20"/>
      <c r="AN8218" s="2"/>
      <c r="AO8218" s="2"/>
    </row>
    <row r="8219" spans="7:41" x14ac:dyDescent="0.25">
      <c r="G8219" s="2"/>
      <c r="AF8219" s="20"/>
      <c r="AI8219" s="2"/>
      <c r="AJ8219" s="2"/>
      <c r="AK8219" s="20"/>
      <c r="AN8219" s="2"/>
      <c r="AO8219" s="2"/>
    </row>
    <row r="8220" spans="7:41" x14ac:dyDescent="0.25">
      <c r="G8220" s="2"/>
      <c r="AF8220" s="20"/>
      <c r="AI8220" s="2"/>
      <c r="AJ8220" s="2"/>
      <c r="AK8220" s="20"/>
      <c r="AN8220" s="2"/>
      <c r="AO8220" s="2"/>
    </row>
    <row r="8221" spans="7:41" x14ac:dyDescent="0.25">
      <c r="G8221" s="2"/>
      <c r="AF8221" s="20"/>
      <c r="AI8221" s="2"/>
      <c r="AJ8221" s="2"/>
      <c r="AK8221" s="20"/>
      <c r="AN8221" s="2"/>
      <c r="AO8221" s="2"/>
    </row>
    <row r="8222" spans="7:41" x14ac:dyDescent="0.25">
      <c r="G8222" s="2"/>
      <c r="AF8222" s="20"/>
      <c r="AI8222" s="2"/>
      <c r="AJ8222" s="2"/>
      <c r="AK8222" s="20"/>
      <c r="AN8222" s="2"/>
      <c r="AO8222" s="2"/>
    </row>
    <row r="8223" spans="7:41" x14ac:dyDescent="0.25">
      <c r="G8223" s="2"/>
      <c r="AF8223" s="20"/>
      <c r="AI8223" s="2"/>
      <c r="AJ8223" s="2"/>
      <c r="AK8223" s="20"/>
      <c r="AN8223" s="2"/>
      <c r="AO8223" s="2"/>
    </row>
    <row r="8224" spans="7:41" x14ac:dyDescent="0.25">
      <c r="G8224" s="2"/>
      <c r="AF8224" s="20"/>
      <c r="AI8224" s="2"/>
      <c r="AJ8224" s="2"/>
      <c r="AK8224" s="20"/>
      <c r="AN8224" s="2"/>
      <c r="AO8224" s="2"/>
    </row>
    <row r="8225" spans="7:41" x14ac:dyDescent="0.25">
      <c r="G8225" s="2"/>
      <c r="AF8225" s="20"/>
      <c r="AI8225" s="2"/>
      <c r="AJ8225" s="2"/>
      <c r="AK8225" s="20"/>
      <c r="AN8225" s="2"/>
      <c r="AO8225" s="2"/>
    </row>
    <row r="8226" spans="7:41" x14ac:dyDescent="0.25">
      <c r="G8226" s="2"/>
      <c r="AF8226" s="20"/>
      <c r="AI8226" s="2"/>
      <c r="AJ8226" s="2"/>
      <c r="AK8226" s="20"/>
      <c r="AN8226" s="2"/>
      <c r="AO8226" s="2"/>
    </row>
    <row r="8227" spans="7:41" x14ac:dyDescent="0.25">
      <c r="G8227" s="2"/>
      <c r="AF8227" s="20"/>
      <c r="AI8227" s="2"/>
      <c r="AJ8227" s="2"/>
      <c r="AK8227" s="20"/>
      <c r="AN8227" s="2"/>
      <c r="AO8227" s="2"/>
    </row>
    <row r="8228" spans="7:41" x14ac:dyDescent="0.25">
      <c r="G8228" s="2"/>
      <c r="AF8228" s="20"/>
      <c r="AI8228" s="2"/>
      <c r="AJ8228" s="2"/>
      <c r="AK8228" s="20"/>
      <c r="AN8228" s="2"/>
      <c r="AO8228" s="2"/>
    </row>
    <row r="8229" spans="7:41" x14ac:dyDescent="0.25">
      <c r="G8229" s="2"/>
      <c r="AF8229" s="20"/>
      <c r="AI8229" s="2"/>
      <c r="AJ8229" s="2"/>
      <c r="AK8229" s="20"/>
      <c r="AN8229" s="2"/>
      <c r="AO8229" s="2"/>
    </row>
    <row r="8230" spans="7:41" x14ac:dyDescent="0.25">
      <c r="G8230" s="2"/>
      <c r="AF8230" s="20"/>
      <c r="AI8230" s="2"/>
      <c r="AJ8230" s="2"/>
      <c r="AK8230" s="20"/>
      <c r="AN8230" s="2"/>
      <c r="AO8230" s="2"/>
    </row>
    <row r="8231" spans="7:41" x14ac:dyDescent="0.25">
      <c r="G8231" s="2"/>
      <c r="AF8231" s="20"/>
      <c r="AI8231" s="2"/>
      <c r="AJ8231" s="2"/>
      <c r="AK8231" s="20"/>
      <c r="AN8231" s="2"/>
      <c r="AO8231" s="2"/>
    </row>
    <row r="8232" spans="7:41" x14ac:dyDescent="0.25">
      <c r="G8232" s="2"/>
      <c r="AF8232" s="20"/>
      <c r="AI8232" s="2"/>
      <c r="AJ8232" s="2"/>
      <c r="AK8232" s="20"/>
      <c r="AN8232" s="2"/>
      <c r="AO8232" s="2"/>
    </row>
    <row r="8233" spans="7:41" x14ac:dyDescent="0.25">
      <c r="G8233" s="2"/>
      <c r="AF8233" s="20"/>
      <c r="AI8233" s="2"/>
      <c r="AJ8233" s="2"/>
      <c r="AK8233" s="20"/>
      <c r="AN8233" s="2"/>
      <c r="AO8233" s="2"/>
    </row>
    <row r="8234" spans="7:41" x14ac:dyDescent="0.25">
      <c r="G8234" s="2"/>
      <c r="AF8234" s="20"/>
      <c r="AI8234" s="2"/>
      <c r="AJ8234" s="2"/>
      <c r="AK8234" s="20"/>
      <c r="AN8234" s="2"/>
      <c r="AO8234" s="2"/>
    </row>
    <row r="8235" spans="7:41" x14ac:dyDescent="0.25">
      <c r="G8235" s="2"/>
      <c r="AF8235" s="20"/>
      <c r="AI8235" s="2"/>
      <c r="AJ8235" s="2"/>
      <c r="AK8235" s="20"/>
      <c r="AN8235" s="2"/>
      <c r="AO8235" s="2"/>
    </row>
    <row r="8236" spans="7:41" x14ac:dyDescent="0.25">
      <c r="G8236" s="2"/>
      <c r="AF8236" s="20"/>
      <c r="AI8236" s="2"/>
      <c r="AJ8236" s="2"/>
      <c r="AK8236" s="20"/>
      <c r="AN8236" s="2"/>
      <c r="AO8236" s="2"/>
    </row>
    <row r="8237" spans="7:41" x14ac:dyDescent="0.25">
      <c r="G8237" s="2"/>
      <c r="AF8237" s="20"/>
      <c r="AI8237" s="2"/>
      <c r="AJ8237" s="2"/>
      <c r="AK8237" s="20"/>
      <c r="AN8237" s="2"/>
      <c r="AO8237" s="2"/>
    </row>
    <row r="8238" spans="7:41" x14ac:dyDescent="0.25">
      <c r="G8238" s="2"/>
      <c r="AF8238" s="20"/>
      <c r="AI8238" s="2"/>
      <c r="AJ8238" s="2"/>
      <c r="AK8238" s="20"/>
      <c r="AN8238" s="2"/>
      <c r="AO8238" s="2"/>
    </row>
    <row r="8239" spans="7:41" x14ac:dyDescent="0.25">
      <c r="G8239" s="2"/>
      <c r="AF8239" s="20"/>
      <c r="AI8239" s="2"/>
      <c r="AJ8239" s="2"/>
      <c r="AK8239" s="20"/>
      <c r="AN8239" s="2"/>
      <c r="AO8239" s="2"/>
    </row>
    <row r="8240" spans="7:41" x14ac:dyDescent="0.25">
      <c r="G8240" s="2"/>
      <c r="AF8240" s="20"/>
      <c r="AI8240" s="2"/>
      <c r="AJ8240" s="2"/>
      <c r="AK8240" s="20"/>
      <c r="AN8240" s="2"/>
      <c r="AO8240" s="2"/>
    </row>
    <row r="8241" spans="7:41" x14ac:dyDescent="0.25">
      <c r="G8241" s="2"/>
      <c r="AF8241" s="20"/>
      <c r="AI8241" s="2"/>
      <c r="AJ8241" s="2"/>
      <c r="AK8241" s="20"/>
      <c r="AN8241" s="2"/>
      <c r="AO8241" s="2"/>
    </row>
    <row r="8242" spans="7:41" x14ac:dyDescent="0.25">
      <c r="G8242" s="2"/>
      <c r="AF8242" s="20"/>
      <c r="AI8242" s="2"/>
      <c r="AJ8242" s="2"/>
      <c r="AK8242" s="20"/>
      <c r="AN8242" s="2"/>
      <c r="AO8242" s="2"/>
    </row>
    <row r="8243" spans="7:41" x14ac:dyDescent="0.25">
      <c r="G8243" s="2"/>
      <c r="AF8243" s="20"/>
      <c r="AI8243" s="2"/>
      <c r="AJ8243" s="2"/>
      <c r="AK8243" s="20"/>
      <c r="AN8243" s="2"/>
      <c r="AO8243" s="2"/>
    </row>
    <row r="8244" spans="7:41" x14ac:dyDescent="0.25">
      <c r="G8244" s="2"/>
      <c r="AF8244" s="20"/>
      <c r="AI8244" s="2"/>
      <c r="AJ8244" s="2"/>
      <c r="AK8244" s="20"/>
      <c r="AN8244" s="2"/>
      <c r="AO8244" s="2"/>
    </row>
    <row r="8245" spans="7:41" x14ac:dyDescent="0.25">
      <c r="G8245" s="2"/>
      <c r="AF8245" s="20"/>
      <c r="AI8245" s="2"/>
      <c r="AJ8245" s="2"/>
      <c r="AK8245" s="20"/>
      <c r="AN8245" s="2"/>
      <c r="AO8245" s="2"/>
    </row>
    <row r="8246" spans="7:41" x14ac:dyDescent="0.25">
      <c r="G8246" s="2"/>
      <c r="AF8246" s="20"/>
      <c r="AI8246" s="2"/>
      <c r="AJ8246" s="2"/>
      <c r="AK8246" s="20"/>
      <c r="AN8246" s="2"/>
      <c r="AO8246" s="2"/>
    </row>
    <row r="8247" spans="7:41" x14ac:dyDescent="0.25">
      <c r="G8247" s="2"/>
      <c r="AF8247" s="20"/>
      <c r="AI8247" s="2"/>
      <c r="AJ8247" s="2"/>
      <c r="AK8247" s="20"/>
      <c r="AN8247" s="2"/>
      <c r="AO8247" s="2"/>
    </row>
    <row r="8248" spans="7:41" x14ac:dyDescent="0.25">
      <c r="G8248" s="2"/>
      <c r="AF8248" s="20"/>
      <c r="AI8248" s="2"/>
      <c r="AJ8248" s="2"/>
      <c r="AK8248" s="20"/>
      <c r="AN8248" s="2"/>
      <c r="AO8248" s="2"/>
    </row>
    <row r="8249" spans="7:41" x14ac:dyDescent="0.25">
      <c r="G8249" s="2"/>
      <c r="AF8249" s="20"/>
      <c r="AI8249" s="2"/>
      <c r="AJ8249" s="2"/>
      <c r="AK8249" s="20"/>
      <c r="AN8249" s="2"/>
      <c r="AO8249" s="2"/>
    </row>
    <row r="8250" spans="7:41" x14ac:dyDescent="0.25">
      <c r="G8250" s="2"/>
      <c r="AF8250" s="20"/>
      <c r="AI8250" s="2"/>
      <c r="AJ8250" s="2"/>
      <c r="AK8250" s="20"/>
      <c r="AN8250" s="2"/>
      <c r="AO8250" s="2"/>
    </row>
    <row r="8251" spans="7:41" x14ac:dyDescent="0.25">
      <c r="G8251" s="2"/>
      <c r="AF8251" s="20"/>
      <c r="AI8251" s="2"/>
      <c r="AJ8251" s="2"/>
      <c r="AK8251" s="20"/>
      <c r="AN8251" s="2"/>
      <c r="AO8251" s="2"/>
    </row>
    <row r="8252" spans="7:41" x14ac:dyDescent="0.25">
      <c r="G8252" s="2"/>
      <c r="AF8252" s="20"/>
      <c r="AI8252" s="2"/>
      <c r="AJ8252" s="2"/>
      <c r="AK8252" s="20"/>
      <c r="AN8252" s="2"/>
      <c r="AO8252" s="2"/>
    </row>
    <row r="8253" spans="7:41" x14ac:dyDescent="0.25">
      <c r="G8253" s="2"/>
      <c r="AF8253" s="20"/>
      <c r="AI8253" s="2"/>
      <c r="AJ8253" s="2"/>
      <c r="AK8253" s="20"/>
      <c r="AN8253" s="2"/>
      <c r="AO8253" s="2"/>
    </row>
    <row r="8254" spans="7:41" x14ac:dyDescent="0.25">
      <c r="G8254" s="2"/>
      <c r="AF8254" s="20"/>
      <c r="AI8254" s="2"/>
      <c r="AJ8254" s="2"/>
      <c r="AK8254" s="20"/>
      <c r="AN8254" s="2"/>
      <c r="AO8254" s="2"/>
    </row>
    <row r="8255" spans="7:41" x14ac:dyDescent="0.25">
      <c r="G8255" s="2"/>
      <c r="AF8255" s="20"/>
      <c r="AI8255" s="2"/>
      <c r="AJ8255" s="2"/>
      <c r="AK8255" s="20"/>
      <c r="AN8255" s="2"/>
      <c r="AO8255" s="2"/>
    </row>
    <row r="8256" spans="7:41" x14ac:dyDescent="0.25">
      <c r="G8256" s="2"/>
      <c r="AF8256" s="20"/>
      <c r="AI8256" s="2"/>
      <c r="AJ8256" s="2"/>
      <c r="AK8256" s="20"/>
      <c r="AN8256" s="2"/>
      <c r="AO8256" s="2"/>
    </row>
    <row r="8257" spans="7:41" x14ac:dyDescent="0.25">
      <c r="G8257" s="2"/>
      <c r="AF8257" s="20"/>
      <c r="AI8257" s="2"/>
      <c r="AJ8257" s="2"/>
      <c r="AK8257" s="20"/>
      <c r="AN8257" s="2"/>
      <c r="AO8257" s="2"/>
    </row>
    <row r="8258" spans="7:41" x14ac:dyDescent="0.25">
      <c r="G8258" s="2"/>
      <c r="AF8258" s="20"/>
      <c r="AI8258" s="2"/>
      <c r="AJ8258" s="2"/>
      <c r="AK8258" s="20"/>
      <c r="AN8258" s="2"/>
      <c r="AO8258" s="2"/>
    </row>
    <row r="8259" spans="7:41" x14ac:dyDescent="0.25">
      <c r="G8259" s="2"/>
      <c r="AF8259" s="20"/>
      <c r="AI8259" s="2"/>
      <c r="AJ8259" s="2"/>
      <c r="AK8259" s="20"/>
      <c r="AN8259" s="2"/>
      <c r="AO8259" s="2"/>
    </row>
    <row r="8260" spans="7:41" x14ac:dyDescent="0.25">
      <c r="G8260" s="2"/>
      <c r="AF8260" s="20"/>
      <c r="AI8260" s="2"/>
      <c r="AJ8260" s="2"/>
      <c r="AK8260" s="20"/>
      <c r="AN8260" s="2"/>
      <c r="AO8260" s="2"/>
    </row>
    <row r="8261" spans="7:41" x14ac:dyDescent="0.25">
      <c r="G8261" s="2"/>
      <c r="AF8261" s="20"/>
      <c r="AI8261" s="2"/>
      <c r="AJ8261" s="2"/>
      <c r="AK8261" s="20"/>
      <c r="AN8261" s="2"/>
      <c r="AO8261" s="2"/>
    </row>
    <row r="8262" spans="7:41" x14ac:dyDescent="0.25">
      <c r="G8262" s="2"/>
      <c r="AF8262" s="20"/>
      <c r="AI8262" s="2"/>
      <c r="AJ8262" s="2"/>
      <c r="AK8262" s="20"/>
      <c r="AN8262" s="2"/>
      <c r="AO8262" s="2"/>
    </row>
    <row r="8263" spans="7:41" x14ac:dyDescent="0.25">
      <c r="G8263" s="2"/>
      <c r="AF8263" s="20"/>
      <c r="AI8263" s="2"/>
      <c r="AJ8263" s="2"/>
      <c r="AK8263" s="20"/>
      <c r="AN8263" s="2"/>
      <c r="AO8263" s="2"/>
    </row>
    <row r="8264" spans="7:41" x14ac:dyDescent="0.25">
      <c r="G8264" s="2"/>
      <c r="AF8264" s="20"/>
      <c r="AI8264" s="2"/>
      <c r="AJ8264" s="2"/>
      <c r="AK8264" s="20"/>
      <c r="AN8264" s="2"/>
      <c r="AO8264" s="2"/>
    </row>
    <row r="8265" spans="7:41" x14ac:dyDescent="0.25">
      <c r="G8265" s="2"/>
      <c r="AF8265" s="20"/>
      <c r="AI8265" s="2"/>
      <c r="AJ8265" s="2"/>
      <c r="AK8265" s="20"/>
      <c r="AN8265" s="2"/>
      <c r="AO8265" s="2"/>
    </row>
    <row r="8266" spans="7:41" x14ac:dyDescent="0.25">
      <c r="G8266" s="2"/>
      <c r="AF8266" s="20"/>
      <c r="AI8266" s="2"/>
      <c r="AJ8266" s="2"/>
      <c r="AK8266" s="20"/>
      <c r="AN8266" s="2"/>
      <c r="AO8266" s="2"/>
    </row>
    <row r="8267" spans="7:41" x14ac:dyDescent="0.25">
      <c r="G8267" s="2"/>
      <c r="AF8267" s="20"/>
      <c r="AI8267" s="2"/>
      <c r="AJ8267" s="2"/>
      <c r="AK8267" s="20"/>
      <c r="AN8267" s="2"/>
      <c r="AO8267" s="2"/>
    </row>
    <row r="8268" spans="7:41" x14ac:dyDescent="0.25">
      <c r="G8268" s="2"/>
      <c r="AF8268" s="20"/>
      <c r="AI8268" s="2"/>
      <c r="AJ8268" s="2"/>
      <c r="AK8268" s="20"/>
      <c r="AN8268" s="2"/>
      <c r="AO8268" s="2"/>
    </row>
    <row r="8269" spans="7:41" x14ac:dyDescent="0.25">
      <c r="G8269" s="2"/>
      <c r="AF8269" s="20"/>
      <c r="AI8269" s="2"/>
      <c r="AJ8269" s="2"/>
      <c r="AK8269" s="20"/>
      <c r="AN8269" s="2"/>
      <c r="AO8269" s="2"/>
    </row>
    <row r="8270" spans="7:41" x14ac:dyDescent="0.25">
      <c r="G8270" s="2"/>
      <c r="AF8270" s="20"/>
      <c r="AI8270" s="2"/>
      <c r="AJ8270" s="2"/>
      <c r="AK8270" s="20"/>
      <c r="AN8270" s="2"/>
      <c r="AO8270" s="2"/>
    </row>
    <row r="8271" spans="7:41" x14ac:dyDescent="0.25">
      <c r="G8271" s="2"/>
      <c r="AF8271" s="20"/>
      <c r="AI8271" s="2"/>
      <c r="AJ8271" s="2"/>
      <c r="AK8271" s="20"/>
      <c r="AN8271" s="2"/>
      <c r="AO8271" s="2"/>
    </row>
    <row r="8272" spans="7:41" x14ac:dyDescent="0.25">
      <c r="G8272" s="2"/>
      <c r="AF8272" s="20"/>
      <c r="AI8272" s="2"/>
      <c r="AJ8272" s="2"/>
      <c r="AK8272" s="20"/>
      <c r="AN8272" s="2"/>
      <c r="AO8272" s="2"/>
    </row>
    <row r="8273" spans="7:41" x14ac:dyDescent="0.25">
      <c r="G8273" s="2"/>
      <c r="AF8273" s="20"/>
      <c r="AI8273" s="2"/>
      <c r="AJ8273" s="2"/>
      <c r="AK8273" s="20"/>
      <c r="AN8273" s="2"/>
      <c r="AO8273" s="2"/>
    </row>
    <row r="8274" spans="7:41" x14ac:dyDescent="0.25">
      <c r="G8274" s="2"/>
      <c r="AF8274" s="20"/>
      <c r="AI8274" s="2"/>
      <c r="AJ8274" s="2"/>
      <c r="AK8274" s="20"/>
      <c r="AN8274" s="2"/>
      <c r="AO8274" s="2"/>
    </row>
    <row r="8275" spans="7:41" x14ac:dyDescent="0.25">
      <c r="G8275" s="2"/>
      <c r="AF8275" s="20"/>
      <c r="AI8275" s="2"/>
      <c r="AJ8275" s="2"/>
      <c r="AK8275" s="20"/>
      <c r="AN8275" s="2"/>
      <c r="AO8275" s="2"/>
    </row>
    <row r="8276" spans="7:41" x14ac:dyDescent="0.25">
      <c r="G8276" s="2"/>
      <c r="AF8276" s="20"/>
      <c r="AI8276" s="2"/>
      <c r="AJ8276" s="2"/>
      <c r="AK8276" s="20"/>
      <c r="AN8276" s="2"/>
      <c r="AO8276" s="2"/>
    </row>
    <row r="8277" spans="7:41" x14ac:dyDescent="0.25">
      <c r="G8277" s="2"/>
      <c r="AF8277" s="20"/>
      <c r="AI8277" s="2"/>
      <c r="AJ8277" s="2"/>
      <c r="AK8277" s="20"/>
      <c r="AN8277" s="2"/>
      <c r="AO8277" s="2"/>
    </row>
    <row r="8278" spans="7:41" x14ac:dyDescent="0.25">
      <c r="G8278" s="2"/>
      <c r="AF8278" s="20"/>
      <c r="AI8278" s="2"/>
      <c r="AJ8278" s="2"/>
      <c r="AK8278" s="20"/>
      <c r="AN8278" s="2"/>
      <c r="AO8278" s="2"/>
    </row>
    <row r="8279" spans="7:41" x14ac:dyDescent="0.25">
      <c r="G8279" s="2"/>
      <c r="AF8279" s="20"/>
      <c r="AI8279" s="2"/>
      <c r="AJ8279" s="2"/>
      <c r="AK8279" s="20"/>
      <c r="AN8279" s="2"/>
      <c r="AO8279" s="2"/>
    </row>
    <row r="8280" spans="7:41" x14ac:dyDescent="0.25">
      <c r="G8280" s="2"/>
      <c r="AF8280" s="20"/>
      <c r="AI8280" s="2"/>
      <c r="AJ8280" s="2"/>
      <c r="AK8280" s="20"/>
      <c r="AN8280" s="2"/>
      <c r="AO8280" s="2"/>
    </row>
    <row r="8281" spans="7:41" x14ac:dyDescent="0.25">
      <c r="G8281" s="2"/>
      <c r="AF8281" s="20"/>
      <c r="AI8281" s="2"/>
      <c r="AJ8281" s="2"/>
      <c r="AK8281" s="20"/>
      <c r="AN8281" s="2"/>
      <c r="AO8281" s="2"/>
    </row>
    <row r="8282" spans="7:41" x14ac:dyDescent="0.25">
      <c r="G8282" s="2"/>
      <c r="AF8282" s="20"/>
      <c r="AI8282" s="2"/>
      <c r="AJ8282" s="2"/>
      <c r="AK8282" s="20"/>
      <c r="AN8282" s="2"/>
      <c r="AO8282" s="2"/>
    </row>
    <row r="8283" spans="7:41" x14ac:dyDescent="0.25">
      <c r="G8283" s="2"/>
      <c r="AF8283" s="20"/>
      <c r="AI8283" s="2"/>
      <c r="AJ8283" s="2"/>
      <c r="AK8283" s="20"/>
      <c r="AN8283" s="2"/>
      <c r="AO8283" s="2"/>
    </row>
    <row r="8284" spans="7:41" x14ac:dyDescent="0.25">
      <c r="G8284" s="2"/>
      <c r="AF8284" s="20"/>
      <c r="AI8284" s="2"/>
      <c r="AJ8284" s="2"/>
      <c r="AK8284" s="20"/>
      <c r="AN8284" s="2"/>
      <c r="AO8284" s="2"/>
    </row>
    <row r="8285" spans="7:41" x14ac:dyDescent="0.25">
      <c r="G8285" s="2"/>
      <c r="AF8285" s="20"/>
      <c r="AI8285" s="2"/>
      <c r="AJ8285" s="2"/>
      <c r="AK8285" s="20"/>
      <c r="AN8285" s="2"/>
      <c r="AO8285" s="2"/>
    </row>
    <row r="8286" spans="7:41" x14ac:dyDescent="0.25">
      <c r="G8286" s="2"/>
      <c r="AF8286" s="20"/>
      <c r="AI8286" s="2"/>
      <c r="AJ8286" s="2"/>
      <c r="AK8286" s="20"/>
      <c r="AN8286" s="2"/>
      <c r="AO8286" s="2"/>
    </row>
    <row r="8287" spans="7:41" x14ac:dyDescent="0.25">
      <c r="G8287" s="2"/>
      <c r="AF8287" s="20"/>
      <c r="AI8287" s="2"/>
      <c r="AJ8287" s="2"/>
      <c r="AK8287" s="20"/>
      <c r="AN8287" s="2"/>
      <c r="AO8287" s="2"/>
    </row>
    <row r="8288" spans="7:41" x14ac:dyDescent="0.25">
      <c r="G8288" s="2"/>
      <c r="AF8288" s="20"/>
      <c r="AI8288" s="2"/>
      <c r="AJ8288" s="2"/>
      <c r="AK8288" s="20"/>
      <c r="AN8288" s="2"/>
      <c r="AO8288" s="2"/>
    </row>
    <row r="8289" spans="7:41" x14ac:dyDescent="0.25">
      <c r="G8289" s="2"/>
      <c r="AF8289" s="20"/>
      <c r="AI8289" s="2"/>
      <c r="AJ8289" s="2"/>
      <c r="AK8289" s="20"/>
      <c r="AN8289" s="2"/>
      <c r="AO8289" s="2"/>
    </row>
    <row r="8290" spans="7:41" x14ac:dyDescent="0.25">
      <c r="G8290" s="2"/>
      <c r="AF8290" s="20"/>
      <c r="AI8290" s="2"/>
      <c r="AJ8290" s="2"/>
      <c r="AK8290" s="20"/>
      <c r="AN8290" s="2"/>
      <c r="AO8290" s="2"/>
    </row>
    <row r="8291" spans="7:41" x14ac:dyDescent="0.25">
      <c r="G8291" s="2"/>
      <c r="AF8291" s="20"/>
      <c r="AI8291" s="2"/>
      <c r="AJ8291" s="2"/>
      <c r="AK8291" s="20"/>
      <c r="AN8291" s="2"/>
      <c r="AO8291" s="2"/>
    </row>
    <row r="8292" spans="7:41" x14ac:dyDescent="0.25">
      <c r="G8292" s="2"/>
      <c r="AF8292" s="20"/>
      <c r="AI8292" s="2"/>
      <c r="AJ8292" s="2"/>
      <c r="AK8292" s="20"/>
      <c r="AN8292" s="2"/>
      <c r="AO8292" s="2"/>
    </row>
    <row r="8293" spans="7:41" x14ac:dyDescent="0.25">
      <c r="G8293" s="2"/>
      <c r="AF8293" s="20"/>
      <c r="AI8293" s="2"/>
      <c r="AJ8293" s="2"/>
      <c r="AK8293" s="20"/>
      <c r="AN8293" s="2"/>
      <c r="AO8293" s="2"/>
    </row>
    <row r="8294" spans="7:41" x14ac:dyDescent="0.25">
      <c r="G8294" s="2"/>
      <c r="AF8294" s="20"/>
      <c r="AI8294" s="2"/>
      <c r="AJ8294" s="2"/>
      <c r="AK8294" s="20"/>
      <c r="AN8294" s="2"/>
      <c r="AO8294" s="2"/>
    </row>
    <row r="8295" spans="7:41" x14ac:dyDescent="0.25">
      <c r="G8295" s="2"/>
      <c r="AF8295" s="20"/>
      <c r="AI8295" s="2"/>
      <c r="AJ8295" s="2"/>
      <c r="AK8295" s="20"/>
      <c r="AN8295" s="2"/>
      <c r="AO8295" s="2"/>
    </row>
    <row r="8296" spans="7:41" x14ac:dyDescent="0.25">
      <c r="G8296" s="2"/>
      <c r="AF8296" s="20"/>
      <c r="AI8296" s="2"/>
      <c r="AJ8296" s="2"/>
      <c r="AK8296" s="20"/>
      <c r="AN8296" s="2"/>
      <c r="AO8296" s="2"/>
    </row>
    <row r="8297" spans="7:41" x14ac:dyDescent="0.25">
      <c r="G8297" s="2"/>
      <c r="AF8297" s="20"/>
      <c r="AI8297" s="2"/>
      <c r="AJ8297" s="2"/>
      <c r="AK8297" s="20"/>
      <c r="AN8297" s="2"/>
      <c r="AO8297" s="2"/>
    </row>
    <row r="8298" spans="7:41" x14ac:dyDescent="0.25">
      <c r="G8298" s="2"/>
      <c r="AF8298" s="20"/>
      <c r="AI8298" s="2"/>
      <c r="AJ8298" s="2"/>
      <c r="AK8298" s="20"/>
      <c r="AN8298" s="2"/>
      <c r="AO8298" s="2"/>
    </row>
    <row r="8299" spans="7:41" x14ac:dyDescent="0.25">
      <c r="G8299" s="2"/>
      <c r="AF8299" s="20"/>
      <c r="AI8299" s="2"/>
      <c r="AJ8299" s="2"/>
      <c r="AK8299" s="20"/>
      <c r="AN8299" s="2"/>
      <c r="AO8299" s="2"/>
    </row>
    <row r="8300" spans="7:41" x14ac:dyDescent="0.25">
      <c r="G8300" s="2"/>
      <c r="AF8300" s="20"/>
      <c r="AI8300" s="2"/>
      <c r="AJ8300" s="2"/>
      <c r="AK8300" s="20"/>
      <c r="AN8300" s="2"/>
      <c r="AO8300" s="2"/>
    </row>
    <row r="8301" spans="7:41" x14ac:dyDescent="0.25">
      <c r="G8301" s="2"/>
      <c r="AF8301" s="20"/>
      <c r="AI8301" s="2"/>
      <c r="AJ8301" s="2"/>
      <c r="AK8301" s="20"/>
      <c r="AN8301" s="2"/>
      <c r="AO8301" s="2"/>
    </row>
    <row r="8302" spans="7:41" x14ac:dyDescent="0.25">
      <c r="G8302" s="2"/>
      <c r="AF8302" s="20"/>
      <c r="AI8302" s="2"/>
      <c r="AJ8302" s="2"/>
      <c r="AK8302" s="20"/>
      <c r="AN8302" s="2"/>
      <c r="AO8302" s="2"/>
    </row>
    <row r="8303" spans="7:41" x14ac:dyDescent="0.25">
      <c r="G8303" s="2"/>
      <c r="AF8303" s="20"/>
      <c r="AI8303" s="2"/>
      <c r="AJ8303" s="2"/>
      <c r="AK8303" s="20"/>
      <c r="AN8303" s="2"/>
      <c r="AO8303" s="2"/>
    </row>
    <row r="8304" spans="7:41" x14ac:dyDescent="0.25">
      <c r="G8304" s="2"/>
      <c r="AF8304" s="20"/>
      <c r="AI8304" s="2"/>
      <c r="AJ8304" s="2"/>
      <c r="AK8304" s="20"/>
      <c r="AN8304" s="2"/>
      <c r="AO8304" s="2"/>
    </row>
    <row r="8305" spans="7:41" x14ac:dyDescent="0.25">
      <c r="G8305" s="2"/>
      <c r="AF8305" s="20"/>
      <c r="AI8305" s="2"/>
      <c r="AJ8305" s="2"/>
      <c r="AK8305" s="20"/>
      <c r="AN8305" s="2"/>
      <c r="AO8305" s="2"/>
    </row>
    <row r="8306" spans="7:41" x14ac:dyDescent="0.25">
      <c r="G8306" s="2"/>
      <c r="AF8306" s="20"/>
      <c r="AI8306" s="2"/>
      <c r="AJ8306" s="2"/>
      <c r="AK8306" s="20"/>
      <c r="AN8306" s="2"/>
      <c r="AO8306" s="2"/>
    </row>
    <row r="8307" spans="7:41" x14ac:dyDescent="0.25">
      <c r="G8307" s="2"/>
      <c r="AF8307" s="20"/>
      <c r="AI8307" s="2"/>
      <c r="AJ8307" s="2"/>
      <c r="AK8307" s="20"/>
      <c r="AN8307" s="2"/>
      <c r="AO8307" s="2"/>
    </row>
    <row r="8308" spans="7:41" x14ac:dyDescent="0.25">
      <c r="G8308" s="2"/>
      <c r="AF8308" s="20"/>
      <c r="AI8308" s="2"/>
      <c r="AJ8308" s="2"/>
      <c r="AK8308" s="20"/>
      <c r="AN8308" s="2"/>
      <c r="AO8308" s="2"/>
    </row>
    <row r="8309" spans="7:41" x14ac:dyDescent="0.25">
      <c r="G8309" s="2"/>
      <c r="AF8309" s="20"/>
      <c r="AI8309" s="2"/>
      <c r="AJ8309" s="2"/>
      <c r="AK8309" s="20"/>
      <c r="AN8309" s="2"/>
      <c r="AO8309" s="2"/>
    </row>
    <row r="8310" spans="7:41" x14ac:dyDescent="0.25">
      <c r="G8310" s="2"/>
      <c r="AF8310" s="20"/>
      <c r="AI8310" s="2"/>
      <c r="AJ8310" s="2"/>
      <c r="AK8310" s="20"/>
      <c r="AN8310" s="2"/>
      <c r="AO8310" s="2"/>
    </row>
    <row r="8311" spans="7:41" x14ac:dyDescent="0.25">
      <c r="G8311" s="2"/>
      <c r="AF8311" s="20"/>
      <c r="AI8311" s="2"/>
      <c r="AJ8311" s="2"/>
      <c r="AK8311" s="20"/>
      <c r="AN8311" s="2"/>
      <c r="AO8311" s="2"/>
    </row>
    <row r="8312" spans="7:41" x14ac:dyDescent="0.25">
      <c r="G8312" s="2"/>
      <c r="AF8312" s="20"/>
      <c r="AI8312" s="2"/>
      <c r="AJ8312" s="2"/>
      <c r="AK8312" s="20"/>
      <c r="AN8312" s="2"/>
      <c r="AO8312" s="2"/>
    </row>
    <row r="8313" spans="7:41" x14ac:dyDescent="0.25">
      <c r="G8313" s="2"/>
      <c r="AF8313" s="20"/>
      <c r="AI8313" s="2"/>
      <c r="AJ8313" s="2"/>
      <c r="AK8313" s="20"/>
      <c r="AN8313" s="2"/>
      <c r="AO8313" s="2"/>
    </row>
    <row r="8314" spans="7:41" x14ac:dyDescent="0.25">
      <c r="G8314" s="2"/>
      <c r="AF8314" s="20"/>
      <c r="AI8314" s="2"/>
      <c r="AJ8314" s="2"/>
      <c r="AK8314" s="20"/>
      <c r="AN8314" s="2"/>
      <c r="AO8314" s="2"/>
    </row>
    <row r="8315" spans="7:41" x14ac:dyDescent="0.25">
      <c r="G8315" s="2"/>
      <c r="AF8315" s="20"/>
      <c r="AI8315" s="2"/>
      <c r="AJ8315" s="2"/>
      <c r="AK8315" s="20"/>
      <c r="AN8315" s="2"/>
      <c r="AO8315" s="2"/>
    </row>
    <row r="8316" spans="7:41" x14ac:dyDescent="0.25">
      <c r="G8316" s="2"/>
      <c r="AF8316" s="20"/>
      <c r="AI8316" s="2"/>
      <c r="AJ8316" s="2"/>
      <c r="AK8316" s="20"/>
      <c r="AN8316" s="2"/>
      <c r="AO8316" s="2"/>
    </row>
    <row r="8317" spans="7:41" x14ac:dyDescent="0.25">
      <c r="G8317" s="2"/>
      <c r="AF8317" s="20"/>
      <c r="AI8317" s="2"/>
      <c r="AJ8317" s="2"/>
      <c r="AK8317" s="20"/>
      <c r="AN8317" s="2"/>
      <c r="AO8317" s="2"/>
    </row>
    <row r="8318" spans="7:41" x14ac:dyDescent="0.25">
      <c r="G8318" s="2"/>
      <c r="AF8318" s="20"/>
      <c r="AI8318" s="2"/>
      <c r="AJ8318" s="2"/>
      <c r="AK8318" s="20"/>
      <c r="AN8318" s="2"/>
      <c r="AO8318" s="2"/>
    </row>
    <row r="8319" spans="7:41" x14ac:dyDescent="0.25">
      <c r="G8319" s="2"/>
      <c r="AF8319" s="20"/>
      <c r="AI8319" s="2"/>
      <c r="AJ8319" s="2"/>
      <c r="AK8319" s="20"/>
      <c r="AN8319" s="2"/>
      <c r="AO8319" s="2"/>
    </row>
    <row r="8320" spans="7:41" x14ac:dyDescent="0.25">
      <c r="G8320" s="2"/>
      <c r="AF8320" s="20"/>
      <c r="AI8320" s="2"/>
      <c r="AJ8320" s="2"/>
      <c r="AK8320" s="20"/>
      <c r="AN8320" s="2"/>
      <c r="AO8320" s="2"/>
    </row>
    <row r="8321" spans="7:41" x14ac:dyDescent="0.25">
      <c r="G8321" s="2"/>
      <c r="AF8321" s="20"/>
      <c r="AI8321" s="2"/>
      <c r="AJ8321" s="2"/>
      <c r="AK8321" s="20"/>
      <c r="AN8321" s="2"/>
      <c r="AO8321" s="2"/>
    </row>
    <row r="8322" spans="7:41" x14ac:dyDescent="0.25">
      <c r="G8322" s="2"/>
      <c r="AF8322" s="20"/>
      <c r="AI8322" s="2"/>
      <c r="AJ8322" s="2"/>
      <c r="AK8322" s="20"/>
      <c r="AN8322" s="2"/>
      <c r="AO8322" s="2"/>
    </row>
    <row r="8323" spans="7:41" x14ac:dyDescent="0.25">
      <c r="G8323" s="2"/>
      <c r="AF8323" s="20"/>
      <c r="AI8323" s="2"/>
      <c r="AJ8323" s="2"/>
      <c r="AK8323" s="20"/>
      <c r="AN8323" s="2"/>
      <c r="AO8323" s="2"/>
    </row>
    <row r="8324" spans="7:41" x14ac:dyDescent="0.25">
      <c r="G8324" s="2"/>
      <c r="AF8324" s="20"/>
      <c r="AI8324" s="2"/>
      <c r="AJ8324" s="2"/>
      <c r="AK8324" s="20"/>
      <c r="AN8324" s="2"/>
      <c r="AO8324" s="2"/>
    </row>
    <row r="8325" spans="7:41" x14ac:dyDescent="0.25">
      <c r="G8325" s="2"/>
      <c r="AF8325" s="20"/>
      <c r="AI8325" s="2"/>
      <c r="AJ8325" s="2"/>
      <c r="AK8325" s="20"/>
      <c r="AN8325" s="2"/>
      <c r="AO8325" s="2"/>
    </row>
    <row r="8326" spans="7:41" x14ac:dyDescent="0.25">
      <c r="G8326" s="2"/>
      <c r="AF8326" s="20"/>
      <c r="AI8326" s="2"/>
      <c r="AJ8326" s="2"/>
      <c r="AK8326" s="20"/>
      <c r="AN8326" s="2"/>
      <c r="AO8326" s="2"/>
    </row>
    <row r="8327" spans="7:41" x14ac:dyDescent="0.25">
      <c r="G8327" s="2"/>
      <c r="AF8327" s="20"/>
      <c r="AI8327" s="2"/>
      <c r="AJ8327" s="2"/>
      <c r="AK8327" s="20"/>
      <c r="AN8327" s="2"/>
      <c r="AO8327" s="2"/>
    </row>
    <row r="8328" spans="7:41" x14ac:dyDescent="0.25">
      <c r="G8328" s="2"/>
      <c r="AF8328" s="20"/>
      <c r="AI8328" s="2"/>
      <c r="AJ8328" s="2"/>
      <c r="AK8328" s="20"/>
      <c r="AN8328" s="2"/>
      <c r="AO8328" s="2"/>
    </row>
    <row r="8329" spans="7:41" x14ac:dyDescent="0.25">
      <c r="G8329" s="2"/>
      <c r="AF8329" s="20"/>
      <c r="AI8329" s="2"/>
      <c r="AJ8329" s="2"/>
      <c r="AK8329" s="20"/>
      <c r="AN8329" s="2"/>
      <c r="AO8329" s="2"/>
    </row>
    <row r="8330" spans="7:41" x14ac:dyDescent="0.25">
      <c r="G8330" s="2"/>
      <c r="AF8330" s="20"/>
      <c r="AI8330" s="2"/>
      <c r="AJ8330" s="2"/>
      <c r="AK8330" s="20"/>
      <c r="AN8330" s="2"/>
      <c r="AO8330" s="2"/>
    </row>
    <row r="8331" spans="7:41" x14ac:dyDescent="0.25">
      <c r="G8331" s="2"/>
      <c r="AF8331" s="20"/>
      <c r="AI8331" s="2"/>
      <c r="AJ8331" s="2"/>
      <c r="AK8331" s="20"/>
      <c r="AN8331" s="2"/>
      <c r="AO8331" s="2"/>
    </row>
    <row r="8332" spans="7:41" x14ac:dyDescent="0.25">
      <c r="G8332" s="2"/>
      <c r="AF8332" s="20"/>
      <c r="AI8332" s="2"/>
      <c r="AJ8332" s="2"/>
      <c r="AK8332" s="20"/>
      <c r="AN8332" s="2"/>
      <c r="AO8332" s="2"/>
    </row>
    <row r="8333" spans="7:41" x14ac:dyDescent="0.25">
      <c r="G8333" s="2"/>
      <c r="AF8333" s="20"/>
      <c r="AI8333" s="2"/>
      <c r="AJ8333" s="2"/>
      <c r="AK8333" s="20"/>
      <c r="AN8333" s="2"/>
      <c r="AO8333" s="2"/>
    </row>
    <row r="8334" spans="7:41" x14ac:dyDescent="0.25">
      <c r="G8334" s="2"/>
      <c r="AF8334" s="20"/>
      <c r="AI8334" s="2"/>
      <c r="AJ8334" s="2"/>
      <c r="AK8334" s="20"/>
      <c r="AN8334" s="2"/>
      <c r="AO8334" s="2"/>
    </row>
    <row r="8335" spans="7:41" x14ac:dyDescent="0.25">
      <c r="G8335" s="2"/>
      <c r="AF8335" s="20"/>
      <c r="AI8335" s="2"/>
      <c r="AJ8335" s="2"/>
      <c r="AK8335" s="20"/>
      <c r="AN8335" s="2"/>
      <c r="AO8335" s="2"/>
    </row>
    <row r="8336" spans="7:41" x14ac:dyDescent="0.25">
      <c r="G8336" s="2"/>
      <c r="AF8336" s="20"/>
      <c r="AI8336" s="2"/>
      <c r="AJ8336" s="2"/>
      <c r="AK8336" s="20"/>
      <c r="AN8336" s="2"/>
      <c r="AO8336" s="2"/>
    </row>
    <row r="8337" spans="7:41" x14ac:dyDescent="0.25">
      <c r="G8337" s="2"/>
      <c r="AF8337" s="20"/>
      <c r="AI8337" s="2"/>
      <c r="AJ8337" s="2"/>
      <c r="AK8337" s="20"/>
      <c r="AN8337" s="2"/>
      <c r="AO8337" s="2"/>
    </row>
    <row r="8338" spans="7:41" x14ac:dyDescent="0.25">
      <c r="G8338" s="2"/>
      <c r="AF8338" s="20"/>
      <c r="AI8338" s="2"/>
      <c r="AJ8338" s="2"/>
      <c r="AK8338" s="20"/>
      <c r="AN8338" s="2"/>
      <c r="AO8338" s="2"/>
    </row>
    <row r="8339" spans="7:41" x14ac:dyDescent="0.25">
      <c r="G8339" s="2"/>
      <c r="AF8339" s="20"/>
      <c r="AI8339" s="2"/>
      <c r="AJ8339" s="2"/>
      <c r="AK8339" s="20"/>
      <c r="AN8339" s="2"/>
      <c r="AO8339" s="2"/>
    </row>
    <row r="8340" spans="7:41" x14ac:dyDescent="0.25">
      <c r="G8340" s="2"/>
      <c r="AF8340" s="20"/>
      <c r="AI8340" s="2"/>
      <c r="AJ8340" s="2"/>
      <c r="AK8340" s="20"/>
      <c r="AN8340" s="2"/>
      <c r="AO8340" s="2"/>
    </row>
    <row r="8341" spans="7:41" x14ac:dyDescent="0.25">
      <c r="G8341" s="2"/>
      <c r="AF8341" s="20"/>
      <c r="AI8341" s="2"/>
      <c r="AJ8341" s="2"/>
      <c r="AK8341" s="20"/>
      <c r="AN8341" s="2"/>
      <c r="AO8341" s="2"/>
    </row>
    <row r="8342" spans="7:41" x14ac:dyDescent="0.25">
      <c r="G8342" s="2"/>
      <c r="AF8342" s="20"/>
      <c r="AI8342" s="2"/>
      <c r="AJ8342" s="2"/>
      <c r="AK8342" s="20"/>
      <c r="AN8342" s="2"/>
      <c r="AO8342" s="2"/>
    </row>
    <row r="8343" spans="7:41" x14ac:dyDescent="0.25">
      <c r="G8343" s="2"/>
      <c r="AF8343" s="20"/>
      <c r="AI8343" s="2"/>
      <c r="AJ8343" s="2"/>
      <c r="AK8343" s="20"/>
      <c r="AN8343" s="2"/>
      <c r="AO8343" s="2"/>
    </row>
    <row r="8344" spans="7:41" x14ac:dyDescent="0.25">
      <c r="G8344" s="2"/>
      <c r="AF8344" s="20"/>
      <c r="AI8344" s="2"/>
      <c r="AJ8344" s="2"/>
      <c r="AK8344" s="20"/>
      <c r="AN8344" s="2"/>
      <c r="AO8344" s="2"/>
    </row>
    <row r="8345" spans="7:41" x14ac:dyDescent="0.25">
      <c r="G8345" s="2"/>
      <c r="AF8345" s="20"/>
      <c r="AI8345" s="2"/>
      <c r="AJ8345" s="2"/>
      <c r="AK8345" s="20"/>
      <c r="AN8345" s="2"/>
      <c r="AO8345" s="2"/>
    </row>
    <row r="8346" spans="7:41" x14ac:dyDescent="0.25">
      <c r="G8346" s="2"/>
      <c r="AF8346" s="20"/>
      <c r="AI8346" s="2"/>
      <c r="AJ8346" s="2"/>
      <c r="AK8346" s="20"/>
      <c r="AN8346" s="2"/>
      <c r="AO8346" s="2"/>
    </row>
    <row r="8347" spans="7:41" x14ac:dyDescent="0.25">
      <c r="G8347" s="2"/>
      <c r="AF8347" s="20"/>
      <c r="AI8347" s="2"/>
      <c r="AJ8347" s="2"/>
      <c r="AK8347" s="20"/>
      <c r="AN8347" s="2"/>
      <c r="AO8347" s="2"/>
    </row>
    <row r="8348" spans="7:41" x14ac:dyDescent="0.25">
      <c r="G8348" s="2"/>
      <c r="AF8348" s="20"/>
      <c r="AI8348" s="2"/>
      <c r="AJ8348" s="2"/>
      <c r="AK8348" s="20"/>
      <c r="AN8348" s="2"/>
      <c r="AO8348" s="2"/>
    </row>
    <row r="8349" spans="7:41" x14ac:dyDescent="0.25">
      <c r="G8349" s="2"/>
      <c r="AF8349" s="20"/>
      <c r="AI8349" s="2"/>
      <c r="AJ8349" s="2"/>
      <c r="AK8349" s="20"/>
      <c r="AN8349" s="2"/>
      <c r="AO8349" s="2"/>
    </row>
    <row r="8350" spans="7:41" x14ac:dyDescent="0.25">
      <c r="G8350" s="2"/>
      <c r="AF8350" s="20"/>
      <c r="AI8350" s="2"/>
      <c r="AJ8350" s="2"/>
      <c r="AK8350" s="20"/>
      <c r="AN8350" s="2"/>
      <c r="AO8350" s="2"/>
    </row>
    <row r="8351" spans="7:41" x14ac:dyDescent="0.25">
      <c r="G8351" s="2"/>
      <c r="AF8351" s="20"/>
      <c r="AI8351" s="2"/>
      <c r="AJ8351" s="2"/>
      <c r="AK8351" s="20"/>
      <c r="AN8351" s="2"/>
      <c r="AO8351" s="2"/>
    </row>
    <row r="8352" spans="7:41" x14ac:dyDescent="0.25">
      <c r="G8352" s="2"/>
      <c r="AF8352" s="20"/>
      <c r="AI8352" s="2"/>
      <c r="AJ8352" s="2"/>
      <c r="AK8352" s="20"/>
      <c r="AN8352" s="2"/>
      <c r="AO8352" s="2"/>
    </row>
    <row r="8353" spans="7:41" x14ac:dyDescent="0.25">
      <c r="G8353" s="2"/>
      <c r="AF8353" s="20"/>
      <c r="AI8353" s="2"/>
      <c r="AJ8353" s="2"/>
      <c r="AK8353" s="20"/>
      <c r="AN8353" s="2"/>
      <c r="AO8353" s="2"/>
    </row>
    <row r="8354" spans="7:41" x14ac:dyDescent="0.25">
      <c r="G8354" s="2"/>
      <c r="AF8354" s="20"/>
      <c r="AI8354" s="2"/>
      <c r="AJ8354" s="2"/>
      <c r="AK8354" s="20"/>
      <c r="AN8354" s="2"/>
      <c r="AO8354" s="2"/>
    </row>
    <row r="8355" spans="7:41" x14ac:dyDescent="0.25">
      <c r="G8355" s="2"/>
      <c r="AF8355" s="20"/>
      <c r="AI8355" s="2"/>
      <c r="AJ8355" s="2"/>
      <c r="AK8355" s="20"/>
      <c r="AN8355" s="2"/>
      <c r="AO8355" s="2"/>
    </row>
    <row r="8356" spans="7:41" x14ac:dyDescent="0.25">
      <c r="G8356" s="2"/>
      <c r="AF8356" s="20"/>
      <c r="AI8356" s="2"/>
      <c r="AJ8356" s="2"/>
      <c r="AK8356" s="20"/>
      <c r="AN8356" s="2"/>
      <c r="AO8356" s="2"/>
    </row>
    <row r="8357" spans="7:41" x14ac:dyDescent="0.25">
      <c r="G8357" s="2"/>
      <c r="AF8357" s="20"/>
      <c r="AI8357" s="2"/>
      <c r="AJ8357" s="2"/>
      <c r="AK8357" s="20"/>
      <c r="AN8357" s="2"/>
      <c r="AO8357" s="2"/>
    </row>
    <row r="8358" spans="7:41" x14ac:dyDescent="0.25">
      <c r="G8358" s="2"/>
      <c r="AF8358" s="20"/>
      <c r="AI8358" s="2"/>
      <c r="AJ8358" s="2"/>
      <c r="AK8358" s="20"/>
      <c r="AN8358" s="2"/>
      <c r="AO8358" s="2"/>
    </row>
    <row r="8359" spans="7:41" x14ac:dyDescent="0.25">
      <c r="G8359" s="2"/>
      <c r="AF8359" s="20"/>
      <c r="AI8359" s="2"/>
      <c r="AJ8359" s="2"/>
      <c r="AK8359" s="20"/>
      <c r="AN8359" s="2"/>
      <c r="AO8359" s="2"/>
    </row>
    <row r="8360" spans="7:41" x14ac:dyDescent="0.25">
      <c r="G8360" s="2"/>
      <c r="AF8360" s="20"/>
      <c r="AI8360" s="2"/>
      <c r="AJ8360" s="2"/>
      <c r="AK8360" s="20"/>
      <c r="AN8360" s="2"/>
      <c r="AO8360" s="2"/>
    </row>
    <row r="8361" spans="7:41" x14ac:dyDescent="0.25">
      <c r="G8361" s="2"/>
      <c r="AF8361" s="20"/>
      <c r="AI8361" s="2"/>
      <c r="AJ8361" s="2"/>
      <c r="AK8361" s="20"/>
      <c r="AN8361" s="2"/>
      <c r="AO8361" s="2"/>
    </row>
    <row r="8362" spans="7:41" x14ac:dyDescent="0.25">
      <c r="G8362" s="2"/>
      <c r="AF8362" s="20"/>
      <c r="AI8362" s="2"/>
      <c r="AJ8362" s="2"/>
      <c r="AK8362" s="20"/>
      <c r="AN8362" s="2"/>
      <c r="AO8362" s="2"/>
    </row>
    <row r="8363" spans="7:41" x14ac:dyDescent="0.25">
      <c r="G8363" s="2"/>
      <c r="AF8363" s="20"/>
      <c r="AI8363" s="2"/>
      <c r="AJ8363" s="2"/>
      <c r="AK8363" s="20"/>
      <c r="AN8363" s="2"/>
      <c r="AO8363" s="2"/>
    </row>
    <row r="8364" spans="7:41" x14ac:dyDescent="0.25">
      <c r="G8364" s="2"/>
      <c r="AF8364" s="20"/>
      <c r="AI8364" s="2"/>
      <c r="AJ8364" s="2"/>
      <c r="AK8364" s="20"/>
      <c r="AN8364" s="2"/>
      <c r="AO8364" s="2"/>
    </row>
    <row r="8365" spans="7:41" x14ac:dyDescent="0.25">
      <c r="G8365" s="2"/>
      <c r="AF8365" s="20"/>
      <c r="AI8365" s="2"/>
      <c r="AJ8365" s="2"/>
      <c r="AK8365" s="20"/>
      <c r="AN8365" s="2"/>
      <c r="AO8365" s="2"/>
    </row>
    <row r="8366" spans="7:41" x14ac:dyDescent="0.25">
      <c r="G8366" s="2"/>
      <c r="AF8366" s="20"/>
      <c r="AI8366" s="2"/>
      <c r="AJ8366" s="2"/>
      <c r="AK8366" s="20"/>
      <c r="AN8366" s="2"/>
      <c r="AO8366" s="2"/>
    </row>
    <row r="8367" spans="7:41" x14ac:dyDescent="0.25">
      <c r="G8367" s="2"/>
      <c r="AF8367" s="20"/>
      <c r="AI8367" s="2"/>
      <c r="AJ8367" s="2"/>
      <c r="AK8367" s="20"/>
      <c r="AN8367" s="2"/>
      <c r="AO8367" s="2"/>
    </row>
    <row r="8368" spans="7:41" x14ac:dyDescent="0.25">
      <c r="G8368" s="2"/>
      <c r="AF8368" s="20"/>
      <c r="AI8368" s="2"/>
      <c r="AJ8368" s="2"/>
      <c r="AK8368" s="20"/>
      <c r="AN8368" s="2"/>
      <c r="AO8368" s="2"/>
    </row>
    <row r="8369" spans="7:41" x14ac:dyDescent="0.25">
      <c r="G8369" s="2"/>
      <c r="AF8369" s="20"/>
      <c r="AI8369" s="2"/>
      <c r="AJ8369" s="2"/>
      <c r="AK8369" s="20"/>
      <c r="AN8369" s="2"/>
      <c r="AO8369" s="2"/>
    </row>
    <row r="8370" spans="7:41" x14ac:dyDescent="0.25">
      <c r="G8370" s="2"/>
      <c r="AF8370" s="20"/>
      <c r="AI8370" s="2"/>
      <c r="AJ8370" s="2"/>
      <c r="AK8370" s="20"/>
      <c r="AN8370" s="2"/>
      <c r="AO8370" s="2"/>
    </row>
    <row r="8371" spans="7:41" x14ac:dyDescent="0.25">
      <c r="G8371" s="2"/>
      <c r="AF8371" s="20"/>
      <c r="AI8371" s="2"/>
      <c r="AJ8371" s="2"/>
      <c r="AK8371" s="20"/>
      <c r="AN8371" s="2"/>
      <c r="AO8371" s="2"/>
    </row>
    <row r="8372" spans="7:41" x14ac:dyDescent="0.25">
      <c r="G8372" s="2"/>
      <c r="AF8372" s="20"/>
      <c r="AI8372" s="2"/>
      <c r="AJ8372" s="2"/>
      <c r="AK8372" s="20"/>
      <c r="AN8372" s="2"/>
      <c r="AO8372" s="2"/>
    </row>
    <row r="8373" spans="7:41" x14ac:dyDescent="0.25">
      <c r="G8373" s="2"/>
      <c r="AF8373" s="20"/>
      <c r="AI8373" s="2"/>
      <c r="AJ8373" s="2"/>
      <c r="AK8373" s="20"/>
      <c r="AN8373" s="2"/>
      <c r="AO8373" s="2"/>
    </row>
    <row r="8374" spans="7:41" x14ac:dyDescent="0.25">
      <c r="G8374" s="2"/>
      <c r="AF8374" s="20"/>
      <c r="AI8374" s="2"/>
      <c r="AJ8374" s="2"/>
      <c r="AK8374" s="20"/>
      <c r="AN8374" s="2"/>
      <c r="AO8374" s="2"/>
    </row>
    <row r="8375" spans="7:41" x14ac:dyDescent="0.25">
      <c r="G8375" s="2"/>
      <c r="AF8375" s="20"/>
      <c r="AI8375" s="2"/>
      <c r="AJ8375" s="2"/>
      <c r="AK8375" s="20"/>
      <c r="AN8375" s="2"/>
      <c r="AO8375" s="2"/>
    </row>
    <row r="8376" spans="7:41" x14ac:dyDescent="0.25">
      <c r="G8376" s="2"/>
      <c r="AF8376" s="20"/>
      <c r="AI8376" s="2"/>
      <c r="AJ8376" s="2"/>
      <c r="AK8376" s="20"/>
      <c r="AN8376" s="2"/>
      <c r="AO8376" s="2"/>
    </row>
    <row r="8377" spans="7:41" x14ac:dyDescent="0.25">
      <c r="G8377" s="2"/>
      <c r="AF8377" s="20"/>
      <c r="AI8377" s="2"/>
      <c r="AJ8377" s="2"/>
      <c r="AK8377" s="20"/>
      <c r="AN8377" s="2"/>
      <c r="AO8377" s="2"/>
    </row>
    <row r="8378" spans="7:41" x14ac:dyDescent="0.25">
      <c r="G8378" s="2"/>
      <c r="AF8378" s="20"/>
      <c r="AI8378" s="2"/>
      <c r="AJ8378" s="2"/>
      <c r="AK8378" s="20"/>
      <c r="AN8378" s="2"/>
      <c r="AO8378" s="2"/>
    </row>
    <row r="8379" spans="7:41" x14ac:dyDescent="0.25">
      <c r="G8379" s="2"/>
      <c r="AF8379" s="20"/>
      <c r="AI8379" s="2"/>
      <c r="AJ8379" s="2"/>
      <c r="AK8379" s="20"/>
      <c r="AN8379" s="2"/>
      <c r="AO8379" s="2"/>
    </row>
    <row r="8380" spans="7:41" x14ac:dyDescent="0.25">
      <c r="G8380" s="2"/>
      <c r="AF8380" s="20"/>
      <c r="AI8380" s="2"/>
      <c r="AJ8380" s="2"/>
      <c r="AK8380" s="20"/>
      <c r="AN8380" s="2"/>
      <c r="AO8380" s="2"/>
    </row>
    <row r="8381" spans="7:41" x14ac:dyDescent="0.25">
      <c r="G8381" s="2"/>
      <c r="AF8381" s="20"/>
      <c r="AI8381" s="2"/>
      <c r="AJ8381" s="2"/>
      <c r="AK8381" s="20"/>
      <c r="AN8381" s="2"/>
      <c r="AO8381" s="2"/>
    </row>
    <row r="8382" spans="7:41" x14ac:dyDescent="0.25">
      <c r="G8382" s="2"/>
      <c r="AF8382" s="20"/>
      <c r="AI8382" s="2"/>
      <c r="AJ8382" s="2"/>
      <c r="AK8382" s="20"/>
      <c r="AN8382" s="2"/>
      <c r="AO8382" s="2"/>
    </row>
    <row r="8383" spans="7:41" x14ac:dyDescent="0.25">
      <c r="G8383" s="2"/>
      <c r="AF8383" s="20"/>
      <c r="AI8383" s="2"/>
      <c r="AJ8383" s="2"/>
      <c r="AK8383" s="20"/>
      <c r="AN8383" s="2"/>
      <c r="AO8383" s="2"/>
    </row>
    <row r="8384" spans="7:41" x14ac:dyDescent="0.25">
      <c r="G8384" s="2"/>
      <c r="AF8384" s="20"/>
      <c r="AI8384" s="2"/>
      <c r="AJ8384" s="2"/>
      <c r="AK8384" s="20"/>
      <c r="AN8384" s="2"/>
      <c r="AO8384" s="2"/>
    </row>
    <row r="8385" spans="7:41" x14ac:dyDescent="0.25">
      <c r="G8385" s="2"/>
      <c r="AF8385" s="20"/>
      <c r="AI8385" s="2"/>
      <c r="AJ8385" s="2"/>
      <c r="AK8385" s="20"/>
      <c r="AN8385" s="2"/>
      <c r="AO8385" s="2"/>
    </row>
    <row r="8386" spans="7:41" x14ac:dyDescent="0.25">
      <c r="G8386" s="2"/>
      <c r="AF8386" s="20"/>
      <c r="AI8386" s="2"/>
      <c r="AJ8386" s="2"/>
      <c r="AK8386" s="20"/>
      <c r="AN8386" s="2"/>
      <c r="AO8386" s="2"/>
    </row>
    <row r="8387" spans="7:41" x14ac:dyDescent="0.25">
      <c r="G8387" s="2"/>
      <c r="AF8387" s="20"/>
      <c r="AI8387" s="2"/>
      <c r="AJ8387" s="2"/>
      <c r="AK8387" s="20"/>
      <c r="AN8387" s="2"/>
      <c r="AO8387" s="2"/>
    </row>
    <row r="8388" spans="7:41" x14ac:dyDescent="0.25">
      <c r="G8388" s="2"/>
      <c r="AF8388" s="20"/>
      <c r="AI8388" s="2"/>
      <c r="AJ8388" s="2"/>
      <c r="AK8388" s="20"/>
      <c r="AN8388" s="2"/>
      <c r="AO8388" s="2"/>
    </row>
    <row r="8389" spans="7:41" x14ac:dyDescent="0.25">
      <c r="G8389" s="2"/>
      <c r="AF8389" s="20"/>
      <c r="AI8389" s="2"/>
      <c r="AJ8389" s="2"/>
      <c r="AK8389" s="20"/>
      <c r="AN8389" s="2"/>
      <c r="AO8389" s="2"/>
    </row>
    <row r="8390" spans="7:41" x14ac:dyDescent="0.25">
      <c r="G8390" s="2"/>
      <c r="AF8390" s="20"/>
      <c r="AI8390" s="2"/>
      <c r="AJ8390" s="2"/>
      <c r="AK8390" s="20"/>
      <c r="AN8390" s="2"/>
      <c r="AO8390" s="2"/>
    </row>
    <row r="8391" spans="7:41" x14ac:dyDescent="0.25">
      <c r="G8391" s="2"/>
      <c r="AF8391" s="20"/>
      <c r="AI8391" s="2"/>
      <c r="AJ8391" s="2"/>
      <c r="AK8391" s="20"/>
      <c r="AN8391" s="2"/>
      <c r="AO8391" s="2"/>
    </row>
    <row r="8392" spans="7:41" x14ac:dyDescent="0.25">
      <c r="G8392" s="2"/>
      <c r="AF8392" s="20"/>
      <c r="AI8392" s="2"/>
      <c r="AJ8392" s="2"/>
      <c r="AK8392" s="20"/>
      <c r="AN8392" s="2"/>
      <c r="AO8392" s="2"/>
    </row>
    <row r="8393" spans="7:41" x14ac:dyDescent="0.25">
      <c r="G8393" s="2"/>
      <c r="AF8393" s="20"/>
      <c r="AI8393" s="2"/>
      <c r="AJ8393" s="2"/>
      <c r="AK8393" s="20"/>
      <c r="AN8393" s="2"/>
      <c r="AO8393" s="2"/>
    </row>
    <row r="8394" spans="7:41" x14ac:dyDescent="0.25">
      <c r="G8394" s="2"/>
      <c r="AF8394" s="20"/>
      <c r="AI8394" s="2"/>
      <c r="AJ8394" s="2"/>
      <c r="AK8394" s="20"/>
      <c r="AN8394" s="2"/>
      <c r="AO8394" s="2"/>
    </row>
    <row r="8395" spans="7:41" x14ac:dyDescent="0.25">
      <c r="G8395" s="2"/>
      <c r="AF8395" s="20"/>
      <c r="AI8395" s="2"/>
      <c r="AJ8395" s="2"/>
      <c r="AK8395" s="20"/>
      <c r="AN8395" s="2"/>
      <c r="AO8395" s="2"/>
    </row>
    <row r="8396" spans="7:41" x14ac:dyDescent="0.25">
      <c r="G8396" s="2"/>
      <c r="AF8396" s="20"/>
      <c r="AI8396" s="2"/>
      <c r="AJ8396" s="2"/>
      <c r="AK8396" s="20"/>
      <c r="AN8396" s="2"/>
      <c r="AO8396" s="2"/>
    </row>
    <row r="8397" spans="7:41" x14ac:dyDescent="0.25">
      <c r="G8397" s="2"/>
      <c r="AF8397" s="20"/>
      <c r="AI8397" s="2"/>
      <c r="AJ8397" s="2"/>
      <c r="AK8397" s="20"/>
      <c r="AN8397" s="2"/>
      <c r="AO8397" s="2"/>
    </row>
    <row r="8398" spans="7:41" x14ac:dyDescent="0.25">
      <c r="G8398" s="2"/>
      <c r="AF8398" s="20"/>
      <c r="AI8398" s="2"/>
      <c r="AJ8398" s="2"/>
      <c r="AK8398" s="20"/>
      <c r="AN8398" s="2"/>
      <c r="AO8398" s="2"/>
    </row>
    <row r="8399" spans="7:41" x14ac:dyDescent="0.25">
      <c r="G8399" s="2"/>
      <c r="AF8399" s="20"/>
      <c r="AI8399" s="2"/>
      <c r="AJ8399" s="2"/>
      <c r="AK8399" s="20"/>
      <c r="AN8399" s="2"/>
      <c r="AO8399" s="2"/>
    </row>
    <row r="8400" spans="7:41" x14ac:dyDescent="0.25">
      <c r="G8400" s="2"/>
      <c r="AF8400" s="20"/>
      <c r="AI8400" s="2"/>
      <c r="AJ8400" s="2"/>
      <c r="AK8400" s="20"/>
      <c r="AN8400" s="2"/>
      <c r="AO8400" s="2"/>
    </row>
    <row r="8401" spans="7:41" x14ac:dyDescent="0.25">
      <c r="G8401" s="2"/>
      <c r="AF8401" s="20"/>
      <c r="AI8401" s="2"/>
      <c r="AJ8401" s="2"/>
      <c r="AK8401" s="20"/>
      <c r="AN8401" s="2"/>
      <c r="AO8401" s="2"/>
    </row>
    <row r="8402" spans="7:41" x14ac:dyDescent="0.25">
      <c r="G8402" s="2"/>
      <c r="AF8402" s="20"/>
      <c r="AI8402" s="2"/>
      <c r="AJ8402" s="2"/>
      <c r="AK8402" s="20"/>
      <c r="AN8402" s="2"/>
      <c r="AO8402" s="2"/>
    </row>
    <row r="8403" spans="7:41" x14ac:dyDescent="0.25">
      <c r="G8403" s="2"/>
      <c r="AF8403" s="20"/>
      <c r="AI8403" s="2"/>
      <c r="AJ8403" s="2"/>
      <c r="AK8403" s="20"/>
      <c r="AN8403" s="2"/>
      <c r="AO8403" s="2"/>
    </row>
    <row r="8404" spans="7:41" x14ac:dyDescent="0.25">
      <c r="G8404" s="2"/>
      <c r="AF8404" s="20"/>
      <c r="AI8404" s="2"/>
      <c r="AJ8404" s="2"/>
      <c r="AK8404" s="20"/>
      <c r="AN8404" s="2"/>
      <c r="AO8404" s="2"/>
    </row>
    <row r="8405" spans="7:41" x14ac:dyDescent="0.25">
      <c r="G8405" s="2"/>
      <c r="AF8405" s="20"/>
      <c r="AI8405" s="2"/>
      <c r="AJ8405" s="2"/>
      <c r="AK8405" s="20"/>
      <c r="AN8405" s="2"/>
      <c r="AO8405" s="2"/>
    </row>
    <row r="8406" spans="7:41" x14ac:dyDescent="0.25">
      <c r="G8406" s="2"/>
      <c r="AF8406" s="20"/>
      <c r="AI8406" s="2"/>
      <c r="AJ8406" s="2"/>
      <c r="AK8406" s="20"/>
      <c r="AN8406" s="2"/>
      <c r="AO8406" s="2"/>
    </row>
    <row r="8407" spans="7:41" x14ac:dyDescent="0.25">
      <c r="G8407" s="2"/>
      <c r="AF8407" s="20"/>
      <c r="AI8407" s="2"/>
      <c r="AJ8407" s="2"/>
      <c r="AK8407" s="20"/>
      <c r="AN8407" s="2"/>
      <c r="AO8407" s="2"/>
    </row>
    <row r="8408" spans="7:41" x14ac:dyDescent="0.25">
      <c r="G8408" s="2"/>
      <c r="AF8408" s="20"/>
      <c r="AI8408" s="2"/>
      <c r="AJ8408" s="2"/>
      <c r="AK8408" s="20"/>
      <c r="AN8408" s="2"/>
      <c r="AO8408" s="2"/>
    </row>
    <row r="8409" spans="7:41" x14ac:dyDescent="0.25">
      <c r="G8409" s="2"/>
      <c r="AF8409" s="20"/>
      <c r="AI8409" s="2"/>
      <c r="AJ8409" s="2"/>
      <c r="AK8409" s="20"/>
      <c r="AN8409" s="2"/>
      <c r="AO8409" s="2"/>
    </row>
    <row r="8410" spans="7:41" x14ac:dyDescent="0.25">
      <c r="G8410" s="2"/>
      <c r="AF8410" s="20"/>
      <c r="AI8410" s="2"/>
      <c r="AJ8410" s="2"/>
      <c r="AK8410" s="20"/>
      <c r="AN8410" s="2"/>
      <c r="AO8410" s="2"/>
    </row>
    <row r="8411" spans="7:41" x14ac:dyDescent="0.25">
      <c r="G8411" s="2"/>
      <c r="AF8411" s="20"/>
      <c r="AI8411" s="2"/>
      <c r="AJ8411" s="2"/>
      <c r="AK8411" s="20"/>
      <c r="AN8411" s="2"/>
      <c r="AO8411" s="2"/>
    </row>
    <row r="8412" spans="7:41" x14ac:dyDescent="0.25">
      <c r="G8412" s="2"/>
      <c r="AF8412" s="20"/>
      <c r="AI8412" s="2"/>
      <c r="AJ8412" s="2"/>
      <c r="AK8412" s="20"/>
      <c r="AN8412" s="2"/>
      <c r="AO8412" s="2"/>
    </row>
    <row r="8413" spans="7:41" x14ac:dyDescent="0.25">
      <c r="G8413" s="2"/>
      <c r="AF8413" s="20"/>
      <c r="AI8413" s="2"/>
      <c r="AJ8413" s="2"/>
      <c r="AK8413" s="20"/>
      <c r="AN8413" s="2"/>
      <c r="AO8413" s="2"/>
    </row>
    <row r="8414" spans="7:41" x14ac:dyDescent="0.25">
      <c r="G8414" s="2"/>
      <c r="AF8414" s="20"/>
      <c r="AI8414" s="2"/>
      <c r="AJ8414" s="2"/>
      <c r="AK8414" s="20"/>
      <c r="AN8414" s="2"/>
      <c r="AO8414" s="2"/>
    </row>
    <row r="8415" spans="7:41" x14ac:dyDescent="0.25">
      <c r="G8415" s="2"/>
      <c r="AF8415" s="20"/>
      <c r="AI8415" s="2"/>
      <c r="AJ8415" s="2"/>
      <c r="AK8415" s="20"/>
      <c r="AN8415" s="2"/>
      <c r="AO8415" s="2"/>
    </row>
    <row r="8416" spans="7:41" x14ac:dyDescent="0.25">
      <c r="G8416" s="2"/>
      <c r="AF8416" s="20"/>
      <c r="AI8416" s="2"/>
      <c r="AJ8416" s="2"/>
      <c r="AK8416" s="20"/>
      <c r="AN8416" s="2"/>
      <c r="AO8416" s="2"/>
    </row>
    <row r="8417" spans="7:41" x14ac:dyDescent="0.25">
      <c r="G8417" s="2"/>
      <c r="AF8417" s="20"/>
      <c r="AI8417" s="2"/>
      <c r="AJ8417" s="2"/>
      <c r="AK8417" s="20"/>
      <c r="AN8417" s="2"/>
      <c r="AO8417" s="2"/>
    </row>
    <row r="8418" spans="7:41" x14ac:dyDescent="0.25">
      <c r="G8418" s="2"/>
      <c r="AF8418" s="20"/>
      <c r="AI8418" s="2"/>
      <c r="AJ8418" s="2"/>
      <c r="AK8418" s="20"/>
      <c r="AN8418" s="2"/>
      <c r="AO8418" s="2"/>
    </row>
    <row r="8419" spans="7:41" x14ac:dyDescent="0.25">
      <c r="G8419" s="2"/>
      <c r="AF8419" s="20"/>
      <c r="AI8419" s="2"/>
      <c r="AJ8419" s="2"/>
      <c r="AK8419" s="20"/>
      <c r="AN8419" s="2"/>
      <c r="AO8419" s="2"/>
    </row>
    <row r="8420" spans="7:41" x14ac:dyDescent="0.25">
      <c r="G8420" s="2"/>
      <c r="AF8420" s="20"/>
      <c r="AI8420" s="2"/>
      <c r="AJ8420" s="2"/>
      <c r="AK8420" s="20"/>
      <c r="AN8420" s="2"/>
      <c r="AO8420" s="2"/>
    </row>
    <row r="8421" spans="7:41" x14ac:dyDescent="0.25">
      <c r="G8421" s="2"/>
      <c r="AF8421" s="20"/>
      <c r="AI8421" s="2"/>
      <c r="AJ8421" s="2"/>
      <c r="AK8421" s="20"/>
      <c r="AN8421" s="2"/>
      <c r="AO8421" s="2"/>
    </row>
    <row r="8422" spans="7:41" x14ac:dyDescent="0.25">
      <c r="G8422" s="2"/>
      <c r="AF8422" s="20"/>
      <c r="AI8422" s="2"/>
      <c r="AJ8422" s="2"/>
      <c r="AK8422" s="20"/>
      <c r="AN8422" s="2"/>
      <c r="AO8422" s="2"/>
    </row>
    <row r="8423" spans="7:41" x14ac:dyDescent="0.25">
      <c r="G8423" s="2"/>
      <c r="AF8423" s="20"/>
      <c r="AI8423" s="2"/>
      <c r="AJ8423" s="2"/>
      <c r="AK8423" s="20"/>
      <c r="AN8423" s="2"/>
      <c r="AO8423" s="2"/>
    </row>
    <row r="8424" spans="7:41" x14ac:dyDescent="0.25">
      <c r="G8424" s="2"/>
      <c r="AF8424" s="20"/>
      <c r="AI8424" s="2"/>
      <c r="AJ8424" s="2"/>
      <c r="AK8424" s="20"/>
      <c r="AN8424" s="2"/>
      <c r="AO8424" s="2"/>
    </row>
    <row r="8425" spans="7:41" x14ac:dyDescent="0.25">
      <c r="G8425" s="2"/>
      <c r="AF8425" s="20"/>
      <c r="AI8425" s="2"/>
      <c r="AJ8425" s="2"/>
      <c r="AK8425" s="20"/>
      <c r="AN8425" s="2"/>
      <c r="AO8425" s="2"/>
    </row>
    <row r="8426" spans="7:41" x14ac:dyDescent="0.25">
      <c r="G8426" s="2"/>
      <c r="AF8426" s="20"/>
      <c r="AI8426" s="2"/>
      <c r="AJ8426" s="2"/>
      <c r="AK8426" s="20"/>
      <c r="AN8426" s="2"/>
      <c r="AO8426" s="2"/>
    </row>
    <row r="8427" spans="7:41" x14ac:dyDescent="0.25">
      <c r="G8427" s="2"/>
      <c r="AF8427" s="20"/>
      <c r="AI8427" s="2"/>
      <c r="AJ8427" s="2"/>
      <c r="AK8427" s="20"/>
      <c r="AN8427" s="2"/>
      <c r="AO8427" s="2"/>
    </row>
    <row r="8428" spans="7:41" x14ac:dyDescent="0.25">
      <c r="G8428" s="2"/>
      <c r="AF8428" s="20"/>
      <c r="AI8428" s="2"/>
      <c r="AJ8428" s="2"/>
      <c r="AK8428" s="20"/>
      <c r="AN8428" s="2"/>
      <c r="AO8428" s="2"/>
    </row>
    <row r="8429" spans="7:41" x14ac:dyDescent="0.25">
      <c r="G8429" s="2"/>
      <c r="AF8429" s="20"/>
      <c r="AI8429" s="2"/>
      <c r="AJ8429" s="2"/>
      <c r="AK8429" s="20"/>
      <c r="AN8429" s="2"/>
      <c r="AO8429" s="2"/>
    </row>
    <row r="8430" spans="7:41" x14ac:dyDescent="0.25">
      <c r="G8430" s="2"/>
      <c r="AF8430" s="20"/>
      <c r="AI8430" s="2"/>
      <c r="AJ8430" s="2"/>
      <c r="AK8430" s="20"/>
      <c r="AN8430" s="2"/>
      <c r="AO8430" s="2"/>
    </row>
    <row r="8431" spans="7:41" x14ac:dyDescent="0.25">
      <c r="G8431" s="2"/>
      <c r="AF8431" s="20"/>
      <c r="AI8431" s="2"/>
      <c r="AJ8431" s="2"/>
      <c r="AK8431" s="20"/>
      <c r="AN8431" s="2"/>
      <c r="AO8431" s="2"/>
    </row>
    <row r="8432" spans="7:41" x14ac:dyDescent="0.25">
      <c r="G8432" s="2"/>
      <c r="AF8432" s="20"/>
      <c r="AI8432" s="2"/>
      <c r="AJ8432" s="2"/>
      <c r="AK8432" s="20"/>
      <c r="AN8432" s="2"/>
      <c r="AO8432" s="2"/>
    </row>
    <row r="8433" spans="7:41" x14ac:dyDescent="0.25">
      <c r="G8433" s="2"/>
      <c r="AF8433" s="20"/>
      <c r="AI8433" s="2"/>
      <c r="AJ8433" s="2"/>
      <c r="AK8433" s="20"/>
      <c r="AN8433" s="2"/>
      <c r="AO8433" s="2"/>
    </row>
    <row r="8434" spans="7:41" x14ac:dyDescent="0.25">
      <c r="G8434" s="2"/>
      <c r="AF8434" s="20"/>
      <c r="AI8434" s="2"/>
      <c r="AJ8434" s="2"/>
      <c r="AK8434" s="20"/>
      <c r="AN8434" s="2"/>
      <c r="AO8434" s="2"/>
    </row>
    <row r="8435" spans="7:41" x14ac:dyDescent="0.25">
      <c r="G8435" s="2"/>
      <c r="AF8435" s="20"/>
      <c r="AI8435" s="2"/>
      <c r="AJ8435" s="2"/>
      <c r="AK8435" s="20"/>
      <c r="AN8435" s="2"/>
      <c r="AO8435" s="2"/>
    </row>
    <row r="8436" spans="7:41" x14ac:dyDescent="0.25">
      <c r="G8436" s="2"/>
      <c r="AF8436" s="20"/>
      <c r="AI8436" s="2"/>
      <c r="AJ8436" s="2"/>
      <c r="AK8436" s="20"/>
      <c r="AN8436" s="2"/>
      <c r="AO8436" s="2"/>
    </row>
    <row r="8437" spans="7:41" x14ac:dyDescent="0.25">
      <c r="G8437" s="2"/>
      <c r="AF8437" s="20"/>
      <c r="AI8437" s="2"/>
      <c r="AJ8437" s="2"/>
      <c r="AK8437" s="20"/>
      <c r="AN8437" s="2"/>
      <c r="AO8437" s="2"/>
    </row>
    <row r="8438" spans="7:41" x14ac:dyDescent="0.25">
      <c r="G8438" s="2"/>
      <c r="AF8438" s="20"/>
      <c r="AI8438" s="2"/>
      <c r="AJ8438" s="2"/>
      <c r="AK8438" s="20"/>
      <c r="AN8438" s="2"/>
      <c r="AO8438" s="2"/>
    </row>
    <row r="8439" spans="7:41" x14ac:dyDescent="0.25">
      <c r="G8439" s="2"/>
      <c r="AF8439" s="20"/>
      <c r="AI8439" s="2"/>
      <c r="AJ8439" s="2"/>
      <c r="AK8439" s="20"/>
      <c r="AN8439" s="2"/>
      <c r="AO8439" s="2"/>
    </row>
    <row r="8440" spans="7:41" x14ac:dyDescent="0.25">
      <c r="G8440" s="2"/>
      <c r="AF8440" s="20"/>
      <c r="AI8440" s="2"/>
      <c r="AJ8440" s="2"/>
      <c r="AK8440" s="20"/>
      <c r="AN8440" s="2"/>
      <c r="AO8440" s="2"/>
    </row>
    <row r="8441" spans="7:41" x14ac:dyDescent="0.25">
      <c r="G8441" s="2"/>
      <c r="AF8441" s="20"/>
      <c r="AI8441" s="2"/>
      <c r="AJ8441" s="2"/>
      <c r="AK8441" s="20"/>
      <c r="AN8441" s="2"/>
      <c r="AO8441" s="2"/>
    </row>
    <row r="8442" spans="7:41" x14ac:dyDescent="0.25">
      <c r="G8442" s="2"/>
      <c r="AF8442" s="20"/>
      <c r="AI8442" s="2"/>
      <c r="AJ8442" s="2"/>
      <c r="AK8442" s="20"/>
      <c r="AN8442" s="2"/>
      <c r="AO8442" s="2"/>
    </row>
    <row r="8443" spans="7:41" x14ac:dyDescent="0.25">
      <c r="G8443" s="2"/>
      <c r="AF8443" s="20"/>
      <c r="AI8443" s="2"/>
      <c r="AJ8443" s="2"/>
      <c r="AK8443" s="20"/>
      <c r="AN8443" s="2"/>
      <c r="AO8443" s="2"/>
    </row>
    <row r="8444" spans="7:41" x14ac:dyDescent="0.25">
      <c r="G8444" s="2"/>
      <c r="AF8444" s="20"/>
      <c r="AI8444" s="2"/>
      <c r="AJ8444" s="2"/>
      <c r="AK8444" s="20"/>
      <c r="AN8444" s="2"/>
      <c r="AO8444" s="2"/>
    </row>
    <row r="8445" spans="7:41" x14ac:dyDescent="0.25">
      <c r="G8445" s="2"/>
      <c r="AF8445" s="20"/>
      <c r="AI8445" s="2"/>
      <c r="AJ8445" s="2"/>
      <c r="AK8445" s="20"/>
      <c r="AN8445" s="2"/>
      <c r="AO8445" s="2"/>
    </row>
    <row r="8446" spans="7:41" x14ac:dyDescent="0.25">
      <c r="G8446" s="2"/>
      <c r="AF8446" s="20"/>
      <c r="AI8446" s="2"/>
      <c r="AJ8446" s="2"/>
      <c r="AK8446" s="20"/>
      <c r="AN8446" s="2"/>
      <c r="AO8446" s="2"/>
    </row>
    <row r="8447" spans="7:41" x14ac:dyDescent="0.25">
      <c r="G8447" s="2"/>
      <c r="AF8447" s="20"/>
      <c r="AI8447" s="2"/>
      <c r="AJ8447" s="2"/>
      <c r="AK8447" s="20"/>
      <c r="AN8447" s="2"/>
      <c r="AO8447" s="2"/>
    </row>
    <row r="8448" spans="7:41" x14ac:dyDescent="0.25">
      <c r="G8448" s="2"/>
      <c r="AF8448" s="20"/>
      <c r="AI8448" s="2"/>
      <c r="AJ8448" s="2"/>
      <c r="AK8448" s="20"/>
      <c r="AN8448" s="2"/>
      <c r="AO8448" s="2"/>
    </row>
    <row r="8449" spans="7:41" x14ac:dyDescent="0.25">
      <c r="G8449" s="2"/>
      <c r="AF8449" s="20"/>
      <c r="AI8449" s="2"/>
      <c r="AJ8449" s="2"/>
      <c r="AK8449" s="20"/>
      <c r="AN8449" s="2"/>
      <c r="AO8449" s="2"/>
    </row>
    <row r="8450" spans="7:41" x14ac:dyDescent="0.25">
      <c r="G8450" s="2"/>
      <c r="AF8450" s="20"/>
      <c r="AI8450" s="2"/>
      <c r="AJ8450" s="2"/>
      <c r="AK8450" s="20"/>
      <c r="AN8450" s="2"/>
      <c r="AO8450" s="2"/>
    </row>
    <row r="8451" spans="7:41" x14ac:dyDescent="0.25">
      <c r="G8451" s="2"/>
      <c r="AF8451" s="20"/>
      <c r="AI8451" s="2"/>
      <c r="AJ8451" s="2"/>
      <c r="AK8451" s="20"/>
      <c r="AN8451" s="2"/>
      <c r="AO8451" s="2"/>
    </row>
    <row r="8452" spans="7:41" x14ac:dyDescent="0.25">
      <c r="G8452" s="2"/>
      <c r="AF8452" s="20"/>
      <c r="AI8452" s="2"/>
      <c r="AJ8452" s="2"/>
      <c r="AK8452" s="20"/>
      <c r="AN8452" s="2"/>
      <c r="AO8452" s="2"/>
    </row>
    <row r="8453" spans="7:41" x14ac:dyDescent="0.25">
      <c r="G8453" s="2"/>
      <c r="AF8453" s="20"/>
      <c r="AI8453" s="2"/>
      <c r="AJ8453" s="2"/>
      <c r="AK8453" s="20"/>
      <c r="AN8453" s="2"/>
      <c r="AO8453" s="2"/>
    </row>
    <row r="8454" spans="7:41" x14ac:dyDescent="0.25">
      <c r="G8454" s="2"/>
      <c r="AF8454" s="20"/>
      <c r="AI8454" s="2"/>
      <c r="AJ8454" s="2"/>
      <c r="AK8454" s="20"/>
      <c r="AN8454" s="2"/>
      <c r="AO8454" s="2"/>
    </row>
    <row r="8455" spans="7:41" x14ac:dyDescent="0.25">
      <c r="G8455" s="2"/>
      <c r="AF8455" s="20"/>
      <c r="AI8455" s="2"/>
      <c r="AJ8455" s="2"/>
      <c r="AK8455" s="20"/>
      <c r="AN8455" s="2"/>
      <c r="AO8455" s="2"/>
    </row>
    <row r="8456" spans="7:41" x14ac:dyDescent="0.25">
      <c r="G8456" s="2"/>
      <c r="AF8456" s="20"/>
      <c r="AI8456" s="2"/>
      <c r="AJ8456" s="2"/>
      <c r="AK8456" s="20"/>
      <c r="AN8456" s="2"/>
      <c r="AO8456" s="2"/>
    </row>
    <row r="8457" spans="7:41" x14ac:dyDescent="0.25">
      <c r="G8457" s="2"/>
      <c r="AF8457" s="20"/>
      <c r="AI8457" s="2"/>
      <c r="AJ8457" s="2"/>
      <c r="AK8457" s="20"/>
      <c r="AN8457" s="2"/>
      <c r="AO8457" s="2"/>
    </row>
    <row r="8458" spans="7:41" x14ac:dyDescent="0.25">
      <c r="G8458" s="2"/>
      <c r="AF8458" s="20"/>
      <c r="AI8458" s="2"/>
      <c r="AJ8458" s="2"/>
      <c r="AK8458" s="20"/>
      <c r="AN8458" s="2"/>
      <c r="AO8458" s="2"/>
    </row>
    <row r="8459" spans="7:41" x14ac:dyDescent="0.25">
      <c r="G8459" s="2"/>
      <c r="AF8459" s="20"/>
      <c r="AI8459" s="2"/>
      <c r="AJ8459" s="2"/>
      <c r="AK8459" s="20"/>
      <c r="AN8459" s="2"/>
      <c r="AO8459" s="2"/>
    </row>
    <row r="8460" spans="7:41" x14ac:dyDescent="0.25">
      <c r="G8460" s="2"/>
      <c r="AF8460" s="20"/>
      <c r="AI8460" s="2"/>
      <c r="AJ8460" s="2"/>
      <c r="AK8460" s="20"/>
      <c r="AN8460" s="2"/>
      <c r="AO8460" s="2"/>
    </row>
    <row r="8461" spans="7:41" x14ac:dyDescent="0.25">
      <c r="G8461" s="2"/>
      <c r="AF8461" s="20"/>
      <c r="AI8461" s="2"/>
      <c r="AJ8461" s="2"/>
      <c r="AK8461" s="20"/>
      <c r="AN8461" s="2"/>
      <c r="AO8461" s="2"/>
    </row>
    <row r="8462" spans="7:41" x14ac:dyDescent="0.25">
      <c r="G8462" s="2"/>
      <c r="AF8462" s="20"/>
      <c r="AI8462" s="2"/>
      <c r="AJ8462" s="2"/>
      <c r="AK8462" s="20"/>
      <c r="AN8462" s="2"/>
      <c r="AO8462" s="2"/>
    </row>
    <row r="8463" spans="7:41" x14ac:dyDescent="0.25">
      <c r="G8463" s="2"/>
      <c r="AF8463" s="20"/>
      <c r="AI8463" s="2"/>
      <c r="AJ8463" s="2"/>
      <c r="AK8463" s="20"/>
      <c r="AN8463" s="2"/>
      <c r="AO8463" s="2"/>
    </row>
    <row r="8464" spans="7:41" x14ac:dyDescent="0.25">
      <c r="G8464" s="2"/>
      <c r="AF8464" s="20"/>
      <c r="AI8464" s="2"/>
      <c r="AJ8464" s="2"/>
      <c r="AK8464" s="20"/>
      <c r="AN8464" s="2"/>
      <c r="AO8464" s="2"/>
    </row>
    <row r="8465" spans="7:41" x14ac:dyDescent="0.25">
      <c r="G8465" s="2"/>
      <c r="AF8465" s="20"/>
      <c r="AI8465" s="2"/>
      <c r="AJ8465" s="2"/>
      <c r="AK8465" s="20"/>
      <c r="AN8465" s="2"/>
      <c r="AO8465" s="2"/>
    </row>
    <row r="8466" spans="7:41" x14ac:dyDescent="0.25">
      <c r="G8466" s="2"/>
      <c r="AF8466" s="20"/>
      <c r="AI8466" s="2"/>
      <c r="AJ8466" s="2"/>
      <c r="AK8466" s="20"/>
      <c r="AN8466" s="2"/>
      <c r="AO8466" s="2"/>
    </row>
    <row r="8467" spans="7:41" x14ac:dyDescent="0.25">
      <c r="G8467" s="2"/>
      <c r="AF8467" s="20"/>
      <c r="AI8467" s="2"/>
      <c r="AJ8467" s="2"/>
      <c r="AK8467" s="20"/>
      <c r="AN8467" s="2"/>
      <c r="AO8467" s="2"/>
    </row>
    <row r="8468" spans="7:41" x14ac:dyDescent="0.25">
      <c r="G8468" s="2"/>
      <c r="AF8468" s="20"/>
      <c r="AI8468" s="2"/>
      <c r="AJ8468" s="2"/>
      <c r="AK8468" s="20"/>
      <c r="AN8468" s="2"/>
      <c r="AO8468" s="2"/>
    </row>
    <row r="8469" spans="7:41" x14ac:dyDescent="0.25">
      <c r="G8469" s="2"/>
      <c r="AF8469" s="20"/>
      <c r="AI8469" s="2"/>
      <c r="AJ8469" s="2"/>
      <c r="AK8469" s="20"/>
      <c r="AN8469" s="2"/>
      <c r="AO8469" s="2"/>
    </row>
    <row r="8470" spans="7:41" x14ac:dyDescent="0.25">
      <c r="G8470" s="2"/>
      <c r="AF8470" s="20"/>
      <c r="AI8470" s="2"/>
      <c r="AJ8470" s="2"/>
      <c r="AK8470" s="20"/>
      <c r="AN8470" s="2"/>
      <c r="AO8470" s="2"/>
    </row>
    <row r="8471" spans="7:41" x14ac:dyDescent="0.25">
      <c r="G8471" s="2"/>
      <c r="AF8471" s="20"/>
      <c r="AI8471" s="2"/>
      <c r="AJ8471" s="2"/>
      <c r="AK8471" s="20"/>
      <c r="AN8471" s="2"/>
      <c r="AO8471" s="2"/>
    </row>
    <row r="8472" spans="7:41" x14ac:dyDescent="0.25">
      <c r="G8472" s="2"/>
      <c r="AF8472" s="20"/>
      <c r="AI8472" s="2"/>
      <c r="AJ8472" s="2"/>
      <c r="AK8472" s="20"/>
      <c r="AN8472" s="2"/>
      <c r="AO8472" s="2"/>
    </row>
    <row r="8473" spans="7:41" x14ac:dyDescent="0.25">
      <c r="G8473" s="2"/>
      <c r="AF8473" s="20"/>
      <c r="AI8473" s="2"/>
      <c r="AJ8473" s="2"/>
      <c r="AK8473" s="20"/>
      <c r="AN8473" s="2"/>
      <c r="AO8473" s="2"/>
    </row>
    <row r="8474" spans="7:41" x14ac:dyDescent="0.25">
      <c r="G8474" s="2"/>
      <c r="AF8474" s="20"/>
      <c r="AI8474" s="2"/>
      <c r="AJ8474" s="2"/>
      <c r="AK8474" s="20"/>
      <c r="AN8474" s="2"/>
      <c r="AO8474" s="2"/>
    </row>
    <row r="8475" spans="7:41" x14ac:dyDescent="0.25">
      <c r="G8475" s="2"/>
      <c r="AF8475" s="20"/>
      <c r="AI8475" s="2"/>
      <c r="AJ8475" s="2"/>
      <c r="AK8475" s="20"/>
      <c r="AN8475" s="2"/>
      <c r="AO8475" s="2"/>
    </row>
    <row r="8476" spans="7:41" x14ac:dyDescent="0.25">
      <c r="G8476" s="2"/>
      <c r="AF8476" s="20"/>
      <c r="AI8476" s="2"/>
      <c r="AJ8476" s="2"/>
      <c r="AK8476" s="20"/>
      <c r="AN8476" s="2"/>
      <c r="AO8476" s="2"/>
    </row>
    <row r="8477" spans="7:41" x14ac:dyDescent="0.25">
      <c r="G8477" s="2"/>
      <c r="AF8477" s="20"/>
      <c r="AI8477" s="2"/>
      <c r="AJ8477" s="2"/>
      <c r="AK8477" s="20"/>
      <c r="AN8477" s="2"/>
      <c r="AO8477" s="2"/>
    </row>
    <row r="8478" spans="7:41" x14ac:dyDescent="0.25">
      <c r="G8478" s="2"/>
      <c r="AF8478" s="20"/>
      <c r="AI8478" s="2"/>
      <c r="AJ8478" s="2"/>
      <c r="AK8478" s="20"/>
      <c r="AN8478" s="2"/>
      <c r="AO8478" s="2"/>
    </row>
    <row r="8479" spans="7:41" x14ac:dyDescent="0.25">
      <c r="G8479" s="2"/>
      <c r="AF8479" s="20"/>
      <c r="AI8479" s="2"/>
      <c r="AJ8479" s="2"/>
      <c r="AK8479" s="20"/>
      <c r="AN8479" s="2"/>
      <c r="AO8479" s="2"/>
    </row>
    <row r="8480" spans="7:41" x14ac:dyDescent="0.25">
      <c r="G8480" s="2"/>
      <c r="AF8480" s="20"/>
      <c r="AI8480" s="2"/>
      <c r="AJ8480" s="2"/>
      <c r="AK8480" s="20"/>
      <c r="AN8480" s="2"/>
      <c r="AO8480" s="2"/>
    </row>
    <row r="8481" spans="7:41" x14ac:dyDescent="0.25">
      <c r="G8481" s="2"/>
      <c r="AF8481" s="20"/>
      <c r="AI8481" s="2"/>
      <c r="AJ8481" s="2"/>
      <c r="AK8481" s="20"/>
      <c r="AN8481" s="2"/>
      <c r="AO8481" s="2"/>
    </row>
    <row r="8482" spans="7:41" x14ac:dyDescent="0.25">
      <c r="G8482" s="2"/>
      <c r="AF8482" s="20"/>
      <c r="AI8482" s="2"/>
      <c r="AJ8482" s="2"/>
      <c r="AK8482" s="20"/>
      <c r="AN8482" s="2"/>
      <c r="AO8482" s="2"/>
    </row>
    <row r="8483" spans="7:41" x14ac:dyDescent="0.25">
      <c r="G8483" s="2"/>
      <c r="AF8483" s="20"/>
      <c r="AI8483" s="2"/>
      <c r="AJ8483" s="2"/>
      <c r="AK8483" s="20"/>
      <c r="AN8483" s="2"/>
      <c r="AO8483" s="2"/>
    </row>
    <row r="8484" spans="7:41" x14ac:dyDescent="0.25">
      <c r="G8484" s="2"/>
      <c r="AF8484" s="20"/>
      <c r="AI8484" s="2"/>
      <c r="AJ8484" s="2"/>
      <c r="AK8484" s="20"/>
      <c r="AN8484" s="2"/>
      <c r="AO8484" s="2"/>
    </row>
    <row r="8485" spans="7:41" x14ac:dyDescent="0.25">
      <c r="G8485" s="2"/>
      <c r="AF8485" s="20"/>
      <c r="AI8485" s="2"/>
      <c r="AJ8485" s="2"/>
      <c r="AK8485" s="20"/>
      <c r="AN8485" s="2"/>
      <c r="AO8485" s="2"/>
    </row>
    <row r="8486" spans="7:41" x14ac:dyDescent="0.25">
      <c r="G8486" s="2"/>
      <c r="AF8486" s="20"/>
      <c r="AI8486" s="2"/>
      <c r="AJ8486" s="2"/>
      <c r="AK8486" s="20"/>
      <c r="AN8486" s="2"/>
      <c r="AO8486" s="2"/>
    </row>
    <row r="8487" spans="7:41" x14ac:dyDescent="0.25">
      <c r="G8487" s="2"/>
      <c r="AF8487" s="20"/>
      <c r="AI8487" s="2"/>
      <c r="AJ8487" s="2"/>
      <c r="AK8487" s="20"/>
      <c r="AN8487" s="2"/>
      <c r="AO8487" s="2"/>
    </row>
    <row r="8488" spans="7:41" x14ac:dyDescent="0.25">
      <c r="G8488" s="2"/>
      <c r="AF8488" s="20"/>
      <c r="AI8488" s="2"/>
      <c r="AJ8488" s="2"/>
      <c r="AK8488" s="20"/>
      <c r="AN8488" s="2"/>
      <c r="AO8488" s="2"/>
    </row>
    <row r="8489" spans="7:41" x14ac:dyDescent="0.25">
      <c r="G8489" s="2"/>
      <c r="AF8489" s="20"/>
      <c r="AI8489" s="2"/>
      <c r="AJ8489" s="2"/>
      <c r="AK8489" s="20"/>
      <c r="AN8489" s="2"/>
      <c r="AO8489" s="2"/>
    </row>
    <row r="8490" spans="7:41" x14ac:dyDescent="0.25">
      <c r="G8490" s="2"/>
      <c r="AF8490" s="20"/>
      <c r="AI8490" s="2"/>
      <c r="AJ8490" s="2"/>
      <c r="AK8490" s="20"/>
      <c r="AN8490" s="2"/>
      <c r="AO8490" s="2"/>
    </row>
    <row r="8491" spans="7:41" x14ac:dyDescent="0.25">
      <c r="G8491" s="2"/>
      <c r="AF8491" s="20"/>
      <c r="AI8491" s="2"/>
      <c r="AJ8491" s="2"/>
      <c r="AK8491" s="20"/>
      <c r="AN8491" s="2"/>
      <c r="AO8491" s="2"/>
    </row>
    <row r="8492" spans="7:41" x14ac:dyDescent="0.25">
      <c r="G8492" s="2"/>
      <c r="AF8492" s="20"/>
      <c r="AI8492" s="2"/>
      <c r="AJ8492" s="2"/>
      <c r="AK8492" s="20"/>
      <c r="AN8492" s="2"/>
      <c r="AO8492" s="2"/>
    </row>
    <row r="8493" spans="7:41" x14ac:dyDescent="0.25">
      <c r="G8493" s="2"/>
      <c r="AF8493" s="20"/>
      <c r="AI8493" s="2"/>
      <c r="AJ8493" s="2"/>
      <c r="AK8493" s="20"/>
      <c r="AN8493" s="2"/>
      <c r="AO8493" s="2"/>
    </row>
    <row r="8494" spans="7:41" x14ac:dyDescent="0.25">
      <c r="G8494" s="2"/>
      <c r="AF8494" s="20"/>
      <c r="AI8494" s="2"/>
      <c r="AJ8494" s="2"/>
      <c r="AK8494" s="20"/>
      <c r="AN8494" s="2"/>
      <c r="AO8494" s="2"/>
    </row>
    <row r="8495" spans="7:41" x14ac:dyDescent="0.25">
      <c r="G8495" s="2"/>
      <c r="AF8495" s="20"/>
      <c r="AI8495" s="2"/>
      <c r="AJ8495" s="2"/>
      <c r="AK8495" s="20"/>
      <c r="AN8495" s="2"/>
      <c r="AO8495" s="2"/>
    </row>
    <row r="8496" spans="7:41" x14ac:dyDescent="0.25">
      <c r="G8496" s="2"/>
      <c r="AF8496" s="20"/>
      <c r="AI8496" s="2"/>
      <c r="AJ8496" s="2"/>
      <c r="AK8496" s="20"/>
      <c r="AN8496" s="2"/>
      <c r="AO8496" s="2"/>
    </row>
    <row r="8497" spans="7:41" x14ac:dyDescent="0.25">
      <c r="G8497" s="2"/>
      <c r="AF8497" s="20"/>
      <c r="AI8497" s="2"/>
      <c r="AJ8497" s="2"/>
      <c r="AK8497" s="20"/>
      <c r="AN8497" s="2"/>
      <c r="AO8497" s="2"/>
    </row>
    <row r="8498" spans="7:41" x14ac:dyDescent="0.25">
      <c r="G8498" s="2"/>
      <c r="AF8498" s="20"/>
      <c r="AI8498" s="2"/>
      <c r="AJ8498" s="2"/>
      <c r="AK8498" s="20"/>
      <c r="AN8498" s="2"/>
      <c r="AO8498" s="2"/>
    </row>
    <row r="8499" spans="7:41" x14ac:dyDescent="0.25">
      <c r="G8499" s="2"/>
      <c r="AF8499" s="20"/>
      <c r="AI8499" s="2"/>
      <c r="AJ8499" s="2"/>
      <c r="AK8499" s="20"/>
      <c r="AN8499" s="2"/>
      <c r="AO8499" s="2"/>
    </row>
    <row r="8500" spans="7:41" x14ac:dyDescent="0.25">
      <c r="G8500" s="2"/>
      <c r="AF8500" s="20"/>
      <c r="AI8500" s="2"/>
      <c r="AJ8500" s="2"/>
      <c r="AK8500" s="20"/>
      <c r="AN8500" s="2"/>
      <c r="AO8500" s="2"/>
    </row>
    <row r="8501" spans="7:41" x14ac:dyDescent="0.25">
      <c r="G8501" s="2"/>
      <c r="AF8501" s="20"/>
      <c r="AI8501" s="2"/>
      <c r="AJ8501" s="2"/>
      <c r="AK8501" s="20"/>
      <c r="AN8501" s="2"/>
      <c r="AO8501" s="2"/>
    </row>
    <row r="8502" spans="7:41" x14ac:dyDescent="0.25">
      <c r="G8502" s="2"/>
      <c r="AF8502" s="20"/>
      <c r="AI8502" s="2"/>
      <c r="AJ8502" s="2"/>
      <c r="AK8502" s="20"/>
      <c r="AN8502" s="2"/>
      <c r="AO8502" s="2"/>
    </row>
    <row r="8503" spans="7:41" x14ac:dyDescent="0.25">
      <c r="G8503" s="2"/>
      <c r="AF8503" s="20"/>
      <c r="AI8503" s="2"/>
      <c r="AJ8503" s="2"/>
      <c r="AK8503" s="20"/>
      <c r="AN8503" s="2"/>
      <c r="AO8503" s="2"/>
    </row>
    <row r="8504" spans="7:41" x14ac:dyDescent="0.25">
      <c r="G8504" s="2"/>
      <c r="AF8504" s="20"/>
      <c r="AI8504" s="2"/>
      <c r="AJ8504" s="2"/>
      <c r="AK8504" s="20"/>
      <c r="AN8504" s="2"/>
      <c r="AO8504" s="2"/>
    </row>
    <row r="8505" spans="7:41" x14ac:dyDescent="0.25">
      <c r="G8505" s="2"/>
      <c r="AF8505" s="20"/>
      <c r="AI8505" s="2"/>
      <c r="AJ8505" s="2"/>
      <c r="AK8505" s="20"/>
      <c r="AN8505" s="2"/>
      <c r="AO8505" s="2"/>
    </row>
    <row r="8506" spans="7:41" x14ac:dyDescent="0.25">
      <c r="G8506" s="2"/>
      <c r="AF8506" s="20"/>
      <c r="AI8506" s="2"/>
      <c r="AJ8506" s="2"/>
      <c r="AK8506" s="20"/>
      <c r="AN8506" s="2"/>
      <c r="AO8506" s="2"/>
    </row>
    <row r="8507" spans="7:41" x14ac:dyDescent="0.25">
      <c r="G8507" s="2"/>
      <c r="AF8507" s="20"/>
      <c r="AI8507" s="2"/>
      <c r="AJ8507" s="2"/>
      <c r="AK8507" s="20"/>
      <c r="AN8507" s="2"/>
      <c r="AO8507" s="2"/>
    </row>
    <row r="8508" spans="7:41" x14ac:dyDescent="0.25">
      <c r="G8508" s="2"/>
      <c r="AF8508" s="20"/>
      <c r="AI8508" s="2"/>
      <c r="AJ8508" s="2"/>
      <c r="AK8508" s="20"/>
      <c r="AN8508" s="2"/>
      <c r="AO8508" s="2"/>
    </row>
    <row r="8509" spans="7:41" x14ac:dyDescent="0.25">
      <c r="G8509" s="2"/>
      <c r="AF8509" s="20"/>
      <c r="AI8509" s="2"/>
      <c r="AJ8509" s="2"/>
      <c r="AK8509" s="20"/>
      <c r="AN8509" s="2"/>
      <c r="AO8509" s="2"/>
    </row>
    <row r="8510" spans="7:41" x14ac:dyDescent="0.25">
      <c r="G8510" s="2"/>
      <c r="AF8510" s="20"/>
      <c r="AI8510" s="2"/>
      <c r="AJ8510" s="2"/>
      <c r="AK8510" s="20"/>
      <c r="AN8510" s="2"/>
      <c r="AO8510" s="2"/>
    </row>
    <row r="8511" spans="7:41" x14ac:dyDescent="0.25">
      <c r="G8511" s="2"/>
      <c r="AF8511" s="20"/>
      <c r="AI8511" s="2"/>
      <c r="AJ8511" s="2"/>
      <c r="AK8511" s="20"/>
      <c r="AN8511" s="2"/>
      <c r="AO8511" s="2"/>
    </row>
    <row r="8512" spans="7:41" x14ac:dyDescent="0.25">
      <c r="G8512" s="2"/>
      <c r="AF8512" s="20"/>
      <c r="AI8512" s="2"/>
      <c r="AJ8512" s="2"/>
      <c r="AK8512" s="20"/>
      <c r="AN8512" s="2"/>
      <c r="AO8512" s="2"/>
    </row>
    <row r="8513" spans="7:41" x14ac:dyDescent="0.25">
      <c r="G8513" s="2"/>
      <c r="AF8513" s="20"/>
      <c r="AI8513" s="2"/>
      <c r="AJ8513" s="2"/>
      <c r="AK8513" s="20"/>
      <c r="AN8513" s="2"/>
      <c r="AO8513" s="2"/>
    </row>
    <row r="8514" spans="7:41" x14ac:dyDescent="0.25">
      <c r="G8514" s="2"/>
      <c r="AF8514" s="20"/>
      <c r="AI8514" s="2"/>
      <c r="AJ8514" s="2"/>
      <c r="AK8514" s="20"/>
      <c r="AN8514" s="2"/>
      <c r="AO8514" s="2"/>
    </row>
    <row r="8515" spans="7:41" x14ac:dyDescent="0.25">
      <c r="G8515" s="2"/>
      <c r="AF8515" s="20"/>
      <c r="AI8515" s="2"/>
      <c r="AJ8515" s="2"/>
      <c r="AK8515" s="20"/>
      <c r="AN8515" s="2"/>
      <c r="AO8515" s="2"/>
    </row>
    <row r="8516" spans="7:41" x14ac:dyDescent="0.25">
      <c r="G8516" s="2"/>
      <c r="AF8516" s="20"/>
      <c r="AI8516" s="2"/>
      <c r="AJ8516" s="2"/>
      <c r="AK8516" s="20"/>
      <c r="AN8516" s="2"/>
      <c r="AO8516" s="2"/>
    </row>
    <row r="8517" spans="7:41" x14ac:dyDescent="0.25">
      <c r="G8517" s="2"/>
      <c r="AF8517" s="20"/>
      <c r="AI8517" s="2"/>
      <c r="AJ8517" s="2"/>
      <c r="AK8517" s="20"/>
      <c r="AN8517" s="2"/>
      <c r="AO8517" s="2"/>
    </row>
    <row r="8518" spans="7:41" x14ac:dyDescent="0.25">
      <c r="G8518" s="2"/>
      <c r="AF8518" s="20"/>
      <c r="AI8518" s="2"/>
      <c r="AJ8518" s="2"/>
      <c r="AK8518" s="20"/>
      <c r="AN8518" s="2"/>
      <c r="AO8518" s="2"/>
    </row>
    <row r="8519" spans="7:41" x14ac:dyDescent="0.25">
      <c r="G8519" s="2"/>
      <c r="AF8519" s="20"/>
      <c r="AI8519" s="2"/>
      <c r="AJ8519" s="2"/>
      <c r="AK8519" s="20"/>
      <c r="AN8519" s="2"/>
      <c r="AO8519" s="2"/>
    </row>
    <row r="8520" spans="7:41" x14ac:dyDescent="0.25">
      <c r="G8520" s="2"/>
      <c r="AF8520" s="20"/>
      <c r="AI8520" s="2"/>
      <c r="AJ8520" s="2"/>
      <c r="AK8520" s="20"/>
      <c r="AN8520" s="2"/>
      <c r="AO8520" s="2"/>
    </row>
    <row r="8521" spans="7:41" x14ac:dyDescent="0.25">
      <c r="G8521" s="2"/>
      <c r="AF8521" s="20"/>
      <c r="AI8521" s="2"/>
      <c r="AJ8521" s="2"/>
      <c r="AK8521" s="20"/>
      <c r="AN8521" s="2"/>
      <c r="AO8521" s="2"/>
    </row>
    <row r="8522" spans="7:41" x14ac:dyDescent="0.25">
      <c r="G8522" s="2"/>
      <c r="AF8522" s="20"/>
      <c r="AI8522" s="2"/>
      <c r="AJ8522" s="2"/>
      <c r="AK8522" s="20"/>
      <c r="AN8522" s="2"/>
      <c r="AO8522" s="2"/>
    </row>
    <row r="8523" spans="7:41" x14ac:dyDescent="0.25">
      <c r="G8523" s="2"/>
      <c r="AF8523" s="20"/>
      <c r="AI8523" s="2"/>
      <c r="AJ8523" s="2"/>
      <c r="AK8523" s="20"/>
      <c r="AN8523" s="2"/>
      <c r="AO8523" s="2"/>
    </row>
    <row r="8524" spans="7:41" x14ac:dyDescent="0.25">
      <c r="G8524" s="2"/>
      <c r="AF8524" s="20"/>
      <c r="AI8524" s="2"/>
      <c r="AJ8524" s="2"/>
      <c r="AK8524" s="20"/>
      <c r="AN8524" s="2"/>
      <c r="AO8524" s="2"/>
    </row>
    <row r="8525" spans="7:41" x14ac:dyDescent="0.25">
      <c r="G8525" s="2"/>
      <c r="AF8525" s="20"/>
      <c r="AI8525" s="2"/>
      <c r="AJ8525" s="2"/>
      <c r="AK8525" s="20"/>
      <c r="AN8525" s="2"/>
      <c r="AO8525" s="2"/>
    </row>
    <row r="8526" spans="7:41" x14ac:dyDescent="0.25">
      <c r="G8526" s="2"/>
      <c r="AF8526" s="20"/>
      <c r="AI8526" s="2"/>
      <c r="AJ8526" s="2"/>
      <c r="AK8526" s="20"/>
      <c r="AN8526" s="2"/>
      <c r="AO8526" s="2"/>
    </row>
    <row r="8527" spans="7:41" x14ac:dyDescent="0.25">
      <c r="G8527" s="2"/>
      <c r="AF8527" s="20"/>
      <c r="AI8527" s="2"/>
      <c r="AJ8527" s="2"/>
      <c r="AK8527" s="20"/>
      <c r="AN8527" s="2"/>
      <c r="AO8527" s="2"/>
    </row>
    <row r="8528" spans="7:41" x14ac:dyDescent="0.25">
      <c r="G8528" s="2"/>
      <c r="AF8528" s="20"/>
      <c r="AI8528" s="2"/>
      <c r="AJ8528" s="2"/>
      <c r="AK8528" s="20"/>
      <c r="AN8528" s="2"/>
      <c r="AO8528" s="2"/>
    </row>
    <row r="8529" spans="7:41" x14ac:dyDescent="0.25">
      <c r="G8529" s="2"/>
      <c r="AF8529" s="20"/>
      <c r="AI8529" s="2"/>
      <c r="AJ8529" s="2"/>
      <c r="AK8529" s="20"/>
      <c r="AN8529" s="2"/>
      <c r="AO8529" s="2"/>
    </row>
    <row r="8530" spans="7:41" x14ac:dyDescent="0.25">
      <c r="G8530" s="2"/>
      <c r="AF8530" s="20"/>
      <c r="AI8530" s="2"/>
      <c r="AJ8530" s="2"/>
      <c r="AK8530" s="20"/>
      <c r="AN8530" s="2"/>
      <c r="AO8530" s="2"/>
    </row>
    <row r="8531" spans="7:41" x14ac:dyDescent="0.25">
      <c r="G8531" s="2"/>
      <c r="AF8531" s="20"/>
      <c r="AI8531" s="2"/>
      <c r="AJ8531" s="2"/>
      <c r="AK8531" s="20"/>
      <c r="AN8531" s="2"/>
      <c r="AO8531" s="2"/>
    </row>
    <row r="8532" spans="7:41" x14ac:dyDescent="0.25">
      <c r="G8532" s="2"/>
      <c r="AF8532" s="20"/>
      <c r="AI8532" s="2"/>
      <c r="AJ8532" s="2"/>
      <c r="AK8532" s="20"/>
      <c r="AN8532" s="2"/>
      <c r="AO8532" s="2"/>
    </row>
    <row r="8533" spans="7:41" x14ac:dyDescent="0.25">
      <c r="G8533" s="2"/>
      <c r="AF8533" s="20"/>
      <c r="AI8533" s="2"/>
      <c r="AJ8533" s="2"/>
      <c r="AK8533" s="20"/>
      <c r="AN8533" s="2"/>
      <c r="AO8533" s="2"/>
    </row>
    <row r="8534" spans="7:41" x14ac:dyDescent="0.25">
      <c r="G8534" s="2"/>
      <c r="AF8534" s="20"/>
      <c r="AI8534" s="2"/>
      <c r="AJ8534" s="2"/>
      <c r="AK8534" s="20"/>
      <c r="AN8534" s="2"/>
      <c r="AO8534" s="2"/>
    </row>
    <row r="8535" spans="7:41" x14ac:dyDescent="0.25">
      <c r="G8535" s="2"/>
      <c r="AF8535" s="20"/>
      <c r="AI8535" s="2"/>
      <c r="AJ8535" s="2"/>
      <c r="AK8535" s="20"/>
      <c r="AN8535" s="2"/>
      <c r="AO8535" s="2"/>
    </row>
    <row r="8536" spans="7:41" x14ac:dyDescent="0.25">
      <c r="G8536" s="2"/>
      <c r="AF8536" s="20"/>
      <c r="AI8536" s="2"/>
      <c r="AJ8536" s="2"/>
      <c r="AK8536" s="20"/>
      <c r="AN8536" s="2"/>
      <c r="AO8536" s="2"/>
    </row>
    <row r="8537" spans="7:41" x14ac:dyDescent="0.25">
      <c r="G8537" s="2"/>
      <c r="AF8537" s="20"/>
      <c r="AI8537" s="2"/>
      <c r="AJ8537" s="2"/>
      <c r="AK8537" s="20"/>
      <c r="AN8537" s="2"/>
      <c r="AO8537" s="2"/>
    </row>
    <row r="8538" spans="7:41" x14ac:dyDescent="0.25">
      <c r="G8538" s="2"/>
      <c r="AF8538" s="20"/>
      <c r="AI8538" s="2"/>
      <c r="AJ8538" s="2"/>
      <c r="AK8538" s="20"/>
      <c r="AN8538" s="2"/>
      <c r="AO8538" s="2"/>
    </row>
    <row r="8539" spans="7:41" x14ac:dyDescent="0.25">
      <c r="G8539" s="2"/>
      <c r="AF8539" s="20"/>
      <c r="AI8539" s="2"/>
      <c r="AJ8539" s="2"/>
      <c r="AK8539" s="20"/>
      <c r="AN8539" s="2"/>
      <c r="AO8539" s="2"/>
    </row>
    <row r="8540" spans="7:41" x14ac:dyDescent="0.25">
      <c r="G8540" s="2"/>
      <c r="AF8540" s="20"/>
      <c r="AI8540" s="2"/>
      <c r="AJ8540" s="2"/>
      <c r="AK8540" s="20"/>
      <c r="AN8540" s="2"/>
      <c r="AO8540" s="2"/>
    </row>
    <row r="8541" spans="7:41" x14ac:dyDescent="0.25">
      <c r="G8541" s="2"/>
      <c r="AF8541" s="20"/>
      <c r="AI8541" s="2"/>
      <c r="AJ8541" s="2"/>
      <c r="AK8541" s="20"/>
      <c r="AN8541" s="2"/>
      <c r="AO8541" s="2"/>
    </row>
    <row r="8542" spans="7:41" x14ac:dyDescent="0.25">
      <c r="G8542" s="2"/>
      <c r="AF8542" s="20"/>
      <c r="AI8542" s="2"/>
      <c r="AJ8542" s="2"/>
      <c r="AK8542" s="20"/>
      <c r="AN8542" s="2"/>
      <c r="AO8542" s="2"/>
    </row>
    <row r="8543" spans="7:41" x14ac:dyDescent="0.25">
      <c r="G8543" s="2"/>
      <c r="AF8543" s="20"/>
      <c r="AI8543" s="2"/>
      <c r="AJ8543" s="2"/>
      <c r="AK8543" s="20"/>
      <c r="AN8543" s="2"/>
      <c r="AO8543" s="2"/>
    </row>
    <row r="8544" spans="7:41" x14ac:dyDescent="0.25">
      <c r="G8544" s="2"/>
      <c r="AF8544" s="20"/>
      <c r="AI8544" s="2"/>
      <c r="AJ8544" s="2"/>
      <c r="AK8544" s="20"/>
      <c r="AN8544" s="2"/>
      <c r="AO8544" s="2"/>
    </row>
    <row r="8545" spans="7:41" x14ac:dyDescent="0.25">
      <c r="G8545" s="2"/>
      <c r="AF8545" s="20"/>
      <c r="AI8545" s="2"/>
      <c r="AJ8545" s="2"/>
      <c r="AK8545" s="20"/>
      <c r="AN8545" s="2"/>
      <c r="AO8545" s="2"/>
    </row>
    <row r="8546" spans="7:41" x14ac:dyDescent="0.25">
      <c r="G8546" s="2"/>
      <c r="AF8546" s="20"/>
      <c r="AI8546" s="2"/>
      <c r="AJ8546" s="2"/>
      <c r="AK8546" s="20"/>
      <c r="AN8546" s="2"/>
      <c r="AO8546" s="2"/>
    </row>
    <row r="8547" spans="7:41" x14ac:dyDescent="0.25">
      <c r="G8547" s="2"/>
      <c r="AF8547" s="20"/>
      <c r="AI8547" s="2"/>
      <c r="AJ8547" s="2"/>
      <c r="AK8547" s="20"/>
      <c r="AN8547" s="2"/>
      <c r="AO8547" s="2"/>
    </row>
  </sheetData>
  <sortState ref="A2:AU354">
    <sortCondition ref="F2:F354"/>
    <sortCondition ref="G2:G35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65"/>
  <sheetViews>
    <sheetView workbookViewId="0">
      <pane xSplit="2" ySplit="1" topLeftCell="C2" activePane="bottomRight" state="frozen"/>
      <selection activeCell="C7" sqref="C7:I7"/>
      <selection pane="topRight" activeCell="C7" sqref="C7:I7"/>
      <selection pane="bottomLeft" activeCell="C7" sqref="C7:I7"/>
      <selection pane="bottomRight" activeCell="B2" sqref="B2"/>
    </sheetView>
  </sheetViews>
  <sheetFormatPr defaultRowHeight="15" x14ac:dyDescent="0.25"/>
  <cols>
    <col min="2" max="2" width="20.140625" bestFit="1" customWidth="1"/>
    <col min="3" max="3" width="13.85546875" customWidth="1"/>
    <col min="4" max="5" width="9.85546875" customWidth="1"/>
    <col min="6" max="7" width="10.7109375" customWidth="1"/>
    <col min="8" max="8" width="9.140625" style="2"/>
    <col min="9" max="9" width="20.140625" bestFit="1" customWidth="1"/>
    <col min="10" max="10" width="14.140625" bestFit="1" customWidth="1"/>
    <col min="13" max="14" width="10.7109375" customWidth="1"/>
    <col min="21" max="21" width="12.28515625" bestFit="1" customWidth="1"/>
    <col min="27" max="27" width="9.140625" style="15"/>
    <col min="28" max="28" width="9.140625" style="16"/>
    <col min="29" max="29" width="9.140625" style="15"/>
    <col min="30" max="30" width="25.7109375" bestFit="1" customWidth="1"/>
    <col min="31" max="31" width="12.28515625" style="23" bestFit="1" customWidth="1"/>
    <col min="32" max="32" width="27" bestFit="1" customWidth="1"/>
  </cols>
  <sheetData>
    <row r="1" spans="1:32" ht="135" x14ac:dyDescent="0.25">
      <c r="B1" s="11" t="s">
        <v>27</v>
      </c>
      <c r="C1" s="3" t="s">
        <v>14</v>
      </c>
      <c r="D1" s="4" t="s">
        <v>25</v>
      </c>
      <c r="E1" s="5" t="s">
        <v>26</v>
      </c>
      <c r="F1" s="1" t="s">
        <v>20</v>
      </c>
      <c r="G1" s="1" t="s">
        <v>21</v>
      </c>
      <c r="I1" s="11" t="s">
        <v>17</v>
      </c>
      <c r="J1" s="3" t="s">
        <v>14</v>
      </c>
      <c r="K1" s="4" t="s">
        <v>15</v>
      </c>
      <c r="L1" s="5" t="s">
        <v>24</v>
      </c>
      <c r="M1" s="1" t="s">
        <v>22</v>
      </c>
      <c r="N1" s="1" t="s">
        <v>23</v>
      </c>
      <c r="P1" s="13" t="s">
        <v>30</v>
      </c>
      <c r="Q1" s="1" t="s">
        <v>31</v>
      </c>
      <c r="R1" s="13" t="s">
        <v>28</v>
      </c>
      <c r="S1" s="13" t="s">
        <v>29</v>
      </c>
      <c r="X1" s="18"/>
      <c r="Y1" s="30"/>
      <c r="AA1" s="24"/>
      <c r="AB1" s="25"/>
      <c r="AC1" s="24"/>
      <c r="AD1" s="26"/>
      <c r="AE1" s="27"/>
      <c r="AF1" s="23"/>
    </row>
    <row r="2" spans="1:32" ht="15.75" x14ac:dyDescent="0.25">
      <c r="A2">
        <v>1</v>
      </c>
      <c r="B2" t="s">
        <v>118</v>
      </c>
      <c r="C2" s="12" t="s">
        <v>117</v>
      </c>
      <c r="D2" s="9">
        <v>13</v>
      </c>
      <c r="E2" s="8">
        <v>0.67104062072113191</v>
      </c>
      <c r="F2" s="9">
        <v>10</v>
      </c>
      <c r="G2" s="9">
        <v>2</v>
      </c>
      <c r="I2" t="s">
        <v>118</v>
      </c>
      <c r="J2" s="6" t="s">
        <v>117</v>
      </c>
      <c r="K2" s="7">
        <v>13</v>
      </c>
      <c r="L2" s="8">
        <v>0.88165759064948868</v>
      </c>
      <c r="M2" s="9">
        <v>3</v>
      </c>
      <c r="N2" s="10">
        <v>0</v>
      </c>
      <c r="P2">
        <f t="shared" ref="P2:P33" si="0">D2-K2</f>
        <v>0</v>
      </c>
      <c r="Q2" s="14">
        <f t="shared" ref="Q2:Q33" si="1">E2-L2</f>
        <v>-0.21061696992835677</v>
      </c>
      <c r="R2">
        <f t="shared" ref="R2:R33" si="2">F2-M2</f>
        <v>7</v>
      </c>
      <c r="S2">
        <f t="shared" ref="S2:S33" si="3">G2-N2</f>
        <v>2</v>
      </c>
      <c r="X2" s="18"/>
      <c r="Y2" s="31"/>
      <c r="AD2" s="17"/>
      <c r="AE2" s="18"/>
    </row>
    <row r="3" spans="1:32" ht="15.75" x14ac:dyDescent="0.25">
      <c r="A3">
        <v>2</v>
      </c>
      <c r="B3" t="s">
        <v>120</v>
      </c>
      <c r="C3" s="12" t="s">
        <v>119</v>
      </c>
      <c r="D3" s="9">
        <v>19</v>
      </c>
      <c r="E3" s="8">
        <v>0.89528362014021667</v>
      </c>
      <c r="F3" s="9">
        <v>1</v>
      </c>
      <c r="G3" s="9">
        <v>0</v>
      </c>
      <c r="I3" t="s">
        <v>120</v>
      </c>
      <c r="J3" s="6" t="s">
        <v>119</v>
      </c>
      <c r="K3" s="7">
        <v>19</v>
      </c>
      <c r="L3" s="8">
        <v>0.95650190114068445</v>
      </c>
      <c r="M3" s="9">
        <v>0</v>
      </c>
      <c r="N3" s="10">
        <v>0</v>
      </c>
      <c r="P3">
        <f t="shared" si="0"/>
        <v>0</v>
      </c>
      <c r="Q3" s="14">
        <f t="shared" si="1"/>
        <v>-6.1218281000467778E-2</v>
      </c>
      <c r="R3">
        <f t="shared" si="2"/>
        <v>1</v>
      </c>
      <c r="S3">
        <f t="shared" si="3"/>
        <v>0</v>
      </c>
      <c r="X3" s="18"/>
      <c r="Y3" s="31"/>
      <c r="AD3" s="17"/>
      <c r="AE3" s="18"/>
    </row>
    <row r="4" spans="1:32" ht="15.75" x14ac:dyDescent="0.25">
      <c r="A4">
        <v>3</v>
      </c>
      <c r="B4" t="s">
        <v>122</v>
      </c>
      <c r="C4" s="12" t="s">
        <v>121</v>
      </c>
      <c r="D4" s="9">
        <v>8</v>
      </c>
      <c r="E4" s="8">
        <v>0.94943435035995882</v>
      </c>
      <c r="F4" s="9">
        <v>0</v>
      </c>
      <c r="G4" s="9">
        <v>0</v>
      </c>
      <c r="I4" t="s">
        <v>122</v>
      </c>
      <c r="J4" s="6" t="s">
        <v>121</v>
      </c>
      <c r="K4" s="7">
        <v>8</v>
      </c>
      <c r="L4" s="8">
        <v>0.97223367697594498</v>
      </c>
      <c r="M4" s="9">
        <v>0</v>
      </c>
      <c r="N4" s="10">
        <v>0</v>
      </c>
      <c r="P4">
        <f t="shared" si="0"/>
        <v>0</v>
      </c>
      <c r="Q4" s="14">
        <f t="shared" si="1"/>
        <v>-2.279932661598616E-2</v>
      </c>
      <c r="R4">
        <f t="shared" si="2"/>
        <v>0</v>
      </c>
      <c r="S4">
        <f t="shared" si="3"/>
        <v>0</v>
      </c>
      <c r="X4" s="18"/>
      <c r="Y4" s="31"/>
      <c r="AD4" s="17"/>
      <c r="AE4" s="18"/>
    </row>
    <row r="5" spans="1:32" ht="15.75" x14ac:dyDescent="0.25">
      <c r="A5">
        <v>4</v>
      </c>
      <c r="B5" t="s">
        <v>124</v>
      </c>
      <c r="C5" s="12" t="s">
        <v>123</v>
      </c>
      <c r="D5" s="9">
        <v>11</v>
      </c>
      <c r="E5" s="8">
        <v>0.93493431855500819</v>
      </c>
      <c r="F5" s="9">
        <v>0</v>
      </c>
      <c r="G5" s="9">
        <v>0</v>
      </c>
      <c r="I5" t="s">
        <v>124</v>
      </c>
      <c r="J5" s="6" t="s">
        <v>123</v>
      </c>
      <c r="K5" s="7">
        <v>11</v>
      </c>
      <c r="L5" s="8">
        <v>0.96079207920792076</v>
      </c>
      <c r="M5" s="9">
        <v>0</v>
      </c>
      <c r="N5" s="10">
        <v>0</v>
      </c>
      <c r="P5">
        <f t="shared" si="0"/>
        <v>0</v>
      </c>
      <c r="Q5" s="14">
        <f t="shared" si="1"/>
        <v>-2.5857760652912565E-2</v>
      </c>
      <c r="R5">
        <f t="shared" si="2"/>
        <v>0</v>
      </c>
      <c r="S5">
        <f t="shared" si="3"/>
        <v>0</v>
      </c>
      <c r="X5" s="18"/>
      <c r="Y5" s="31"/>
      <c r="AD5" s="17"/>
      <c r="AE5" s="18"/>
    </row>
    <row r="6" spans="1:32" ht="15.75" x14ac:dyDescent="0.25">
      <c r="A6">
        <v>5</v>
      </c>
      <c r="B6" t="s">
        <v>144</v>
      </c>
      <c r="C6" s="12" t="s">
        <v>143</v>
      </c>
      <c r="D6" s="9">
        <v>17</v>
      </c>
      <c r="E6" s="8">
        <v>0.69908902691511388</v>
      </c>
      <c r="F6" s="9">
        <v>15</v>
      </c>
      <c r="G6" s="9">
        <v>3</v>
      </c>
      <c r="I6" t="s">
        <v>144</v>
      </c>
      <c r="J6" s="6" t="s">
        <v>143</v>
      </c>
      <c r="K6" s="7">
        <v>17</v>
      </c>
      <c r="L6" s="8">
        <v>0.79664279319606091</v>
      </c>
      <c r="M6" s="9">
        <v>6</v>
      </c>
      <c r="N6" s="10">
        <v>0</v>
      </c>
      <c r="P6">
        <f t="shared" si="0"/>
        <v>0</v>
      </c>
      <c r="Q6" s="14">
        <f t="shared" si="1"/>
        <v>-9.755376628094703E-2</v>
      </c>
      <c r="R6">
        <f t="shared" si="2"/>
        <v>9</v>
      </c>
      <c r="S6">
        <f t="shared" si="3"/>
        <v>3</v>
      </c>
      <c r="X6" s="18"/>
      <c r="Y6" s="31"/>
      <c r="AD6" s="17"/>
      <c r="AE6" s="18"/>
    </row>
    <row r="7" spans="1:32" ht="15.75" x14ac:dyDescent="0.25">
      <c r="A7">
        <v>6</v>
      </c>
      <c r="B7" t="s">
        <v>128</v>
      </c>
      <c r="C7" s="12" t="s">
        <v>127</v>
      </c>
      <c r="D7" s="9">
        <v>5</v>
      </c>
      <c r="E7" s="8">
        <v>0.94699475594997984</v>
      </c>
      <c r="F7" s="9">
        <v>0</v>
      </c>
      <c r="G7" s="9">
        <v>0</v>
      </c>
      <c r="I7" t="s">
        <v>128</v>
      </c>
      <c r="J7" s="6" t="s">
        <v>127</v>
      </c>
      <c r="K7" s="7">
        <v>5</v>
      </c>
      <c r="L7" s="8">
        <v>0.95951629863301791</v>
      </c>
      <c r="M7" s="9">
        <v>0</v>
      </c>
      <c r="N7" s="10">
        <v>0</v>
      </c>
      <c r="P7">
        <f t="shared" si="0"/>
        <v>0</v>
      </c>
      <c r="Q7" s="14">
        <f t="shared" si="1"/>
        <v>-1.2521542683038067E-2</v>
      </c>
      <c r="R7">
        <f t="shared" si="2"/>
        <v>0</v>
      </c>
      <c r="S7">
        <f t="shared" si="3"/>
        <v>0</v>
      </c>
      <c r="X7" s="18"/>
      <c r="Y7" s="31"/>
      <c r="AD7" s="17"/>
      <c r="AE7" s="18"/>
    </row>
    <row r="8" spans="1:32" ht="15.75" x14ac:dyDescent="0.25">
      <c r="A8">
        <v>7</v>
      </c>
      <c r="B8" t="s">
        <v>132</v>
      </c>
      <c r="C8" s="12" t="s">
        <v>131</v>
      </c>
      <c r="D8" s="9">
        <v>13</v>
      </c>
      <c r="E8" s="8">
        <v>0.94386759309860258</v>
      </c>
      <c r="F8" s="9">
        <v>0</v>
      </c>
      <c r="G8" s="9">
        <v>0</v>
      </c>
      <c r="I8" t="s">
        <v>132</v>
      </c>
      <c r="J8" s="6" t="s">
        <v>131</v>
      </c>
      <c r="K8" s="7">
        <v>13</v>
      </c>
      <c r="L8" s="8">
        <v>0.96067722555980339</v>
      </c>
      <c r="M8" s="9">
        <v>0</v>
      </c>
      <c r="N8" s="10">
        <v>0</v>
      </c>
      <c r="P8">
        <f t="shared" si="0"/>
        <v>0</v>
      </c>
      <c r="Q8" s="14">
        <f t="shared" si="1"/>
        <v>-1.6809632461200819E-2</v>
      </c>
      <c r="R8">
        <f t="shared" si="2"/>
        <v>0</v>
      </c>
      <c r="S8">
        <f t="shared" si="3"/>
        <v>0</v>
      </c>
      <c r="X8" s="18"/>
      <c r="Y8" s="31"/>
      <c r="AD8" s="17"/>
      <c r="AE8" s="18"/>
    </row>
    <row r="9" spans="1:32" ht="15.75" x14ac:dyDescent="0.25">
      <c r="A9">
        <v>8</v>
      </c>
      <c r="B9" t="s">
        <v>134</v>
      </c>
      <c r="C9" s="12" t="s">
        <v>133</v>
      </c>
      <c r="D9" s="9">
        <v>8</v>
      </c>
      <c r="E9" s="8">
        <v>0.76654545454545453</v>
      </c>
      <c r="F9" s="9">
        <v>3</v>
      </c>
      <c r="G9" s="9">
        <v>0</v>
      </c>
      <c r="I9" t="s">
        <v>134</v>
      </c>
      <c r="J9" s="6" t="s">
        <v>133</v>
      </c>
      <c r="K9" s="7">
        <v>8</v>
      </c>
      <c r="L9" s="8">
        <v>0.8373094077377865</v>
      </c>
      <c r="M9" s="9">
        <v>2</v>
      </c>
      <c r="N9" s="10">
        <v>0</v>
      </c>
      <c r="P9">
        <f t="shared" si="0"/>
        <v>0</v>
      </c>
      <c r="Q9" s="14">
        <f t="shared" si="1"/>
        <v>-7.0763953192331974E-2</v>
      </c>
      <c r="R9">
        <f t="shared" si="2"/>
        <v>1</v>
      </c>
      <c r="S9">
        <f t="shared" si="3"/>
        <v>0</v>
      </c>
      <c r="X9" s="18"/>
      <c r="Y9" s="31"/>
      <c r="AD9" s="17"/>
      <c r="AE9" s="18"/>
    </row>
    <row r="10" spans="1:32" ht="15.75" x14ac:dyDescent="0.25">
      <c r="A10">
        <v>9</v>
      </c>
      <c r="B10" t="s">
        <v>136</v>
      </c>
      <c r="C10" s="12" t="s">
        <v>135</v>
      </c>
      <c r="D10" s="9">
        <v>9</v>
      </c>
      <c r="E10" s="8">
        <v>0.95520421607378125</v>
      </c>
      <c r="F10" s="9">
        <v>0</v>
      </c>
      <c r="G10" s="9">
        <v>0</v>
      </c>
      <c r="I10" t="s">
        <v>136</v>
      </c>
      <c r="J10" s="6" t="s">
        <v>135</v>
      </c>
      <c r="K10" s="7">
        <v>9</v>
      </c>
      <c r="L10" s="8">
        <v>0.97134535888763618</v>
      </c>
      <c r="M10" s="9">
        <v>0</v>
      </c>
      <c r="N10" s="10">
        <v>0</v>
      </c>
      <c r="P10">
        <f t="shared" si="0"/>
        <v>0</v>
      </c>
      <c r="Q10" s="14">
        <f t="shared" si="1"/>
        <v>-1.6141142813854925E-2</v>
      </c>
      <c r="R10">
        <f t="shared" si="2"/>
        <v>0</v>
      </c>
      <c r="S10">
        <f t="shared" si="3"/>
        <v>0</v>
      </c>
      <c r="X10" s="18"/>
      <c r="Y10" s="31"/>
      <c r="AD10" s="17"/>
      <c r="AE10" s="18"/>
    </row>
    <row r="11" spans="1:32" ht="15.75" x14ac:dyDescent="0.25">
      <c r="A11">
        <v>10</v>
      </c>
      <c r="B11" t="s">
        <v>138</v>
      </c>
      <c r="C11" s="12" t="s">
        <v>137</v>
      </c>
      <c r="D11" s="9">
        <v>8</v>
      </c>
      <c r="E11" s="8">
        <v>0.88978091236494594</v>
      </c>
      <c r="F11" s="9">
        <v>1</v>
      </c>
      <c r="G11" s="9">
        <v>0</v>
      </c>
      <c r="I11" t="s">
        <v>138</v>
      </c>
      <c r="J11" s="6" t="s">
        <v>137</v>
      </c>
      <c r="K11" s="7">
        <v>8</v>
      </c>
      <c r="L11" s="8">
        <v>0.90983112183353443</v>
      </c>
      <c r="M11" s="9">
        <v>0</v>
      </c>
      <c r="N11" s="10">
        <v>0</v>
      </c>
      <c r="P11">
        <f t="shared" si="0"/>
        <v>0</v>
      </c>
      <c r="Q11" s="14">
        <f t="shared" si="1"/>
        <v>-2.0050209468588487E-2</v>
      </c>
      <c r="R11">
        <f t="shared" si="2"/>
        <v>1</v>
      </c>
      <c r="S11">
        <f t="shared" si="3"/>
        <v>0</v>
      </c>
      <c r="X11" s="18"/>
      <c r="Y11" s="31"/>
      <c r="AD11" s="17"/>
      <c r="AE11" s="18"/>
    </row>
    <row r="12" spans="1:32" ht="15.75" x14ac:dyDescent="0.25">
      <c r="A12">
        <v>11</v>
      </c>
      <c r="B12" t="s">
        <v>140</v>
      </c>
      <c r="C12" s="12" t="s">
        <v>139</v>
      </c>
      <c r="D12" s="9">
        <v>7</v>
      </c>
      <c r="E12" s="8">
        <v>0.91140284555639561</v>
      </c>
      <c r="F12" s="9">
        <v>0</v>
      </c>
      <c r="G12" s="9">
        <v>0</v>
      </c>
      <c r="I12" t="s">
        <v>140</v>
      </c>
      <c r="J12" s="6" t="s">
        <v>139</v>
      </c>
      <c r="K12" s="7">
        <v>7</v>
      </c>
      <c r="L12" s="8">
        <v>0.96477137176938366</v>
      </c>
      <c r="M12" s="9">
        <v>0</v>
      </c>
      <c r="N12" s="10">
        <v>0</v>
      </c>
      <c r="P12">
        <f t="shared" si="0"/>
        <v>0</v>
      </c>
      <c r="Q12" s="14">
        <f t="shared" si="1"/>
        <v>-5.3368526212988043E-2</v>
      </c>
      <c r="R12">
        <f t="shared" si="2"/>
        <v>0</v>
      </c>
      <c r="S12">
        <f t="shared" si="3"/>
        <v>0</v>
      </c>
      <c r="X12" s="18"/>
      <c r="Y12" s="31"/>
      <c r="AD12" s="17"/>
      <c r="AE12" s="18"/>
    </row>
    <row r="13" spans="1:32" ht="15.75" x14ac:dyDescent="0.25">
      <c r="A13">
        <v>12</v>
      </c>
      <c r="B13" t="s">
        <v>142</v>
      </c>
      <c r="C13" s="12" t="s">
        <v>141</v>
      </c>
      <c r="D13" s="9">
        <v>6</v>
      </c>
      <c r="E13" s="8">
        <v>0.86564625850340138</v>
      </c>
      <c r="F13" s="9">
        <v>3</v>
      </c>
      <c r="G13" s="9">
        <v>0</v>
      </c>
      <c r="I13" t="s">
        <v>142</v>
      </c>
      <c r="J13" s="6" t="s">
        <v>141</v>
      </c>
      <c r="K13" s="7">
        <v>6</v>
      </c>
      <c r="L13" s="8">
        <v>0.88151225007040268</v>
      </c>
      <c r="M13" s="9">
        <v>1</v>
      </c>
      <c r="N13" s="10">
        <v>0</v>
      </c>
      <c r="P13">
        <f t="shared" si="0"/>
        <v>0</v>
      </c>
      <c r="Q13" s="14">
        <f t="shared" si="1"/>
        <v>-1.5865991567001303E-2</v>
      </c>
      <c r="R13">
        <f t="shared" si="2"/>
        <v>2</v>
      </c>
      <c r="S13">
        <f t="shared" si="3"/>
        <v>0</v>
      </c>
      <c r="X13" s="18"/>
      <c r="Y13" s="31"/>
      <c r="AD13" s="17"/>
      <c r="AE13" s="18"/>
    </row>
    <row r="14" spans="1:32" ht="15.75" x14ac:dyDescent="0.25">
      <c r="A14">
        <v>13</v>
      </c>
      <c r="B14" t="s">
        <v>146</v>
      </c>
      <c r="C14" s="12" t="s">
        <v>145</v>
      </c>
      <c r="D14" s="9">
        <v>9</v>
      </c>
      <c r="E14" s="8">
        <v>0.92759679774432302</v>
      </c>
      <c r="F14" s="9">
        <v>0</v>
      </c>
      <c r="G14" s="9">
        <v>0</v>
      </c>
      <c r="I14" t="s">
        <v>146</v>
      </c>
      <c r="J14" s="6" t="s">
        <v>145</v>
      </c>
      <c r="K14" s="7">
        <v>9</v>
      </c>
      <c r="L14" s="8">
        <v>0.96841865237715197</v>
      </c>
      <c r="M14" s="9">
        <v>0</v>
      </c>
      <c r="N14" s="10">
        <v>0</v>
      </c>
      <c r="P14">
        <f t="shared" si="0"/>
        <v>0</v>
      </c>
      <c r="Q14" s="14">
        <f t="shared" si="1"/>
        <v>-4.0821854632828947E-2</v>
      </c>
      <c r="R14">
        <f t="shared" si="2"/>
        <v>0</v>
      </c>
      <c r="S14">
        <f t="shared" si="3"/>
        <v>0</v>
      </c>
      <c r="X14" s="18"/>
      <c r="Y14" s="31"/>
      <c r="AD14" s="17"/>
      <c r="AE14" s="18"/>
    </row>
    <row r="15" spans="1:32" ht="15.75" x14ac:dyDescent="0.25">
      <c r="A15">
        <v>14</v>
      </c>
      <c r="B15" t="s">
        <v>148</v>
      </c>
      <c r="C15" s="12" t="s">
        <v>147</v>
      </c>
      <c r="D15" s="9">
        <v>23</v>
      </c>
      <c r="E15" s="8">
        <v>0.73383573612931408</v>
      </c>
      <c r="F15" s="9">
        <v>1</v>
      </c>
      <c r="G15" s="9">
        <v>1</v>
      </c>
      <c r="I15" t="s">
        <v>148</v>
      </c>
      <c r="J15" s="6" t="s">
        <v>147</v>
      </c>
      <c r="K15" s="7">
        <v>23</v>
      </c>
      <c r="L15" s="8">
        <v>0.87242996272694484</v>
      </c>
      <c r="M15" s="9">
        <v>1</v>
      </c>
      <c r="N15" s="10">
        <v>0</v>
      </c>
      <c r="P15">
        <f t="shared" si="0"/>
        <v>0</v>
      </c>
      <c r="Q15" s="14">
        <f t="shared" si="1"/>
        <v>-0.13859422659763077</v>
      </c>
      <c r="R15">
        <f t="shared" si="2"/>
        <v>0</v>
      </c>
      <c r="S15">
        <f t="shared" si="3"/>
        <v>1</v>
      </c>
      <c r="X15" s="18"/>
      <c r="Y15" s="31"/>
      <c r="AD15" s="17"/>
      <c r="AE15" s="18"/>
    </row>
    <row r="16" spans="1:32" ht="15.75" x14ac:dyDescent="0.25">
      <c r="A16">
        <v>15</v>
      </c>
      <c r="B16" t="s">
        <v>150</v>
      </c>
      <c r="C16" s="12" t="s">
        <v>149</v>
      </c>
      <c r="D16" s="9">
        <v>21</v>
      </c>
      <c r="E16" s="8">
        <v>0.59319020313819626</v>
      </c>
      <c r="F16" s="9">
        <v>15</v>
      </c>
      <c r="G16" s="9">
        <v>5</v>
      </c>
      <c r="I16" t="s">
        <v>150</v>
      </c>
      <c r="J16" s="6" t="s">
        <v>149</v>
      </c>
      <c r="K16" s="7">
        <v>21</v>
      </c>
      <c r="L16" s="8">
        <v>0.66276521333644212</v>
      </c>
      <c r="M16" s="9">
        <v>7</v>
      </c>
      <c r="N16" s="10">
        <v>1</v>
      </c>
      <c r="P16">
        <f t="shared" si="0"/>
        <v>0</v>
      </c>
      <c r="Q16" s="14">
        <f t="shared" si="1"/>
        <v>-6.9575010198245857E-2</v>
      </c>
      <c r="R16">
        <f t="shared" si="2"/>
        <v>8</v>
      </c>
      <c r="S16">
        <f t="shared" si="3"/>
        <v>4</v>
      </c>
      <c r="X16" s="18"/>
      <c r="Y16" s="31"/>
      <c r="AD16" s="17"/>
      <c r="AE16" s="18"/>
    </row>
    <row r="17" spans="1:31" ht="15.75" x14ac:dyDescent="0.25">
      <c r="A17">
        <v>16</v>
      </c>
      <c r="B17" t="s">
        <v>152</v>
      </c>
      <c r="C17" s="12" t="s">
        <v>151</v>
      </c>
      <c r="D17" s="9">
        <v>22</v>
      </c>
      <c r="E17" s="8">
        <v>0.877632327831531</v>
      </c>
      <c r="F17" s="9">
        <v>1</v>
      </c>
      <c r="G17" s="9">
        <v>0</v>
      </c>
      <c r="I17" t="s">
        <v>152</v>
      </c>
      <c r="J17" s="6" t="s">
        <v>151</v>
      </c>
      <c r="K17" s="7">
        <v>22</v>
      </c>
      <c r="L17" s="8">
        <v>0.96223980732840186</v>
      </c>
      <c r="M17" s="9">
        <v>0</v>
      </c>
      <c r="N17" s="10">
        <v>0</v>
      </c>
      <c r="P17">
        <f t="shared" si="0"/>
        <v>0</v>
      </c>
      <c r="Q17" s="14">
        <f t="shared" si="1"/>
        <v>-8.4607479496870863E-2</v>
      </c>
      <c r="R17">
        <f t="shared" si="2"/>
        <v>1</v>
      </c>
      <c r="S17">
        <f t="shared" si="3"/>
        <v>0</v>
      </c>
      <c r="X17" s="18"/>
      <c r="Y17" s="31"/>
      <c r="AD17" s="17"/>
      <c r="AE17" s="18"/>
    </row>
    <row r="18" spans="1:31" ht="15.75" x14ac:dyDescent="0.25">
      <c r="A18">
        <v>17</v>
      </c>
      <c r="B18" t="s">
        <v>154</v>
      </c>
      <c r="C18" s="12" t="s">
        <v>153</v>
      </c>
      <c r="D18" s="9">
        <v>6</v>
      </c>
      <c r="E18" s="8">
        <v>0.95673412421493376</v>
      </c>
      <c r="F18" s="9">
        <v>0</v>
      </c>
      <c r="G18" s="9">
        <v>0</v>
      </c>
      <c r="I18" t="s">
        <v>154</v>
      </c>
      <c r="J18" s="6" t="s">
        <v>153</v>
      </c>
      <c r="K18" s="7">
        <v>6</v>
      </c>
      <c r="L18" s="8">
        <v>0.95872775463839455</v>
      </c>
      <c r="M18" s="9">
        <v>0</v>
      </c>
      <c r="N18" s="10">
        <v>0</v>
      </c>
      <c r="P18">
        <f t="shared" si="0"/>
        <v>0</v>
      </c>
      <c r="Q18" s="14">
        <f t="shared" si="1"/>
        <v>-1.9936304234607904E-3</v>
      </c>
      <c r="R18">
        <f t="shared" si="2"/>
        <v>0</v>
      </c>
      <c r="S18">
        <f t="shared" si="3"/>
        <v>0</v>
      </c>
      <c r="X18" s="18"/>
      <c r="Y18" s="31"/>
      <c r="AD18" s="17"/>
      <c r="AE18" s="18"/>
    </row>
    <row r="19" spans="1:31" ht="15.75" x14ac:dyDescent="0.25">
      <c r="A19">
        <v>18</v>
      </c>
      <c r="B19" t="s">
        <v>156</v>
      </c>
      <c r="C19" s="12" t="s">
        <v>155</v>
      </c>
      <c r="D19" s="9">
        <v>6</v>
      </c>
      <c r="E19" s="8">
        <v>0.944842284739983</v>
      </c>
      <c r="F19" s="9">
        <v>0</v>
      </c>
      <c r="G19" s="9">
        <v>0</v>
      </c>
      <c r="I19" t="s">
        <v>156</v>
      </c>
      <c r="J19" s="6" t="s">
        <v>155</v>
      </c>
      <c r="K19" s="7">
        <v>6</v>
      </c>
      <c r="L19" s="8">
        <v>0.96825050857308925</v>
      </c>
      <c r="M19" s="9">
        <v>0</v>
      </c>
      <c r="N19" s="10">
        <v>0</v>
      </c>
      <c r="P19">
        <f t="shared" si="0"/>
        <v>0</v>
      </c>
      <c r="Q19" s="14">
        <f t="shared" si="1"/>
        <v>-2.3408223833106256E-2</v>
      </c>
      <c r="R19">
        <f t="shared" si="2"/>
        <v>0</v>
      </c>
      <c r="S19">
        <f t="shared" si="3"/>
        <v>0</v>
      </c>
      <c r="X19" s="18"/>
      <c r="Y19" s="31"/>
      <c r="AD19" s="17"/>
      <c r="AE19" s="18"/>
    </row>
    <row r="20" spans="1:31" ht="15.75" x14ac:dyDescent="0.25">
      <c r="A20">
        <v>19</v>
      </c>
      <c r="B20" t="s">
        <v>158</v>
      </c>
      <c r="C20" s="12" t="s">
        <v>157</v>
      </c>
      <c r="D20" s="9">
        <v>8</v>
      </c>
      <c r="E20" s="8">
        <v>0.93293815801114743</v>
      </c>
      <c r="F20" s="9">
        <v>0</v>
      </c>
      <c r="G20" s="9">
        <v>0</v>
      </c>
      <c r="I20" t="s">
        <v>158</v>
      </c>
      <c r="J20" s="6" t="s">
        <v>157</v>
      </c>
      <c r="K20" s="7">
        <v>8</v>
      </c>
      <c r="L20" s="8">
        <v>0.95738598590612956</v>
      </c>
      <c r="M20" s="9">
        <v>0</v>
      </c>
      <c r="N20" s="10">
        <v>0</v>
      </c>
      <c r="P20">
        <f t="shared" si="0"/>
        <v>0</v>
      </c>
      <c r="Q20" s="14">
        <f t="shared" si="1"/>
        <v>-2.4447827894982121E-2</v>
      </c>
      <c r="R20">
        <f t="shared" si="2"/>
        <v>0</v>
      </c>
      <c r="S20">
        <f t="shared" si="3"/>
        <v>0</v>
      </c>
      <c r="X20" s="18"/>
      <c r="Y20" s="31"/>
      <c r="AD20" s="17"/>
      <c r="AE20" s="18"/>
    </row>
    <row r="21" spans="1:31" ht="15.75" x14ac:dyDescent="0.25">
      <c r="A21">
        <v>20</v>
      </c>
      <c r="B21" t="s">
        <v>180</v>
      </c>
      <c r="C21" s="12" t="s">
        <v>179</v>
      </c>
      <c r="D21" s="9">
        <v>9</v>
      </c>
      <c r="E21" s="8">
        <v>0.95902285263987397</v>
      </c>
      <c r="F21" s="9">
        <v>0</v>
      </c>
      <c r="G21" s="9">
        <v>0</v>
      </c>
      <c r="I21" t="s">
        <v>180</v>
      </c>
      <c r="J21" s="6" t="s">
        <v>179</v>
      </c>
      <c r="K21" s="7">
        <v>9</v>
      </c>
      <c r="L21" s="8">
        <v>0.97414965986394553</v>
      </c>
      <c r="M21" s="9">
        <v>0</v>
      </c>
      <c r="N21" s="10">
        <v>0</v>
      </c>
      <c r="P21">
        <f t="shared" si="0"/>
        <v>0</v>
      </c>
      <c r="Q21" s="14">
        <f t="shared" si="1"/>
        <v>-1.5126807224071559E-2</v>
      </c>
      <c r="R21">
        <f t="shared" si="2"/>
        <v>0</v>
      </c>
      <c r="S21">
        <f t="shared" si="3"/>
        <v>0</v>
      </c>
      <c r="X21" s="18"/>
      <c r="Y21" s="31"/>
      <c r="AD21" s="17"/>
      <c r="AE21" s="18"/>
    </row>
    <row r="22" spans="1:31" ht="15.75" x14ac:dyDescent="0.25">
      <c r="A22">
        <v>21</v>
      </c>
      <c r="B22" t="s">
        <v>160</v>
      </c>
      <c r="C22" s="12" t="s">
        <v>159</v>
      </c>
      <c r="D22" s="9">
        <v>8</v>
      </c>
      <c r="E22" s="8">
        <v>0.96421845574387943</v>
      </c>
      <c r="F22" s="9">
        <v>0</v>
      </c>
      <c r="G22" s="9">
        <v>0</v>
      </c>
      <c r="I22" t="s">
        <v>160</v>
      </c>
      <c r="J22" s="6" t="s">
        <v>159</v>
      </c>
      <c r="K22" s="7">
        <v>8</v>
      </c>
      <c r="L22" s="8">
        <v>0.96072414851181342</v>
      </c>
      <c r="M22" s="9">
        <v>0</v>
      </c>
      <c r="N22" s="10">
        <v>0</v>
      </c>
      <c r="P22">
        <f t="shared" si="0"/>
        <v>0</v>
      </c>
      <c r="Q22" s="14">
        <f t="shared" si="1"/>
        <v>3.4943072320660074E-3</v>
      </c>
      <c r="R22">
        <f t="shared" si="2"/>
        <v>0</v>
      </c>
      <c r="S22">
        <f t="shared" si="3"/>
        <v>0</v>
      </c>
      <c r="X22" s="18"/>
      <c r="Y22" s="31"/>
      <c r="AD22" s="17"/>
      <c r="AE22" s="18"/>
    </row>
    <row r="23" spans="1:31" ht="15.75" x14ac:dyDescent="0.25">
      <c r="A23">
        <v>22</v>
      </c>
      <c r="B23" t="s">
        <v>162</v>
      </c>
      <c r="C23" s="12" t="s">
        <v>161</v>
      </c>
      <c r="D23" s="9">
        <v>20</v>
      </c>
      <c r="E23" s="8">
        <v>0.92576371400416069</v>
      </c>
      <c r="F23" s="9">
        <v>0</v>
      </c>
      <c r="G23" s="9">
        <v>0</v>
      </c>
      <c r="I23" t="s">
        <v>162</v>
      </c>
      <c r="J23" s="6" t="s">
        <v>161</v>
      </c>
      <c r="K23" s="7">
        <v>20</v>
      </c>
      <c r="L23" s="8">
        <v>0.95504138449962372</v>
      </c>
      <c r="M23" s="9">
        <v>0</v>
      </c>
      <c r="N23" s="10">
        <v>0</v>
      </c>
      <c r="P23">
        <f t="shared" si="0"/>
        <v>0</v>
      </c>
      <c r="Q23" s="14">
        <f t="shared" si="1"/>
        <v>-2.9277670495463037E-2</v>
      </c>
      <c r="R23">
        <f t="shared" si="2"/>
        <v>0</v>
      </c>
      <c r="S23">
        <f t="shared" si="3"/>
        <v>0</v>
      </c>
      <c r="X23" s="18"/>
      <c r="Y23" s="31"/>
      <c r="AD23" s="17"/>
      <c r="AE23" s="18"/>
    </row>
    <row r="24" spans="1:31" ht="15.75" x14ac:dyDescent="0.25">
      <c r="A24">
        <v>23</v>
      </c>
      <c r="B24" t="s">
        <v>164</v>
      </c>
      <c r="C24" s="12" t="s">
        <v>163</v>
      </c>
      <c r="D24" s="9">
        <v>6</v>
      </c>
      <c r="E24" s="8">
        <v>0.96059957173447541</v>
      </c>
      <c r="F24" s="9">
        <v>0</v>
      </c>
      <c r="G24" s="9">
        <v>0</v>
      </c>
      <c r="I24" t="s">
        <v>164</v>
      </c>
      <c r="J24" s="6" t="s">
        <v>163</v>
      </c>
      <c r="K24" s="7">
        <v>6</v>
      </c>
      <c r="L24" s="8">
        <v>0.96759675967596759</v>
      </c>
      <c r="M24" s="9">
        <v>0</v>
      </c>
      <c r="N24" s="10">
        <v>0</v>
      </c>
      <c r="P24">
        <f t="shared" si="0"/>
        <v>0</v>
      </c>
      <c r="Q24" s="14">
        <f t="shared" si="1"/>
        <v>-6.9971879414921778E-3</v>
      </c>
      <c r="R24">
        <f t="shared" si="2"/>
        <v>0</v>
      </c>
      <c r="S24">
        <f t="shared" si="3"/>
        <v>0</v>
      </c>
      <c r="X24" s="18"/>
      <c r="Y24" s="31"/>
      <c r="AD24" s="17"/>
      <c r="AE24" s="18"/>
    </row>
    <row r="25" spans="1:31" ht="15.75" x14ac:dyDescent="0.25">
      <c r="A25">
        <v>24</v>
      </c>
      <c r="B25" t="s">
        <v>166</v>
      </c>
      <c r="C25" s="12" t="s">
        <v>165</v>
      </c>
      <c r="D25" s="9">
        <v>12</v>
      </c>
      <c r="E25" s="8">
        <v>0.87063889064775535</v>
      </c>
      <c r="F25" s="9">
        <v>2</v>
      </c>
      <c r="G25" s="9">
        <v>0</v>
      </c>
      <c r="I25" t="s">
        <v>166</v>
      </c>
      <c r="J25" s="6" t="s">
        <v>165</v>
      </c>
      <c r="K25" s="7">
        <v>12</v>
      </c>
      <c r="L25" s="8">
        <v>0.9481740651650995</v>
      </c>
      <c r="M25" s="9">
        <v>0</v>
      </c>
      <c r="N25" s="10">
        <v>0</v>
      </c>
      <c r="P25">
        <f t="shared" si="0"/>
        <v>0</v>
      </c>
      <c r="Q25" s="14">
        <f t="shared" si="1"/>
        <v>-7.7535174517344152E-2</v>
      </c>
      <c r="R25">
        <f t="shared" si="2"/>
        <v>2</v>
      </c>
      <c r="S25">
        <f t="shared" si="3"/>
        <v>0</v>
      </c>
      <c r="X25" s="18"/>
      <c r="Y25" s="31"/>
      <c r="AD25" s="17"/>
      <c r="AE25" s="18"/>
    </row>
    <row r="26" spans="1:31" ht="15.75" x14ac:dyDescent="0.25">
      <c r="A26">
        <v>25</v>
      </c>
      <c r="B26" t="s">
        <v>168</v>
      </c>
      <c r="C26" s="12" t="s">
        <v>167</v>
      </c>
      <c r="D26" s="9">
        <v>11</v>
      </c>
      <c r="E26" s="8">
        <v>0.89802240925285282</v>
      </c>
      <c r="F26" s="9">
        <v>1</v>
      </c>
      <c r="G26" s="9">
        <v>0</v>
      </c>
      <c r="I26" t="s">
        <v>168</v>
      </c>
      <c r="J26" s="6" t="s">
        <v>167</v>
      </c>
      <c r="K26" s="7">
        <v>11</v>
      </c>
      <c r="L26" s="8">
        <v>0.95650358991484385</v>
      </c>
      <c r="M26" s="9">
        <v>0</v>
      </c>
      <c r="N26" s="10">
        <v>0</v>
      </c>
      <c r="P26">
        <f t="shared" si="0"/>
        <v>0</v>
      </c>
      <c r="Q26" s="14">
        <f t="shared" si="1"/>
        <v>-5.8481180661991039E-2</v>
      </c>
      <c r="R26">
        <f t="shared" si="2"/>
        <v>1</v>
      </c>
      <c r="S26">
        <f t="shared" si="3"/>
        <v>0</v>
      </c>
      <c r="X26" s="18"/>
      <c r="Y26" s="31"/>
      <c r="AD26" s="17"/>
      <c r="AE26" s="18"/>
    </row>
    <row r="27" spans="1:31" ht="15.75" x14ac:dyDescent="0.25">
      <c r="A27">
        <v>26</v>
      </c>
      <c r="B27" t="s">
        <v>126</v>
      </c>
      <c r="C27" s="12" t="s">
        <v>125</v>
      </c>
      <c r="D27" s="9">
        <v>11</v>
      </c>
      <c r="E27" s="8">
        <v>0.92675071947375631</v>
      </c>
      <c r="F27" s="9">
        <v>0</v>
      </c>
      <c r="G27" s="9">
        <v>0</v>
      </c>
      <c r="I27" t="s">
        <v>126</v>
      </c>
      <c r="J27" s="6" t="s">
        <v>125</v>
      </c>
      <c r="K27" s="7">
        <v>11</v>
      </c>
      <c r="L27" s="8">
        <v>0.95983219716832724</v>
      </c>
      <c r="M27" s="9">
        <v>0</v>
      </c>
      <c r="N27" s="10">
        <v>0</v>
      </c>
      <c r="P27">
        <f t="shared" si="0"/>
        <v>0</v>
      </c>
      <c r="Q27" s="14">
        <f t="shared" si="1"/>
        <v>-3.3081477694570927E-2</v>
      </c>
      <c r="R27">
        <f t="shared" si="2"/>
        <v>0</v>
      </c>
      <c r="S27">
        <f t="shared" si="3"/>
        <v>0</v>
      </c>
      <c r="X27" s="18"/>
      <c r="Y27" s="31"/>
      <c r="AD27" s="17"/>
      <c r="AE27" s="18"/>
    </row>
    <row r="28" spans="1:31" ht="15.75" x14ac:dyDescent="0.25">
      <c r="A28">
        <v>27</v>
      </c>
      <c r="B28" t="s">
        <v>170</v>
      </c>
      <c r="C28" s="12" t="s">
        <v>169</v>
      </c>
      <c r="D28" s="9">
        <v>7</v>
      </c>
      <c r="E28" s="8">
        <v>0.90777917189460477</v>
      </c>
      <c r="F28" s="9">
        <v>0</v>
      </c>
      <c r="G28" s="9">
        <v>0</v>
      </c>
      <c r="I28" t="s">
        <v>170</v>
      </c>
      <c r="J28" s="6" t="s">
        <v>169</v>
      </c>
      <c r="K28" s="7">
        <v>7</v>
      </c>
      <c r="L28" s="8">
        <v>0.95765069551777438</v>
      </c>
      <c r="M28" s="9">
        <v>0</v>
      </c>
      <c r="N28" s="10">
        <v>0</v>
      </c>
      <c r="P28">
        <f t="shared" si="0"/>
        <v>0</v>
      </c>
      <c r="Q28" s="14">
        <f t="shared" si="1"/>
        <v>-4.98715236231696E-2</v>
      </c>
      <c r="R28">
        <f t="shared" si="2"/>
        <v>0</v>
      </c>
      <c r="S28">
        <f t="shared" si="3"/>
        <v>0</v>
      </c>
      <c r="X28" s="18"/>
      <c r="Y28" s="31"/>
      <c r="AD28" s="17"/>
      <c r="AE28" s="18"/>
    </row>
    <row r="29" spans="1:31" ht="15.75" x14ac:dyDescent="0.25">
      <c r="A29">
        <v>28</v>
      </c>
      <c r="B29" t="s">
        <v>172</v>
      </c>
      <c r="C29" s="12" t="s">
        <v>171</v>
      </c>
      <c r="D29" s="9">
        <v>8</v>
      </c>
      <c r="E29" s="8">
        <v>0.94274504588376118</v>
      </c>
      <c r="F29" s="9">
        <v>0</v>
      </c>
      <c r="G29" s="9">
        <v>0</v>
      </c>
      <c r="I29" t="s">
        <v>172</v>
      </c>
      <c r="J29" s="6" t="s">
        <v>171</v>
      </c>
      <c r="K29" s="7">
        <v>8</v>
      </c>
      <c r="L29" s="8">
        <v>0.96663530433523914</v>
      </c>
      <c r="M29" s="9">
        <v>0</v>
      </c>
      <c r="N29" s="10">
        <v>0</v>
      </c>
      <c r="P29">
        <f t="shared" si="0"/>
        <v>0</v>
      </c>
      <c r="Q29" s="14">
        <f t="shared" si="1"/>
        <v>-2.3890258451477964E-2</v>
      </c>
      <c r="R29">
        <f t="shared" si="2"/>
        <v>0</v>
      </c>
      <c r="S29">
        <f t="shared" si="3"/>
        <v>0</v>
      </c>
      <c r="X29" s="18"/>
      <c r="Y29" s="31"/>
      <c r="AD29" s="17"/>
      <c r="AE29" s="18"/>
    </row>
    <row r="30" spans="1:31" ht="15.75" x14ac:dyDescent="0.25">
      <c r="A30">
        <v>29</v>
      </c>
      <c r="B30" t="s">
        <v>174</v>
      </c>
      <c r="C30" s="12" t="s">
        <v>173</v>
      </c>
      <c r="D30" s="9">
        <v>20</v>
      </c>
      <c r="E30" s="8">
        <v>0.92229085640204378</v>
      </c>
      <c r="F30" s="9">
        <v>0</v>
      </c>
      <c r="G30" s="9">
        <v>0</v>
      </c>
      <c r="I30" t="s">
        <v>174</v>
      </c>
      <c r="J30" s="6" t="s">
        <v>173</v>
      </c>
      <c r="K30" s="7">
        <v>20</v>
      </c>
      <c r="L30" s="8">
        <v>0.9486407360936846</v>
      </c>
      <c r="M30" s="9">
        <v>0</v>
      </c>
      <c r="N30" s="10">
        <v>0</v>
      </c>
      <c r="P30">
        <f t="shared" si="0"/>
        <v>0</v>
      </c>
      <c r="Q30" s="14">
        <f t="shared" si="1"/>
        <v>-2.6349879691640821E-2</v>
      </c>
      <c r="R30">
        <f t="shared" si="2"/>
        <v>0</v>
      </c>
      <c r="S30">
        <f t="shared" si="3"/>
        <v>0</v>
      </c>
      <c r="X30" s="18"/>
      <c r="Y30" s="31"/>
      <c r="AD30" s="17"/>
      <c r="AE30" s="18"/>
    </row>
    <row r="31" spans="1:31" ht="15.75" x14ac:dyDescent="0.25">
      <c r="A31">
        <v>30</v>
      </c>
      <c r="B31" t="s">
        <v>176</v>
      </c>
      <c r="C31" s="12" t="s">
        <v>175</v>
      </c>
      <c r="D31" s="9">
        <v>7</v>
      </c>
      <c r="E31" s="8">
        <v>0.8605943651099961</v>
      </c>
      <c r="F31" s="9">
        <v>1</v>
      </c>
      <c r="G31" s="9">
        <v>0</v>
      </c>
      <c r="I31" t="s">
        <v>176</v>
      </c>
      <c r="J31" s="6" t="s">
        <v>175</v>
      </c>
      <c r="K31" s="7">
        <v>7</v>
      </c>
      <c r="L31" s="8">
        <v>0.92214033963473241</v>
      </c>
      <c r="M31" s="9">
        <v>0</v>
      </c>
      <c r="N31" s="10">
        <v>0</v>
      </c>
      <c r="P31">
        <f t="shared" si="0"/>
        <v>0</v>
      </c>
      <c r="Q31" s="14">
        <f t="shared" si="1"/>
        <v>-6.1545974524736313E-2</v>
      </c>
      <c r="R31">
        <f t="shared" si="2"/>
        <v>1</v>
      </c>
      <c r="S31">
        <f t="shared" si="3"/>
        <v>0</v>
      </c>
      <c r="X31" s="18"/>
      <c r="Y31" s="31"/>
      <c r="AD31" s="17"/>
      <c r="AE31" s="18"/>
    </row>
    <row r="32" spans="1:31" ht="15.75" x14ac:dyDescent="0.25">
      <c r="A32">
        <v>31</v>
      </c>
      <c r="B32" t="s">
        <v>130</v>
      </c>
      <c r="C32" s="12" t="s">
        <v>129</v>
      </c>
      <c r="D32" s="9">
        <v>6</v>
      </c>
      <c r="E32" s="8">
        <v>0.94818780382745682</v>
      </c>
      <c r="F32" s="9">
        <v>0</v>
      </c>
      <c r="G32" s="9">
        <v>0</v>
      </c>
      <c r="I32" t="s">
        <v>130</v>
      </c>
      <c r="J32" s="6" t="s">
        <v>129</v>
      </c>
      <c r="K32" s="7">
        <v>6</v>
      </c>
      <c r="L32" s="8">
        <v>0.95979115405389182</v>
      </c>
      <c r="M32" s="9">
        <v>0</v>
      </c>
      <c r="N32" s="10">
        <v>0</v>
      </c>
      <c r="P32">
        <f t="shared" si="0"/>
        <v>0</v>
      </c>
      <c r="Q32" s="14">
        <f t="shared" si="1"/>
        <v>-1.1603350226434994E-2</v>
      </c>
      <c r="R32">
        <f t="shared" si="2"/>
        <v>0</v>
      </c>
      <c r="S32">
        <f t="shared" si="3"/>
        <v>0</v>
      </c>
      <c r="X32" s="18"/>
      <c r="Y32" s="31"/>
      <c r="AD32" s="17"/>
      <c r="AE32" s="18"/>
    </row>
    <row r="33" spans="1:31" ht="15.75" x14ac:dyDescent="0.25">
      <c r="A33">
        <v>32</v>
      </c>
      <c r="B33" t="s">
        <v>178</v>
      </c>
      <c r="C33" s="12" t="s">
        <v>177</v>
      </c>
      <c r="D33" s="9">
        <v>9</v>
      </c>
      <c r="E33" s="8">
        <v>0.90520637095393042</v>
      </c>
      <c r="F33" s="9">
        <v>0</v>
      </c>
      <c r="G33" s="9">
        <v>0</v>
      </c>
      <c r="I33" t="s">
        <v>178</v>
      </c>
      <c r="J33" s="6" t="s">
        <v>177</v>
      </c>
      <c r="K33" s="7">
        <v>9</v>
      </c>
      <c r="L33" s="8">
        <v>0.95222311662484016</v>
      </c>
      <c r="M33" s="9">
        <v>0</v>
      </c>
      <c r="N33" s="10">
        <v>0</v>
      </c>
      <c r="P33">
        <f t="shared" si="0"/>
        <v>0</v>
      </c>
      <c r="Q33" s="14">
        <f t="shared" si="1"/>
        <v>-4.7016745670909743E-2</v>
      </c>
      <c r="R33">
        <f t="shared" si="2"/>
        <v>0</v>
      </c>
      <c r="S33">
        <f t="shared" si="3"/>
        <v>0</v>
      </c>
      <c r="X33" s="18"/>
      <c r="Y33" s="31"/>
      <c r="AD33" s="17"/>
      <c r="AE33" s="18"/>
    </row>
    <row r="34" spans="1:31" ht="15.75" x14ac:dyDescent="0.25">
      <c r="C34" s="12" t="s">
        <v>19</v>
      </c>
      <c r="D34" s="9">
        <f>SUM(D2:D33)</f>
        <v>353</v>
      </c>
      <c r="E34" s="8">
        <f>MIN(E2:E33)</f>
        <v>0.59319020313819626</v>
      </c>
      <c r="F34" s="9">
        <f>SUM(F2:F33)</f>
        <v>54</v>
      </c>
      <c r="G34" s="9">
        <f>SUM(G2:G33)</f>
        <v>11</v>
      </c>
      <c r="J34" s="12" t="s">
        <v>19</v>
      </c>
      <c r="K34" s="9">
        <f>SUM(K2:K33)</f>
        <v>353</v>
      </c>
      <c r="L34" s="8">
        <f>MIN(L2:L33)</f>
        <v>0.66276521333644212</v>
      </c>
      <c r="M34" s="9">
        <f>SUM(M2:M33)</f>
        <v>20</v>
      </c>
      <c r="N34" s="9">
        <f>SUM(N2:N33)</f>
        <v>1</v>
      </c>
      <c r="P34">
        <f t="shared" ref="P34" si="4">D34-K34</f>
        <v>0</v>
      </c>
      <c r="Q34" s="14">
        <f t="shared" ref="Q34" si="5">E34-L34</f>
        <v>-6.9575010198245857E-2</v>
      </c>
      <c r="R34">
        <f t="shared" ref="R34" si="6">F34-M34</f>
        <v>34</v>
      </c>
      <c r="S34">
        <f t="shared" ref="S34" si="7">G34-N34</f>
        <v>10</v>
      </c>
      <c r="X34" s="18"/>
      <c r="Y34" s="31"/>
      <c r="AD34" s="17"/>
      <c r="AE34" s="18"/>
    </row>
    <row r="35" spans="1:31" ht="15.75" x14ac:dyDescent="0.25">
      <c r="AD35" s="17"/>
      <c r="AE35" s="18"/>
    </row>
    <row r="36" spans="1:31" ht="15.75" x14ac:dyDescent="0.25">
      <c r="AD36" s="17"/>
      <c r="AE36" s="18"/>
    </row>
    <row r="37" spans="1:31" ht="15.75" x14ac:dyDescent="0.25">
      <c r="AD37" s="17"/>
      <c r="AE37" s="18"/>
    </row>
    <row r="38" spans="1:31" ht="15.75" x14ac:dyDescent="0.25">
      <c r="AD38" s="17"/>
      <c r="AE38" s="18"/>
    </row>
    <row r="39" spans="1:31" ht="15.75" x14ac:dyDescent="0.25">
      <c r="AD39" s="17"/>
      <c r="AE39" s="18"/>
    </row>
    <row r="40" spans="1:31" ht="15.75" x14ac:dyDescent="0.25">
      <c r="AD40" s="17"/>
      <c r="AE40" s="18"/>
    </row>
    <row r="41" spans="1:31" ht="15.75" x14ac:dyDescent="0.25">
      <c r="AD41" s="17"/>
      <c r="AE41" s="18"/>
    </row>
    <row r="42" spans="1:31" ht="15.75" x14ac:dyDescent="0.25">
      <c r="AD42" s="17"/>
      <c r="AE42" s="18"/>
    </row>
    <row r="43" spans="1:31" ht="15.75" x14ac:dyDescent="0.25">
      <c r="AD43" s="17"/>
      <c r="AE43" s="18"/>
    </row>
    <row r="44" spans="1:31" ht="15.75" x14ac:dyDescent="0.25">
      <c r="AD44" s="17"/>
      <c r="AE44" s="18"/>
    </row>
    <row r="45" spans="1:31" ht="15.75" x14ac:dyDescent="0.25">
      <c r="AD45" s="17"/>
      <c r="AE45" s="18"/>
    </row>
    <row r="46" spans="1:31" ht="15.75" x14ac:dyDescent="0.25">
      <c r="AD46" s="17"/>
      <c r="AE46" s="18"/>
    </row>
    <row r="47" spans="1:31" ht="15.75" x14ac:dyDescent="0.25">
      <c r="AD47" s="17"/>
      <c r="AE47" s="18"/>
    </row>
    <row r="48" spans="1:31" ht="15.75" x14ac:dyDescent="0.25">
      <c r="AD48" s="17"/>
      <c r="AE48" s="18"/>
    </row>
    <row r="49" spans="30:31" ht="15.75" x14ac:dyDescent="0.25">
      <c r="AD49" s="17"/>
      <c r="AE49" s="18"/>
    </row>
    <row r="50" spans="30:31" ht="15.75" x14ac:dyDescent="0.25">
      <c r="AD50" s="17"/>
      <c r="AE50" s="18"/>
    </row>
    <row r="51" spans="30:31" ht="15.75" x14ac:dyDescent="0.25">
      <c r="AD51" s="17"/>
      <c r="AE51" s="18"/>
    </row>
    <row r="52" spans="30:31" ht="15.75" x14ac:dyDescent="0.25">
      <c r="AD52" s="17"/>
      <c r="AE52" s="18"/>
    </row>
    <row r="53" spans="30:31" ht="15.75" x14ac:dyDescent="0.25">
      <c r="AD53" s="17"/>
      <c r="AE53" s="28"/>
    </row>
    <row r="54" spans="30:31" ht="15.75" x14ac:dyDescent="0.25">
      <c r="AD54" s="17"/>
      <c r="AE54" s="28"/>
    </row>
    <row r="55" spans="30:31" ht="15.75" x14ac:dyDescent="0.25">
      <c r="AD55" s="17"/>
      <c r="AE55" s="28"/>
    </row>
    <row r="56" spans="30:31" ht="15.75" x14ac:dyDescent="0.25">
      <c r="AD56" s="17"/>
      <c r="AE56" s="28"/>
    </row>
    <row r="57" spans="30:31" ht="15.75" x14ac:dyDescent="0.25">
      <c r="AD57" s="17"/>
      <c r="AE57" s="18"/>
    </row>
    <row r="58" spans="30:31" ht="15.75" x14ac:dyDescent="0.25">
      <c r="AD58" s="17"/>
      <c r="AE58" s="18"/>
    </row>
    <row r="59" spans="30:31" ht="15.75" x14ac:dyDescent="0.25">
      <c r="AD59" s="17"/>
      <c r="AE59" s="18"/>
    </row>
    <row r="60" spans="30:31" ht="15.75" x14ac:dyDescent="0.25">
      <c r="AD60" s="17"/>
      <c r="AE60" s="18"/>
    </row>
    <row r="61" spans="30:31" ht="15.75" x14ac:dyDescent="0.25">
      <c r="AD61" s="17"/>
      <c r="AE61" s="18"/>
    </row>
    <row r="62" spans="30:31" ht="15.75" x14ac:dyDescent="0.25">
      <c r="AD62" s="17"/>
      <c r="AE62" s="18"/>
    </row>
    <row r="63" spans="30:31" x14ac:dyDescent="0.25">
      <c r="AD63" s="29"/>
    </row>
    <row r="64" spans="30:31" x14ac:dyDescent="0.25">
      <c r="AD64" s="29"/>
    </row>
    <row r="65" spans="30:30" x14ac:dyDescent="0.25">
      <c r="AD65" s="29"/>
    </row>
  </sheetData>
  <sortState ref="B2:S33">
    <sortCondition ref="B2:B3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5:AZ142"/>
  <sheetViews>
    <sheetView workbookViewId="0"/>
  </sheetViews>
  <sheetFormatPr defaultRowHeight="15" x14ac:dyDescent="0.25"/>
  <cols>
    <col min="2" max="2" width="10.28515625" customWidth="1"/>
    <col min="3" max="3" width="24.5703125" customWidth="1"/>
    <col min="4" max="4" width="9.42578125" customWidth="1"/>
  </cols>
  <sheetData>
    <row r="5" spans="1:37" x14ac:dyDescent="0.25">
      <c r="A5" t="str">
        <f>Profile!C2</f>
        <v>Aberdeen City</v>
      </c>
      <c r="G5" s="35" t="s">
        <v>60</v>
      </c>
      <c r="U5" s="35" t="s">
        <v>89</v>
      </c>
    </row>
    <row r="6" spans="1:37" x14ac:dyDescent="0.25">
      <c r="A6" s="35"/>
      <c r="B6" s="35"/>
      <c r="G6" t="s">
        <v>61</v>
      </c>
      <c r="H6" t="s">
        <v>62</v>
      </c>
      <c r="I6" t="str">
        <f>"The number of mixed wards has increased from "&amp;($A$17-$C$17)&amp;" to "&amp;$A$17&amp;" during the 2000s: these all have more than one tenth White Scottish or British population and more than one tenth other populations."</f>
        <v>The number of mixed wards has increased from 3 to 10 during the 2000s: these all have more than one tenth White Scottish or British population and more than one tenth other populations.</v>
      </c>
      <c r="U6" s="15" t="s">
        <v>63</v>
      </c>
      <c r="V6" t="str">
        <f>"The wards with the highest percentage of Minority residents are: "&amp;$I$17&amp;$J$17&amp;$K$17&amp;$L$17&amp;$M$17&amp;$N$17&amp;$O$17&amp;"."</f>
        <v>The wards with the highest percentage of Minority residents are: .</v>
      </c>
      <c r="Y6" s="35"/>
      <c r="AJ6" s="35" t="s">
        <v>64</v>
      </c>
    </row>
    <row r="7" spans="1:37" x14ac:dyDescent="0.25">
      <c r="H7" t="s">
        <v>65</v>
      </c>
      <c r="I7" t="str">
        <f>"The number of mixed wards was "&amp;$A$17&amp;" in 2011: these all have more than one tenth White population and more than one tenth minority populations."</f>
        <v>The number of mixed wards was 10 in 2011: these all have more than one tenth White population and more than one tenth minority populations.</v>
      </c>
      <c r="U7" s="15" t="s">
        <v>66</v>
      </c>
      <c r="V7" t="str">
        <f>"The ward with the highest percentage of minority residents is "&amp;TRIM($C$20)&amp;", which has "&amp;(50*ROUND($X$20/50,0))&amp;" Minority residents, "&amp;ROUND(100-100*E20,0)&amp;"% of its population."</f>
        <v>The ward with the highest percentage of minority residents is Tillydrone / Seaton / Old Aberdeen, which has 5750 Minority residents, 33% of its population.</v>
      </c>
      <c r="AJ7" t="s">
        <v>73</v>
      </c>
      <c r="AK7" t="str">
        <f>"For the same "&amp;IF($G$17&gt;1,$G$17&amp;" wards","ward")&amp;", "&amp;-$R$17&amp;" White residents and "&amp;-$S$17&amp;" Minority residents left during the year for other parts of the UK. This was net movement in 2010-2011."</f>
        <v>For the same ward, 133 White residents and 150 Minority residents left during the year for other parts of the UK. This was net movement in 2010-2011.</v>
      </c>
    </row>
    <row r="8" spans="1:37" x14ac:dyDescent="0.25">
      <c r="A8" s="36" t="s">
        <v>68</v>
      </c>
      <c r="H8" t="s">
        <v>87</v>
      </c>
      <c r="I8" t="s">
        <v>1232</v>
      </c>
      <c r="U8" s="35" t="s">
        <v>69</v>
      </c>
      <c r="AJ8" t="s">
        <v>99</v>
      </c>
      <c r="AK8" t="str">
        <f>"For the same "&amp;IF($G$17&gt;1,$G$17&amp;" wards","ward")&amp;", "&amp;$R$17&amp;" White residents came, and "&amp;-$S$17&amp;" Minority residents left during the year for other parts of the UK. This was net movement in 2010-2011."</f>
        <v>For the same ward, -133 White residents came, and 150 Minority residents left during the year for other parts of the UK. This was net movement in 2010-2011.</v>
      </c>
    </row>
    <row r="9" spans="1:37" x14ac:dyDescent="0.25">
      <c r="A9" s="37" t="str">
        <f>IF(E17=COUNTIF(D20:D142,"&gt;0"),"OK","Number of wards not matched")</f>
        <v>OK</v>
      </c>
      <c r="G9" t="s">
        <v>70</v>
      </c>
      <c r="H9" t="s">
        <v>62</v>
      </c>
      <c r="I9" t="str">
        <f>"The number of very mixed wards has increased from "&amp;($B$17-$D$17)&amp;" to "&amp;$B$17&amp;" during the 2000s: these all have more than one quarter White Scottish or British population and more than one quarter other populations."</f>
        <v>The number of very mixed wards has increased from 0 to 2 during the 2000s: these all have more than one quarter White Scottish or British population and more than one quarter other populations.</v>
      </c>
      <c r="U9" t="s">
        <v>71</v>
      </c>
      <c r="V9" t="str">
        <f>"In "&amp;IF($G$17&gt;1,"these "&amp;$G$17&amp;" wards", "this one ward")&amp;", the number of Minority births in one year was "&amp;ROUND($P$17,0)&amp;"; they were more than Minority growth from immigration which was "&amp;$Q$17&amp;"."</f>
        <v>In this one ward, the number of Minority births in one year was 32; they were more than Minority growth from immigration which was 608.</v>
      </c>
      <c r="AJ9" t="s">
        <v>101</v>
      </c>
      <c r="AK9" t="str">
        <f>"For the same "&amp;IF($G$17&gt;1,$G$17&amp;" wards","ward")&amp;", "&amp;-$R$17&amp;" White residents left, and "&amp;$S$17&amp;" Minority residents came during the year from other parts of the UK. This was net movement in 2010-2011."</f>
        <v>For the same ward, 133 White residents left, and -150 Minority residents came during the year from other parts of the UK. This was net movement in 2010-2011.</v>
      </c>
    </row>
    <row r="10" spans="1:37" x14ac:dyDescent="0.25">
      <c r="A10" s="37" t="str">
        <f>IF(E17=B17+G17+H17,"OK","Number of wards not matched")</f>
        <v>OK</v>
      </c>
      <c r="H10" t="s">
        <v>65</v>
      </c>
      <c r="I10" t="str">
        <f>"The number of very mixed wards was "&amp;$B$17&amp;" in 2011: these all have more than one quarter each of White Scottish or British and others."</f>
        <v>The number of very mixed wards was 2 in 2011: these all have more than one quarter each of White Scottish or British and others.</v>
      </c>
      <c r="U10" t="s">
        <v>72</v>
      </c>
      <c r="V10" t="str">
        <f>"In "&amp;IF($G$17&gt;1,"these "&amp;$G$17&amp;" wards", "this one ward")&amp;", the number of Minority births in one year was "&amp;ROUND($P$17,0)&amp;"; they were similar to Minority growth from immigration which was "&amp;$Q$17&amp;"."</f>
        <v>In this one ward, the number of Minority births in one year was 32; they were similar to Minority growth from immigration which was 608.</v>
      </c>
      <c r="AJ10" t="s">
        <v>67</v>
      </c>
      <c r="AK10" t="str">
        <f>"For the same "&amp;IF($G$17&gt;1,$G$17&amp;" wards","ward")&amp;", "&amp;-$R$17&amp;" White residents and "&amp;-$S$17&amp;" Minority residents came during the year from other parts of the UK. This was net movement in 2010-2011."</f>
        <v>For the same ward, 133 White residents and 150 Minority residents came during the year from other parts of the UK. This was net movement in 2010-2011.</v>
      </c>
    </row>
    <row r="11" spans="1:37" x14ac:dyDescent="0.25">
      <c r="H11" t="s">
        <v>87</v>
      </c>
      <c r="I11" t="str">
        <f>"There were no very mixed wards with more than one quarter each of White Scottish or British and others."</f>
        <v>There were no very mixed wards with more than one quarter each of White Scottish or British and others.</v>
      </c>
      <c r="U11" t="s">
        <v>74</v>
      </c>
      <c r="V11" t="str">
        <f>"In "&amp;IF($G$17&gt;1,"these "&amp;$G$17&amp;" wards", "this one ward")&amp;", the number of Minority births in one year was "&amp;ROUND($P$17,0)&amp;"; they were less than Minority growth from immigration which was "&amp;$Q$17&amp;"."</f>
        <v>In this one ward, the number of Minority births in one year was 32; they were less than Minority growth from immigration which was 608.</v>
      </c>
      <c r="AJ11" t="s">
        <v>100</v>
      </c>
      <c r="AK11" t="str">
        <f>"There is dispersal from "&amp;IF($G$17&gt;1,"these wards","this ward")&amp;", as is expected from urban areas with limited housing.  There is not retreat into groups' own areas."</f>
        <v>There is dispersal from this ward, as is expected from urban areas with limited housing.  There is not retreat into groups' own areas.</v>
      </c>
    </row>
    <row r="12" spans="1:37" x14ac:dyDescent="0.25">
      <c r="G12" t="s">
        <v>1233</v>
      </c>
      <c r="H12" t="s">
        <v>75</v>
      </c>
      <c r="I12" t="str">
        <f>$H$17&amp;" ward"&amp;IF($H$17=1," has","s have")&amp;" more than three quarters White Scottish or British. "</f>
        <v xml:space="preserve">11 wards have more than three quarters White Scottish or British. </v>
      </c>
      <c r="U12" t="s">
        <v>75</v>
      </c>
      <c r="V12" t="str">
        <f>"The Minority population is growing naturally in "&amp;IF($G$17&gt;1,"these wards","this ward")&amp;", because people are having children while there are fewer elderly people."</f>
        <v>The Minority population is growing naturally in this ward, because people are having children while there are fewer elderly people.</v>
      </c>
    </row>
    <row r="13" spans="1:37" x14ac:dyDescent="0.25">
      <c r="G13" t="s">
        <v>88</v>
      </c>
      <c r="H13" t="s">
        <v>75</v>
      </c>
      <c r="I13" t="str">
        <f>IF($G$17=0,"No wards have", IF($G$17=1,"One ward has", $G$17&amp;" wards have"))&amp;" more than three quarters minority populations."</f>
        <v>No wards have more than three quarters minority populations.</v>
      </c>
    </row>
    <row r="14" spans="1:37" x14ac:dyDescent="0.25">
      <c r="A14" t="s">
        <v>1234</v>
      </c>
      <c r="P14" t="s">
        <v>1235</v>
      </c>
    </row>
    <row r="15" spans="1:37" x14ac:dyDescent="0.25">
      <c r="A15" s="2">
        <v>0.1</v>
      </c>
      <c r="B15" s="2">
        <v>0.25</v>
      </c>
      <c r="C15" s="2">
        <v>0.1</v>
      </c>
      <c r="D15" s="2">
        <v>0.25</v>
      </c>
      <c r="E15" t="s">
        <v>76</v>
      </c>
      <c r="F15" t="s">
        <v>77</v>
      </c>
      <c r="G15" s="15"/>
      <c r="H15" s="15" t="s">
        <v>78</v>
      </c>
      <c r="P15" t="s">
        <v>96</v>
      </c>
      <c r="R15" t="s">
        <v>79</v>
      </c>
    </row>
    <row r="16" spans="1:37" x14ac:dyDescent="0.25">
      <c r="A16">
        <v>2011</v>
      </c>
      <c r="B16">
        <v>2011</v>
      </c>
      <c r="C16" t="s">
        <v>62</v>
      </c>
      <c r="D16" t="s">
        <v>62</v>
      </c>
      <c r="E16" t="s">
        <v>84</v>
      </c>
      <c r="F16" t="s">
        <v>80</v>
      </c>
      <c r="G16" s="15" t="s">
        <v>85</v>
      </c>
      <c r="H16" s="15" t="s">
        <v>86</v>
      </c>
      <c r="I16" s="38" t="s">
        <v>98</v>
      </c>
      <c r="J16" s="38"/>
      <c r="K16" s="38"/>
      <c r="L16" s="38"/>
      <c r="M16" s="38"/>
      <c r="N16" s="38"/>
      <c r="O16" s="38"/>
      <c r="P16" t="s">
        <v>82</v>
      </c>
      <c r="Q16" t="s">
        <v>83</v>
      </c>
      <c r="R16" t="s">
        <v>81</v>
      </c>
      <c r="S16" t="s">
        <v>95</v>
      </c>
    </row>
    <row r="17" spans="1:52" x14ac:dyDescent="0.25">
      <c r="A17" s="38">
        <f>VLOOKUP($A$5,Districts!$B$2:$S$33,5,FALSE)</f>
        <v>10</v>
      </c>
      <c r="B17" s="38">
        <f>VLOOKUP($A$5,Districts!$B$2:$S$33,6,FALSE)</f>
        <v>2</v>
      </c>
      <c r="C17" s="38">
        <f>VLOOKUP($A$5,Districts!$B$2:$S$33,17,FALSE)</f>
        <v>7</v>
      </c>
      <c r="D17" s="38">
        <f>VLOOKUP($A$5,Districts!$B$2:$S$33,18,FALSE)</f>
        <v>2</v>
      </c>
      <c r="E17" s="38">
        <f>VLOOKUP($A$5,Districts!$B$2:$S$33,3,FALSE)</f>
        <v>13</v>
      </c>
      <c r="F17" s="38">
        <f>VLOOKUP($A$5,Districts!$B$2:$S$33,15,FALSE)</f>
        <v>0</v>
      </c>
      <c r="G17" s="38">
        <f>COUNTIF(E20:E142,"&lt;.25")</f>
        <v>0</v>
      </c>
      <c r="H17" s="38">
        <f>COUNTIF(E20:E142,"&gt;=.75")</f>
        <v>11</v>
      </c>
      <c r="I17" s="38" t="str">
        <f>IF(G17&gt;0,TRIM(C20),"")</f>
        <v/>
      </c>
      <c r="J17" s="38" t="str">
        <f>IF(G17&gt;1,", "&amp;TRIM(C21),"")</f>
        <v/>
      </c>
      <c r="K17" s="38" t="str">
        <f>IF(G17&gt;2,", "&amp;TRIM(C22),"")</f>
        <v/>
      </c>
      <c r="L17" s="38" t="str">
        <f>IF(G17&gt;3,", "&amp;TRIM(C23),"")</f>
        <v/>
      </c>
      <c r="M17" s="38" t="str">
        <f>IF(G17&gt;4,", "&amp;TRIM(C24),"")</f>
        <v/>
      </c>
      <c r="N17" s="38" t="str">
        <f>IF(G17&gt;5,", "&amp;TRIM(C25),"")</f>
        <v/>
      </c>
      <c r="O17" s="38" t="str">
        <f>IF(G17&gt;6,", "&amp;TRIM(C26),"")</f>
        <v/>
      </c>
      <c r="P17" s="40">
        <f>IF($G$17&gt;1,SUMIF($E$20:$E$150,"&lt;25%",$AK$20:$AK$69)/5,$AK$20/5)</f>
        <v>32</v>
      </c>
      <c r="Q17" s="40">
        <f>IF($G$17&gt;1,SUMIF($E$20:$G$69,"&lt;25%",$AM$20:$AM$69),$AM$20)</f>
        <v>608</v>
      </c>
      <c r="R17" s="41">
        <f>IF($G$17&gt;1,SUMIF($E$20:$E$69,"&lt;25%",$AN$20:$AN$69),$AN$20)</f>
        <v>-133</v>
      </c>
      <c r="S17" s="41">
        <f>IF($G$17&gt;1,SUMIF($E$20:$E$69,"&lt;25%",$AO$20:$AO$69),$AO$20)</f>
        <v>-150</v>
      </c>
      <c r="T17" s="38"/>
      <c r="U17" s="38"/>
      <c r="V17" s="38"/>
      <c r="W17" s="42"/>
      <c r="X17" s="42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</row>
    <row r="18" spans="1:52" s="1" customFormat="1" ht="135" x14ac:dyDescent="0.25">
      <c r="B18" s="1" t="s">
        <v>57</v>
      </c>
      <c r="C18" s="1" t="s">
        <v>58</v>
      </c>
      <c r="D18" s="1" t="s">
        <v>59</v>
      </c>
      <c r="E18" s="1" t="s">
        <v>1236</v>
      </c>
      <c r="F18" s="1" t="s">
        <v>1227</v>
      </c>
      <c r="G18" s="1" t="s">
        <v>34</v>
      </c>
      <c r="H18" s="1" t="s">
        <v>116</v>
      </c>
      <c r="I18" s="1" t="s">
        <v>1228</v>
      </c>
      <c r="J18" s="1" t="s">
        <v>1229</v>
      </c>
      <c r="K18" s="1" t="s">
        <v>1230</v>
      </c>
      <c r="L18" s="1" t="s">
        <v>36</v>
      </c>
      <c r="M18" s="1" t="s">
        <v>35</v>
      </c>
      <c r="N18" s="1" t="s">
        <v>37</v>
      </c>
      <c r="O18" s="1" t="s">
        <v>38</v>
      </c>
      <c r="P18" s="1" t="s">
        <v>39</v>
      </c>
      <c r="Q18" s="1" t="s">
        <v>40</v>
      </c>
      <c r="R18" s="1" t="s">
        <v>41</v>
      </c>
      <c r="S18" s="1" t="s">
        <v>1231</v>
      </c>
      <c r="T18" s="1" t="s">
        <v>42</v>
      </c>
      <c r="U18" s="1" t="s">
        <v>43</v>
      </c>
      <c r="V18" s="1" t="s">
        <v>44</v>
      </c>
      <c r="X18" s="1" t="s">
        <v>1237</v>
      </c>
      <c r="Y18" s="1" t="s">
        <v>1238</v>
      </c>
      <c r="Z18" s="19" t="s">
        <v>33</v>
      </c>
      <c r="AA18" s="19" t="s">
        <v>55</v>
      </c>
      <c r="AB18" s="19" t="s">
        <v>48</v>
      </c>
      <c r="AC18" s="19" t="s">
        <v>49</v>
      </c>
      <c r="AD18" s="19" t="s">
        <v>50</v>
      </c>
      <c r="AE18" s="19" t="s">
        <v>51</v>
      </c>
      <c r="AF18" s="19" t="s">
        <v>56</v>
      </c>
      <c r="AG18" s="19" t="s">
        <v>52</v>
      </c>
      <c r="AH18" s="19" t="s">
        <v>53</v>
      </c>
      <c r="AI18" s="19" t="s">
        <v>54</v>
      </c>
      <c r="AJ18" s="1" t="s">
        <v>47</v>
      </c>
      <c r="AK18" s="1" t="s">
        <v>94</v>
      </c>
      <c r="AL18" s="1" t="s">
        <v>90</v>
      </c>
      <c r="AM18" s="1" t="s">
        <v>93</v>
      </c>
      <c r="AN18" s="1" t="s">
        <v>91</v>
      </c>
      <c r="AO18" s="1" t="s">
        <v>92</v>
      </c>
    </row>
    <row r="19" spans="1:52" s="34" customFormat="1" x14ac:dyDescent="0.25">
      <c r="A19" s="33" t="s">
        <v>97</v>
      </c>
      <c r="B19" s="34">
        <v>4</v>
      </c>
      <c r="C19" s="34">
        <v>3</v>
      </c>
      <c r="D19" s="34">
        <v>10</v>
      </c>
      <c r="E19" s="34">
        <v>7</v>
      </c>
      <c r="F19" s="34">
        <v>12</v>
      </c>
      <c r="G19" s="34">
        <v>13</v>
      </c>
      <c r="H19" s="34">
        <v>14</v>
      </c>
      <c r="I19" s="34">
        <v>15</v>
      </c>
      <c r="J19" s="34">
        <v>16</v>
      </c>
      <c r="K19" s="34">
        <v>17</v>
      </c>
      <c r="L19" s="34">
        <v>18</v>
      </c>
      <c r="M19" s="34">
        <v>19</v>
      </c>
      <c r="N19" s="34">
        <v>20</v>
      </c>
      <c r="O19" s="34">
        <v>21</v>
      </c>
      <c r="P19" s="34">
        <v>22</v>
      </c>
      <c r="Q19" s="34">
        <v>23</v>
      </c>
      <c r="R19" s="34">
        <v>24</v>
      </c>
      <c r="S19" s="34">
        <v>25</v>
      </c>
      <c r="T19" s="34">
        <v>26</v>
      </c>
      <c r="U19" s="34">
        <v>27</v>
      </c>
      <c r="V19" s="34">
        <v>28</v>
      </c>
      <c r="W19" s="34">
        <v>29</v>
      </c>
      <c r="X19" s="34">
        <v>30</v>
      </c>
      <c r="Y19" s="34">
        <v>31</v>
      </c>
      <c r="Z19" s="34">
        <v>32</v>
      </c>
      <c r="AA19" s="34">
        <v>33</v>
      </c>
      <c r="AB19" s="34">
        <v>34</v>
      </c>
      <c r="AC19" s="34">
        <v>35</v>
      </c>
      <c r="AD19" s="34">
        <v>36</v>
      </c>
      <c r="AE19" s="34">
        <v>37</v>
      </c>
      <c r="AF19" s="34">
        <v>38</v>
      </c>
      <c r="AG19" s="34">
        <v>39</v>
      </c>
      <c r="AH19" s="34">
        <v>40</v>
      </c>
      <c r="AI19" s="34">
        <v>41</v>
      </c>
      <c r="AJ19" s="34">
        <v>42</v>
      </c>
      <c r="AK19" s="34">
        <v>43</v>
      </c>
      <c r="AL19" s="34">
        <v>44</v>
      </c>
      <c r="AM19" s="34">
        <v>45</v>
      </c>
      <c r="AN19" s="34">
        <v>46</v>
      </c>
      <c r="AO19" s="34">
        <v>47</v>
      </c>
    </row>
    <row r="20" spans="1:52" x14ac:dyDescent="0.25">
      <c r="A20">
        <v>1</v>
      </c>
      <c r="B20" s="2" t="str">
        <f>VLOOKUP($A$5&amp;$A20,'Wards 2011'!$A$2:$BD$8547,B$19,FALSE)</f>
        <v>S13002481</v>
      </c>
      <c r="C20" s="2" t="str">
        <f>VLOOKUP($A$5&amp;$A20,'Wards 2011'!$A$2:$BD$8547,C$19,FALSE)</f>
        <v>Tillydrone / Seaton / Old Aberdeen</v>
      </c>
      <c r="D20" s="32">
        <f>VLOOKUP($A$5&amp;$A20,'Wards 2011'!$A$2:$BD$8547,D$19,FALSE)</f>
        <v>17528</v>
      </c>
      <c r="E20" s="2">
        <f>VLOOKUP($A$5&amp;$A20,'Wards 2011'!$A$2:$BD$8547,E$19,FALSE)</f>
        <v>0.67104062072113191</v>
      </c>
      <c r="F20" s="32">
        <f>VLOOKUP($A$5&amp;$A20,'Wards 2011'!$A$2:$BD$8547,F$19,FALSE)</f>
        <v>11762</v>
      </c>
      <c r="G20" s="32">
        <f>VLOOKUP($A$5&amp;$A20,'Wards 2011'!$A$2:$BD$8547,G$19,FALSE)</f>
        <v>220</v>
      </c>
      <c r="H20" s="32">
        <f>VLOOKUP($A$5&amp;$A20,'Wards 2011'!$A$2:$BD$8547,H$19,FALSE)</f>
        <v>36</v>
      </c>
      <c r="I20" s="32">
        <f>VLOOKUP($A$5&amp;$A20,'Wards 2011'!$A$2:$BD$8547,I$19,FALSE)</f>
        <v>1645</v>
      </c>
      <c r="J20" s="32">
        <f>VLOOKUP($A$5&amp;$A20,'Wards 2011'!$A$2:$BD$8547,J$19,FALSE)</f>
        <v>1705</v>
      </c>
      <c r="K20" s="32">
        <f>VLOOKUP($A$5&amp;$A20,'Wards 2011'!$A$2:$BD$8547,K$19,FALSE)</f>
        <v>168</v>
      </c>
      <c r="L20" s="32">
        <f>VLOOKUP($A$5&amp;$A20,'Wards 2011'!$A$2:$BD$8547,L$19,FALSE)</f>
        <v>135</v>
      </c>
      <c r="M20" s="32">
        <f>VLOOKUP($A$5&amp;$A20,'Wards 2011'!$A$2:$BD$8547,M$19,FALSE)</f>
        <v>233</v>
      </c>
      <c r="N20" s="32">
        <f>VLOOKUP($A$5&amp;$A20,'Wards 2011'!$A$2:$BD$8547,N$19,FALSE)</f>
        <v>97</v>
      </c>
      <c r="O20" s="32">
        <f>VLOOKUP($A$5&amp;$A20,'Wards 2011'!$A$2:$BD$8547,O$19,FALSE)</f>
        <v>371</v>
      </c>
      <c r="P20" s="32">
        <f>VLOOKUP($A$5&amp;$A20,'Wards 2011'!$A$2:$BD$8547,P$19,FALSE)</f>
        <v>253</v>
      </c>
      <c r="Q20" s="32">
        <f>VLOOKUP($A$5&amp;$A20,'Wards 2011'!$A$2:$BD$8547,Q$19,FALSE)</f>
        <v>633</v>
      </c>
      <c r="R20" s="32">
        <f>VLOOKUP($A$5&amp;$A20,'Wards 2011'!$A$2:$BD$8547,R$19,FALSE)</f>
        <v>36</v>
      </c>
      <c r="S20" s="32">
        <f>VLOOKUP($A$5&amp;$A20,'Wards 2011'!$A$2:$BD$8547,S$19,FALSE)</f>
        <v>27</v>
      </c>
      <c r="T20" s="32">
        <f>VLOOKUP($A$5&amp;$A20,'Wards 2011'!$A$2:$BD$8547,T$19,FALSE)</f>
        <v>6</v>
      </c>
      <c r="U20" s="32">
        <f>VLOOKUP($A$5&amp;$A20,'Wards 2011'!$A$2:$BD$8547,U$19,FALSE)</f>
        <v>120</v>
      </c>
      <c r="V20" s="32">
        <f>VLOOKUP($A$5&amp;$A20,'Wards 2011'!$A$2:$BD$8547,V$19,FALSE)</f>
        <v>81</v>
      </c>
      <c r="W20" s="32">
        <f>VLOOKUP($A$5&amp;$A20,'Wards 2011'!$A$2:$BD$8547,W$19,FALSE)</f>
        <v>0</v>
      </c>
      <c r="X20" s="32">
        <f>VLOOKUP($A$5&amp;$A20,'Wards 2011'!$A$2:$BD$8547,X$19,FALSE)</f>
        <v>5766</v>
      </c>
      <c r="Y20" s="32">
        <f>VLOOKUP($A$5&amp;$A20,'Wards 2011'!$A$2:$BD$8547,Y$19,FALSE)</f>
        <v>421</v>
      </c>
      <c r="Z20" s="32">
        <f>VLOOKUP($A$5&amp;$A20,'Wards 2011'!$A$2:$BD$8547,Z$19,FALSE)</f>
        <v>1705</v>
      </c>
      <c r="AA20" s="32">
        <f>VLOOKUP($A$5&amp;$A20,'Wards 2011'!$A$2:$BD$8547,AA$19,FALSE)</f>
        <v>4</v>
      </c>
      <c r="AB20" s="32" t="str">
        <f>VLOOKUP($A$5&amp;$A20,'Wards 2011'!$A$2:$BD$8547,AB$19,FALSE)</f>
        <v xml:space="preserve">White Other </v>
      </c>
      <c r="AC20" s="2">
        <f>VLOOKUP($A$5&amp;$A20,'Wards 2011'!$A$2:$BD$8547,AC$19,FALSE)</f>
        <v>9.7272934732998625E-2</v>
      </c>
      <c r="AD20" s="2">
        <f>VLOOKUP($A$5&amp;$A20,'Wards 2011'!$A$2:$BD$8547,AD$19,FALSE)</f>
        <v>0.29569892473118281</v>
      </c>
      <c r="AE20" s="32">
        <f>VLOOKUP($A$5&amp;$A20,'Wards 2011'!$A$2:$BD$8547,AE$19,FALSE)</f>
        <v>1645</v>
      </c>
      <c r="AF20" s="32">
        <f>VLOOKUP($A$5&amp;$A20,'Wards 2011'!$A$2:$BD$8547,AF$19,FALSE)</f>
        <v>3</v>
      </c>
      <c r="AG20" s="32" t="str">
        <f>VLOOKUP($A$5&amp;$A20,'Wards 2011'!$A$2:$BD$8547,AG$19,FALSE)</f>
        <v>White Polish</v>
      </c>
      <c r="AH20" s="2">
        <f>VLOOKUP($A$5&amp;$A20,'Wards 2011'!$A$2:$BD$8547,AH$19,FALSE)</f>
        <v>9.3849840255591052E-2</v>
      </c>
      <c r="AI20" s="2">
        <f>VLOOKUP($A$5&amp;$A20,'Wards 2011'!$A$2:$BD$8547,AI$19,FALSE)</f>
        <v>0.28529309746791537</v>
      </c>
      <c r="AJ20" s="32">
        <f>VLOOKUP($A$5&amp;$A20,'Wards 2011'!$A$2:$BD$8547,AJ$19,FALSE)</f>
        <v>0</v>
      </c>
      <c r="AK20" s="32">
        <f>VLOOKUP($A$5&amp;$A20,'Wards 2011'!$A$2:$BD$8547,AK$19,FALSE)</f>
        <v>160</v>
      </c>
      <c r="AL20" s="32">
        <f>VLOOKUP($A$5&amp;$A20,'Wards 2011'!$A$2:$BD$8547,AL$19,FALSE)</f>
        <v>1639</v>
      </c>
      <c r="AM20" s="32">
        <f>VLOOKUP($A$5&amp;$A20,'Wards 2011'!$A$2:$BD$8547,AM$19,FALSE)</f>
        <v>608</v>
      </c>
      <c r="AN20" s="39">
        <f>VLOOKUP($A$5&amp;$A20,'Wards 2011'!$A$2:$BD$8547,AN$19,FALSE)</f>
        <v>-133</v>
      </c>
      <c r="AO20" s="39">
        <f>VLOOKUP($A$5&amp;$A20,'Wards 2011'!$A$2:$BD$8547,AO$19,FALSE)</f>
        <v>-150</v>
      </c>
      <c r="AP20" s="32"/>
      <c r="AQ20" s="32"/>
    </row>
    <row r="21" spans="1:52" x14ac:dyDescent="0.25">
      <c r="A21">
        <v>2</v>
      </c>
      <c r="B21" s="2" t="str">
        <f>VLOOKUP($A$5&amp;$A21,'Wards 2011'!$A$2:$BD$8547,B$19,FALSE)</f>
        <v>S13002483</v>
      </c>
      <c r="C21" s="2" t="str">
        <f>VLOOKUP($A$5&amp;$A21,'Wards 2011'!$A$2:$BD$8547,C$19,FALSE)</f>
        <v>George St / Harbour</v>
      </c>
      <c r="D21" s="32">
        <f>VLOOKUP($A$5&amp;$A21,'Wards 2011'!$A$2:$BD$8547,D$19,FALSE)</f>
        <v>18311</v>
      </c>
      <c r="E21" s="2">
        <f>VLOOKUP($A$5&amp;$A21,'Wards 2011'!$A$2:$BD$8547,E$19,FALSE)</f>
        <v>0.69051389874938562</v>
      </c>
      <c r="F21" s="32">
        <f>VLOOKUP($A$5&amp;$A21,'Wards 2011'!$A$2:$BD$8547,F$19,FALSE)</f>
        <v>12644</v>
      </c>
      <c r="G21" s="32">
        <f>VLOOKUP($A$5&amp;$A21,'Wards 2011'!$A$2:$BD$8547,G$19,FALSE)</f>
        <v>448</v>
      </c>
      <c r="H21" s="32">
        <f>VLOOKUP($A$5&amp;$A21,'Wards 2011'!$A$2:$BD$8547,H$19,FALSE)</f>
        <v>30</v>
      </c>
      <c r="I21" s="32">
        <f>VLOOKUP($A$5&amp;$A21,'Wards 2011'!$A$2:$BD$8547,I$19,FALSE)</f>
        <v>827</v>
      </c>
      <c r="J21" s="32">
        <f>VLOOKUP($A$5&amp;$A21,'Wards 2011'!$A$2:$BD$8547,J$19,FALSE)</f>
        <v>1526</v>
      </c>
      <c r="K21" s="32">
        <f>VLOOKUP($A$5&amp;$A21,'Wards 2011'!$A$2:$BD$8547,K$19,FALSE)</f>
        <v>199</v>
      </c>
      <c r="L21" s="32">
        <f>VLOOKUP($A$5&amp;$A21,'Wards 2011'!$A$2:$BD$8547,L$19,FALSE)</f>
        <v>163</v>
      </c>
      <c r="M21" s="32">
        <f>VLOOKUP($A$5&amp;$A21,'Wards 2011'!$A$2:$BD$8547,M$19,FALSE)</f>
        <v>536</v>
      </c>
      <c r="N21" s="32">
        <f>VLOOKUP($A$5&amp;$A21,'Wards 2011'!$A$2:$BD$8547,N$19,FALSE)</f>
        <v>108</v>
      </c>
      <c r="O21" s="32">
        <f>VLOOKUP($A$5&amp;$A21,'Wards 2011'!$A$2:$BD$8547,O$19,FALSE)</f>
        <v>384</v>
      </c>
      <c r="P21" s="32">
        <f>VLOOKUP($A$5&amp;$A21,'Wards 2011'!$A$2:$BD$8547,P$19,FALSE)</f>
        <v>237</v>
      </c>
      <c r="Q21" s="32">
        <f>VLOOKUP($A$5&amp;$A21,'Wards 2011'!$A$2:$BD$8547,Q$19,FALSE)</f>
        <v>919</v>
      </c>
      <c r="R21" s="32">
        <f>VLOOKUP($A$5&amp;$A21,'Wards 2011'!$A$2:$BD$8547,R$19,FALSE)</f>
        <v>34</v>
      </c>
      <c r="S21" s="32">
        <f>VLOOKUP($A$5&amp;$A21,'Wards 2011'!$A$2:$BD$8547,S$19,FALSE)</f>
        <v>32</v>
      </c>
      <c r="T21" s="32">
        <f>VLOOKUP($A$5&amp;$A21,'Wards 2011'!$A$2:$BD$8547,T$19,FALSE)</f>
        <v>10</v>
      </c>
      <c r="U21" s="32">
        <f>VLOOKUP($A$5&amp;$A21,'Wards 2011'!$A$2:$BD$8547,U$19,FALSE)</f>
        <v>156</v>
      </c>
      <c r="V21" s="32">
        <f>VLOOKUP($A$5&amp;$A21,'Wards 2011'!$A$2:$BD$8547,V$19,FALSE)</f>
        <v>58</v>
      </c>
      <c r="W21" s="32">
        <f>VLOOKUP($A$5&amp;$A21,'Wards 2011'!$A$2:$BD$8547,W$19,FALSE)</f>
        <v>0</v>
      </c>
      <c r="X21" s="32">
        <f>VLOOKUP($A$5&amp;$A21,'Wards 2011'!$A$2:$BD$8547,X$19,FALSE)</f>
        <v>5667</v>
      </c>
      <c r="Y21" s="32">
        <f>VLOOKUP($A$5&amp;$A21,'Wards 2011'!$A$2:$BD$8547,Y$19,FALSE)</f>
        <v>314</v>
      </c>
      <c r="Z21" s="32">
        <f>VLOOKUP($A$5&amp;$A21,'Wards 2011'!$A$2:$BD$8547,Z$19,FALSE)</f>
        <v>1526</v>
      </c>
      <c r="AA21" s="32">
        <f>VLOOKUP($A$5&amp;$A21,'Wards 2011'!$A$2:$BD$8547,AA$19,FALSE)</f>
        <v>4</v>
      </c>
      <c r="AB21" s="32" t="str">
        <f>VLOOKUP($A$5&amp;$A21,'Wards 2011'!$A$2:$BD$8547,AB$19,FALSE)</f>
        <v xml:space="preserve">White Other </v>
      </c>
      <c r="AC21" s="2">
        <f>VLOOKUP($A$5&amp;$A21,'Wards 2011'!$A$2:$BD$8547,AC$19,FALSE)</f>
        <v>8.3337884331822404E-2</v>
      </c>
      <c r="AD21" s="2">
        <f>VLOOKUP($A$5&amp;$A21,'Wards 2011'!$A$2:$BD$8547,AD$19,FALSE)</f>
        <v>0.26927827774836777</v>
      </c>
      <c r="AE21" s="32">
        <f>VLOOKUP($A$5&amp;$A21,'Wards 2011'!$A$2:$BD$8547,AE$19,FALSE)</f>
        <v>919</v>
      </c>
      <c r="AF21" s="32">
        <f>VLOOKUP($A$5&amp;$A21,'Wards 2011'!$A$2:$BD$8547,AF$19,FALSE)</f>
        <v>11</v>
      </c>
      <c r="AG21" s="32" t="str">
        <f>VLOOKUP($A$5&amp;$A21,'Wards 2011'!$A$2:$BD$8547,AG$19,FALSE)</f>
        <v>African</v>
      </c>
      <c r="AH21" s="2">
        <f>VLOOKUP($A$5&amp;$A21,'Wards 2011'!$A$2:$BD$8547,AH$19,FALSE)</f>
        <v>5.0188411337447433E-2</v>
      </c>
      <c r="AI21" s="2">
        <f>VLOOKUP($A$5&amp;$A21,'Wards 2011'!$A$2:$BD$8547,AI$19,FALSE)</f>
        <v>0.16216693135697899</v>
      </c>
      <c r="AJ21" s="32">
        <f>VLOOKUP($A$5&amp;$A21,'Wards 2011'!$A$2:$BD$8547,AJ$19,FALSE)</f>
        <v>0</v>
      </c>
      <c r="AK21" s="32">
        <f>VLOOKUP($A$5&amp;$A21,'Wards 2011'!$A$2:$BD$8547,AK$19,FALSE)</f>
        <v>214</v>
      </c>
      <c r="AL21" s="32">
        <f>VLOOKUP($A$5&amp;$A21,'Wards 2011'!$A$2:$BD$8547,AL$19,FALSE)</f>
        <v>1415</v>
      </c>
      <c r="AM21" s="32">
        <f>VLOOKUP($A$5&amp;$A21,'Wards 2011'!$A$2:$BD$8547,AM$19,FALSE)</f>
        <v>610</v>
      </c>
      <c r="AN21" s="39">
        <f>VLOOKUP($A$5&amp;$A21,'Wards 2011'!$A$2:$BD$8547,AN$19,FALSE)</f>
        <v>611</v>
      </c>
      <c r="AO21" s="39">
        <f>VLOOKUP($A$5&amp;$A21,'Wards 2011'!$A$2:$BD$8547,AO$19,FALSE)</f>
        <v>-113</v>
      </c>
      <c r="AP21" s="32"/>
      <c r="AQ21" s="32"/>
    </row>
    <row r="22" spans="1:52" x14ac:dyDescent="0.25">
      <c r="A22">
        <v>3</v>
      </c>
      <c r="B22" s="2" t="str">
        <f>VLOOKUP($A$5&amp;$A22,'Wards 2011'!$A$2:$BD$8547,B$19,FALSE)</f>
        <v>S13002482</v>
      </c>
      <c r="C22" s="2" t="str">
        <f>VLOOKUP($A$5&amp;$A22,'Wards 2011'!$A$2:$BD$8547,C$19,FALSE)</f>
        <v>Midstocket / Rosemount</v>
      </c>
      <c r="D22" s="32">
        <f>VLOOKUP($A$5&amp;$A22,'Wards 2011'!$A$2:$BD$8547,D$19,FALSE)</f>
        <v>15288</v>
      </c>
      <c r="E22" s="2">
        <f>VLOOKUP($A$5&amp;$A22,'Wards 2011'!$A$2:$BD$8547,E$19,FALSE)</f>
        <v>0.77197802197802201</v>
      </c>
      <c r="F22" s="32">
        <f>VLOOKUP($A$5&amp;$A22,'Wards 2011'!$A$2:$BD$8547,F$19,FALSE)</f>
        <v>11802</v>
      </c>
      <c r="G22" s="32">
        <f>VLOOKUP($A$5&amp;$A22,'Wards 2011'!$A$2:$BD$8547,G$19,FALSE)</f>
        <v>269</v>
      </c>
      <c r="H22" s="32">
        <f>VLOOKUP($A$5&amp;$A22,'Wards 2011'!$A$2:$BD$8547,H$19,FALSE)</f>
        <v>13</v>
      </c>
      <c r="I22" s="32">
        <f>VLOOKUP($A$5&amp;$A22,'Wards 2011'!$A$2:$BD$8547,I$19,FALSE)</f>
        <v>393</v>
      </c>
      <c r="J22" s="32">
        <f>VLOOKUP($A$5&amp;$A22,'Wards 2011'!$A$2:$BD$8547,J$19,FALSE)</f>
        <v>1018</v>
      </c>
      <c r="K22" s="32">
        <f>VLOOKUP($A$5&amp;$A22,'Wards 2011'!$A$2:$BD$8547,K$19,FALSE)</f>
        <v>134</v>
      </c>
      <c r="L22" s="32">
        <f>VLOOKUP($A$5&amp;$A22,'Wards 2011'!$A$2:$BD$8547,L$19,FALSE)</f>
        <v>123</v>
      </c>
      <c r="M22" s="32">
        <f>VLOOKUP($A$5&amp;$A22,'Wards 2011'!$A$2:$BD$8547,M$19,FALSE)</f>
        <v>411</v>
      </c>
      <c r="N22" s="32">
        <f>VLOOKUP($A$5&amp;$A22,'Wards 2011'!$A$2:$BD$8547,N$19,FALSE)</f>
        <v>79</v>
      </c>
      <c r="O22" s="32">
        <f>VLOOKUP($A$5&amp;$A22,'Wards 2011'!$A$2:$BD$8547,O$19,FALSE)</f>
        <v>243</v>
      </c>
      <c r="P22" s="32">
        <f>VLOOKUP($A$5&amp;$A22,'Wards 2011'!$A$2:$BD$8547,P$19,FALSE)</f>
        <v>289</v>
      </c>
      <c r="Q22" s="32">
        <f>VLOOKUP($A$5&amp;$A22,'Wards 2011'!$A$2:$BD$8547,Q$19,FALSE)</f>
        <v>280</v>
      </c>
      <c r="R22" s="32">
        <f>VLOOKUP($A$5&amp;$A22,'Wards 2011'!$A$2:$BD$8547,R$19,FALSE)</f>
        <v>29</v>
      </c>
      <c r="S22" s="32">
        <f>VLOOKUP($A$5&amp;$A22,'Wards 2011'!$A$2:$BD$8547,S$19,FALSE)</f>
        <v>14</v>
      </c>
      <c r="T22" s="32">
        <f>VLOOKUP($A$5&amp;$A22,'Wards 2011'!$A$2:$BD$8547,T$19,FALSE)</f>
        <v>5</v>
      </c>
      <c r="U22" s="32">
        <f>VLOOKUP($A$5&amp;$A22,'Wards 2011'!$A$2:$BD$8547,U$19,FALSE)</f>
        <v>140</v>
      </c>
      <c r="V22" s="32">
        <f>VLOOKUP($A$5&amp;$A22,'Wards 2011'!$A$2:$BD$8547,V$19,FALSE)</f>
        <v>46</v>
      </c>
      <c r="W22" s="32">
        <f>VLOOKUP($A$5&amp;$A22,'Wards 2011'!$A$2:$BD$8547,W$19,FALSE)</f>
        <v>0</v>
      </c>
      <c r="X22" s="32">
        <f>VLOOKUP($A$5&amp;$A22,'Wards 2011'!$A$2:$BD$8547,X$19,FALSE)</f>
        <v>3486</v>
      </c>
      <c r="Y22" s="32">
        <f>VLOOKUP($A$5&amp;$A22,'Wards 2011'!$A$2:$BD$8547,Y$19,FALSE)</f>
        <v>254</v>
      </c>
      <c r="Z22" s="32">
        <f>VLOOKUP($A$5&amp;$A22,'Wards 2011'!$A$2:$BD$8547,Z$19,FALSE)</f>
        <v>1018</v>
      </c>
      <c r="AA22" s="32">
        <f>VLOOKUP($A$5&amp;$A22,'Wards 2011'!$A$2:$BD$8547,AA$19,FALSE)</f>
        <v>4</v>
      </c>
      <c r="AB22" s="32" t="str">
        <f>VLOOKUP($A$5&amp;$A22,'Wards 2011'!$A$2:$BD$8547,AB$19,FALSE)</f>
        <v xml:space="preserve">White Other </v>
      </c>
      <c r="AC22" s="2">
        <f>VLOOKUP($A$5&amp;$A22,'Wards 2011'!$A$2:$BD$8547,AC$19,FALSE)</f>
        <v>6.6588173731030875E-2</v>
      </c>
      <c r="AD22" s="2">
        <f>VLOOKUP($A$5&amp;$A22,'Wards 2011'!$A$2:$BD$8547,AD$19,FALSE)</f>
        <v>0.29202524383247275</v>
      </c>
      <c r="AE22" s="32">
        <f>VLOOKUP($A$5&amp;$A22,'Wards 2011'!$A$2:$BD$8547,AE$19,FALSE)</f>
        <v>411</v>
      </c>
      <c r="AF22" s="32">
        <f>VLOOKUP($A$5&amp;$A22,'Wards 2011'!$A$2:$BD$8547,AF$19,FALSE)</f>
        <v>7</v>
      </c>
      <c r="AG22" s="32" t="str">
        <f>VLOOKUP($A$5&amp;$A22,'Wards 2011'!$A$2:$BD$8547,AG$19,FALSE)</f>
        <v>Indian</v>
      </c>
      <c r="AH22" s="2">
        <f>VLOOKUP($A$5&amp;$A22,'Wards 2011'!$A$2:$BD$8547,AH$19,FALSE)</f>
        <v>2.6883830455259026E-2</v>
      </c>
      <c r="AI22" s="2">
        <f>VLOOKUP($A$5&amp;$A22,'Wards 2011'!$A$2:$BD$8547,AI$19,FALSE)</f>
        <v>0.11790017211703958</v>
      </c>
      <c r="AJ22" s="32">
        <f>VLOOKUP($A$5&amp;$A22,'Wards 2011'!$A$2:$BD$8547,AJ$19,FALSE)</f>
        <v>0</v>
      </c>
      <c r="AK22" s="32">
        <f>VLOOKUP($A$5&amp;$A22,'Wards 2011'!$A$2:$BD$8547,AK$19,FALSE)</f>
        <v>184</v>
      </c>
      <c r="AL22" s="32">
        <f>VLOOKUP($A$5&amp;$A22,'Wards 2011'!$A$2:$BD$8547,AL$19,FALSE)</f>
        <v>697</v>
      </c>
      <c r="AM22" s="32">
        <f>VLOOKUP($A$5&amp;$A22,'Wards 2011'!$A$2:$BD$8547,AM$19,FALSE)</f>
        <v>293</v>
      </c>
      <c r="AN22" s="39">
        <f>VLOOKUP($A$5&amp;$A22,'Wards 2011'!$A$2:$BD$8547,AN$19,FALSE)</f>
        <v>135</v>
      </c>
      <c r="AO22" s="39">
        <f>VLOOKUP($A$5&amp;$A22,'Wards 2011'!$A$2:$BD$8547,AO$19,FALSE)</f>
        <v>-31</v>
      </c>
      <c r="AP22" s="32"/>
      <c r="AQ22" s="32"/>
    </row>
    <row r="23" spans="1:52" x14ac:dyDescent="0.25">
      <c r="A23">
        <v>4</v>
      </c>
      <c r="B23" s="2" t="str">
        <f>VLOOKUP($A$5&amp;$A23,'Wards 2011'!$A$2:$BD$8547,B$19,FALSE)</f>
        <v>S13002487</v>
      </c>
      <c r="C23" s="2" t="str">
        <f>VLOOKUP($A$5&amp;$A23,'Wards 2011'!$A$2:$BD$8547,C$19,FALSE)</f>
        <v>Torry / Ferryhill</v>
      </c>
      <c r="D23" s="32">
        <f>VLOOKUP($A$5&amp;$A23,'Wards 2011'!$A$2:$BD$8547,D$19,FALSE)</f>
        <v>21905</v>
      </c>
      <c r="E23" s="2">
        <f>VLOOKUP($A$5&amp;$A23,'Wards 2011'!$A$2:$BD$8547,E$19,FALSE)</f>
        <v>0.77320246519059577</v>
      </c>
      <c r="F23" s="32">
        <f>VLOOKUP($A$5&amp;$A23,'Wards 2011'!$A$2:$BD$8547,F$19,FALSE)</f>
        <v>16937</v>
      </c>
      <c r="G23" s="32">
        <f>VLOOKUP($A$5&amp;$A23,'Wards 2011'!$A$2:$BD$8547,G$19,FALSE)</f>
        <v>317</v>
      </c>
      <c r="H23" s="32">
        <f>VLOOKUP($A$5&amp;$A23,'Wards 2011'!$A$2:$BD$8547,H$19,FALSE)</f>
        <v>36</v>
      </c>
      <c r="I23" s="32">
        <f>VLOOKUP($A$5&amp;$A23,'Wards 2011'!$A$2:$BD$8547,I$19,FALSE)</f>
        <v>1339</v>
      </c>
      <c r="J23" s="32">
        <f>VLOOKUP($A$5&amp;$A23,'Wards 2011'!$A$2:$BD$8547,J$19,FALSE)</f>
        <v>1331</v>
      </c>
      <c r="K23" s="32">
        <f>VLOOKUP($A$5&amp;$A23,'Wards 2011'!$A$2:$BD$8547,K$19,FALSE)</f>
        <v>164</v>
      </c>
      <c r="L23" s="32">
        <f>VLOOKUP($A$5&amp;$A23,'Wards 2011'!$A$2:$BD$8547,L$19,FALSE)</f>
        <v>62</v>
      </c>
      <c r="M23" s="32">
        <f>VLOOKUP($A$5&amp;$A23,'Wards 2011'!$A$2:$BD$8547,M$19,FALSE)</f>
        <v>322</v>
      </c>
      <c r="N23" s="32">
        <f>VLOOKUP($A$5&amp;$A23,'Wards 2011'!$A$2:$BD$8547,N$19,FALSE)</f>
        <v>68</v>
      </c>
      <c r="O23" s="32">
        <f>VLOOKUP($A$5&amp;$A23,'Wards 2011'!$A$2:$BD$8547,O$19,FALSE)</f>
        <v>135</v>
      </c>
      <c r="P23" s="32">
        <f>VLOOKUP($A$5&amp;$A23,'Wards 2011'!$A$2:$BD$8547,P$19,FALSE)</f>
        <v>273</v>
      </c>
      <c r="Q23" s="32">
        <f>VLOOKUP($A$5&amp;$A23,'Wards 2011'!$A$2:$BD$8547,Q$19,FALSE)</f>
        <v>683</v>
      </c>
      <c r="R23" s="32">
        <f>VLOOKUP($A$5&amp;$A23,'Wards 2011'!$A$2:$BD$8547,R$19,FALSE)</f>
        <v>46</v>
      </c>
      <c r="S23" s="32">
        <f>VLOOKUP($A$5&amp;$A23,'Wards 2011'!$A$2:$BD$8547,S$19,FALSE)</f>
        <v>13</v>
      </c>
      <c r="T23" s="32">
        <f>VLOOKUP($A$5&amp;$A23,'Wards 2011'!$A$2:$BD$8547,T$19,FALSE)</f>
        <v>15</v>
      </c>
      <c r="U23" s="32">
        <f>VLOOKUP($A$5&amp;$A23,'Wards 2011'!$A$2:$BD$8547,U$19,FALSE)</f>
        <v>97</v>
      </c>
      <c r="V23" s="32">
        <f>VLOOKUP($A$5&amp;$A23,'Wards 2011'!$A$2:$BD$8547,V$19,FALSE)</f>
        <v>67</v>
      </c>
      <c r="W23" s="32">
        <f>VLOOKUP($A$5&amp;$A23,'Wards 2011'!$A$2:$BD$8547,W$19,FALSE)</f>
        <v>0</v>
      </c>
      <c r="X23" s="32">
        <f>VLOOKUP($A$5&amp;$A23,'Wards 2011'!$A$2:$BD$8547,X$19,FALSE)</f>
        <v>4968</v>
      </c>
      <c r="Y23" s="32">
        <f>VLOOKUP($A$5&amp;$A23,'Wards 2011'!$A$2:$BD$8547,Y$19,FALSE)</f>
        <v>437</v>
      </c>
      <c r="Z23" s="32">
        <f>VLOOKUP($A$5&amp;$A23,'Wards 2011'!$A$2:$BD$8547,Z$19,FALSE)</f>
        <v>1339</v>
      </c>
      <c r="AA23" s="32">
        <f>VLOOKUP($A$5&amp;$A23,'Wards 2011'!$A$2:$BD$8547,AA$19,FALSE)</f>
        <v>3</v>
      </c>
      <c r="AB23" s="32" t="str">
        <f>VLOOKUP($A$5&amp;$A23,'Wards 2011'!$A$2:$BD$8547,AB$19,FALSE)</f>
        <v>White Polish</v>
      </c>
      <c r="AC23" s="2">
        <f>VLOOKUP($A$5&amp;$A23,'Wards 2011'!$A$2:$BD$8547,AC$19,FALSE)</f>
        <v>6.1127596439169138E-2</v>
      </c>
      <c r="AD23" s="2">
        <f>VLOOKUP($A$5&amp;$A23,'Wards 2011'!$A$2:$BD$8547,AD$19,FALSE)</f>
        <v>0.26952495974235102</v>
      </c>
      <c r="AE23" s="32">
        <f>VLOOKUP($A$5&amp;$A23,'Wards 2011'!$A$2:$BD$8547,AE$19,FALSE)</f>
        <v>1331</v>
      </c>
      <c r="AF23" s="32">
        <f>VLOOKUP($A$5&amp;$A23,'Wards 2011'!$A$2:$BD$8547,AF$19,FALSE)</f>
        <v>4</v>
      </c>
      <c r="AG23" s="32" t="str">
        <f>VLOOKUP($A$5&amp;$A23,'Wards 2011'!$A$2:$BD$8547,AG$19,FALSE)</f>
        <v xml:space="preserve">White Other </v>
      </c>
      <c r="AH23" s="2">
        <f>VLOOKUP($A$5&amp;$A23,'Wards 2011'!$A$2:$BD$8547,AH$19,FALSE)</f>
        <v>6.0762383017575895E-2</v>
      </c>
      <c r="AI23" s="2">
        <f>VLOOKUP($A$5&amp;$A23,'Wards 2011'!$A$2:$BD$8547,AI$19,FALSE)</f>
        <v>0.26791465378421903</v>
      </c>
      <c r="AJ23" s="32">
        <f>VLOOKUP($A$5&amp;$A23,'Wards 2011'!$A$2:$BD$8547,AJ$19,FALSE)</f>
        <v>0</v>
      </c>
      <c r="AK23" s="32">
        <f>VLOOKUP($A$5&amp;$A23,'Wards 2011'!$A$2:$BD$8547,AK$19,FALSE)</f>
        <v>233</v>
      </c>
      <c r="AL23" s="32">
        <f>VLOOKUP($A$5&amp;$A23,'Wards 2011'!$A$2:$BD$8547,AL$19,FALSE)</f>
        <v>835</v>
      </c>
      <c r="AM23" s="32">
        <f>VLOOKUP($A$5&amp;$A23,'Wards 2011'!$A$2:$BD$8547,AM$19,FALSE)</f>
        <v>282</v>
      </c>
      <c r="AN23" s="39">
        <f>VLOOKUP($A$5&amp;$A23,'Wards 2011'!$A$2:$BD$8547,AN$19,FALSE)</f>
        <v>77</v>
      </c>
      <c r="AO23" s="39">
        <f>VLOOKUP($A$5&amp;$A23,'Wards 2011'!$A$2:$BD$8547,AO$19,FALSE)</f>
        <v>26</v>
      </c>
      <c r="AP23" s="32"/>
      <c r="AQ23" s="32"/>
    </row>
    <row r="24" spans="1:52" x14ac:dyDescent="0.25">
      <c r="A24">
        <v>5</v>
      </c>
      <c r="B24" s="2" t="str">
        <f>VLOOKUP($A$5&amp;$A24,'Wards 2011'!$A$2:$BD$8547,B$19,FALSE)</f>
        <v>S13002480</v>
      </c>
      <c r="C24" s="2" t="str">
        <f>VLOOKUP($A$5&amp;$A24,'Wards 2011'!$A$2:$BD$8547,C$19,FALSE)</f>
        <v>Hilton / Stockethill</v>
      </c>
      <c r="D24" s="32">
        <f>VLOOKUP($A$5&amp;$A24,'Wards 2011'!$A$2:$BD$8547,D$19,FALSE)</f>
        <v>15307</v>
      </c>
      <c r="E24" s="2">
        <f>VLOOKUP($A$5&amp;$A24,'Wards 2011'!$A$2:$BD$8547,E$19,FALSE)</f>
        <v>0.80655909061213826</v>
      </c>
      <c r="F24" s="32">
        <f>VLOOKUP($A$5&amp;$A24,'Wards 2011'!$A$2:$BD$8547,F$19,FALSE)</f>
        <v>12346</v>
      </c>
      <c r="G24" s="32">
        <f>VLOOKUP($A$5&amp;$A24,'Wards 2011'!$A$2:$BD$8547,G$19,FALSE)</f>
        <v>91</v>
      </c>
      <c r="H24" s="32">
        <f>VLOOKUP($A$5&amp;$A24,'Wards 2011'!$A$2:$BD$8547,H$19,FALSE)</f>
        <v>23</v>
      </c>
      <c r="I24" s="32">
        <f>VLOOKUP($A$5&amp;$A24,'Wards 2011'!$A$2:$BD$8547,I$19,FALSE)</f>
        <v>763</v>
      </c>
      <c r="J24" s="32">
        <f>VLOOKUP($A$5&amp;$A24,'Wards 2011'!$A$2:$BD$8547,J$19,FALSE)</f>
        <v>609</v>
      </c>
      <c r="K24" s="32">
        <f>VLOOKUP($A$5&amp;$A24,'Wards 2011'!$A$2:$BD$8547,K$19,FALSE)</f>
        <v>87</v>
      </c>
      <c r="L24" s="32">
        <f>VLOOKUP($A$5&amp;$A24,'Wards 2011'!$A$2:$BD$8547,L$19,FALSE)</f>
        <v>58</v>
      </c>
      <c r="M24" s="32">
        <f>VLOOKUP($A$5&amp;$A24,'Wards 2011'!$A$2:$BD$8547,M$19,FALSE)</f>
        <v>283</v>
      </c>
      <c r="N24" s="32">
        <f>VLOOKUP($A$5&amp;$A24,'Wards 2011'!$A$2:$BD$8547,N$19,FALSE)</f>
        <v>44</v>
      </c>
      <c r="O24" s="32">
        <f>VLOOKUP($A$5&amp;$A24,'Wards 2011'!$A$2:$BD$8547,O$19,FALSE)</f>
        <v>108</v>
      </c>
      <c r="P24" s="32">
        <f>VLOOKUP($A$5&amp;$A24,'Wards 2011'!$A$2:$BD$8547,P$19,FALSE)</f>
        <v>332</v>
      </c>
      <c r="Q24" s="32">
        <f>VLOOKUP($A$5&amp;$A24,'Wards 2011'!$A$2:$BD$8547,Q$19,FALSE)</f>
        <v>407</v>
      </c>
      <c r="R24" s="32">
        <f>VLOOKUP($A$5&amp;$A24,'Wards 2011'!$A$2:$BD$8547,R$19,FALSE)</f>
        <v>17</v>
      </c>
      <c r="S24" s="32">
        <f>VLOOKUP($A$5&amp;$A24,'Wards 2011'!$A$2:$BD$8547,S$19,FALSE)</f>
        <v>14</v>
      </c>
      <c r="T24" s="32">
        <f>VLOOKUP($A$5&amp;$A24,'Wards 2011'!$A$2:$BD$8547,T$19,FALSE)</f>
        <v>3</v>
      </c>
      <c r="U24" s="32">
        <f>VLOOKUP($A$5&amp;$A24,'Wards 2011'!$A$2:$BD$8547,U$19,FALSE)</f>
        <v>93</v>
      </c>
      <c r="V24" s="32">
        <f>VLOOKUP($A$5&amp;$A24,'Wards 2011'!$A$2:$BD$8547,V$19,FALSE)</f>
        <v>29</v>
      </c>
      <c r="W24" s="32">
        <f>VLOOKUP($A$5&amp;$A24,'Wards 2011'!$A$2:$BD$8547,W$19,FALSE)</f>
        <v>0</v>
      </c>
      <c r="X24" s="32">
        <f>VLOOKUP($A$5&amp;$A24,'Wards 2011'!$A$2:$BD$8547,X$19,FALSE)</f>
        <v>2961</v>
      </c>
      <c r="Y24" s="32">
        <f>VLOOKUP($A$5&amp;$A24,'Wards 2011'!$A$2:$BD$8547,Y$19,FALSE)</f>
        <v>320</v>
      </c>
      <c r="Z24" s="32">
        <f>VLOOKUP($A$5&amp;$A24,'Wards 2011'!$A$2:$BD$8547,Z$19,FALSE)</f>
        <v>763</v>
      </c>
      <c r="AA24" s="32">
        <f>VLOOKUP($A$5&amp;$A24,'Wards 2011'!$A$2:$BD$8547,AA$19,FALSE)</f>
        <v>3</v>
      </c>
      <c r="AB24" s="32" t="str">
        <f>VLOOKUP($A$5&amp;$A24,'Wards 2011'!$A$2:$BD$8547,AB$19,FALSE)</f>
        <v>White Polish</v>
      </c>
      <c r="AC24" s="2">
        <f>VLOOKUP($A$5&amp;$A24,'Wards 2011'!$A$2:$BD$8547,AC$19,FALSE)</f>
        <v>4.9846475468739791E-2</v>
      </c>
      <c r="AD24" s="2">
        <f>VLOOKUP($A$5&amp;$A24,'Wards 2011'!$A$2:$BD$8547,AD$19,FALSE)</f>
        <v>0.25768321513002362</v>
      </c>
      <c r="AE24" s="32">
        <f>VLOOKUP($A$5&amp;$A24,'Wards 2011'!$A$2:$BD$8547,AE$19,FALSE)</f>
        <v>609</v>
      </c>
      <c r="AF24" s="32">
        <f>VLOOKUP($A$5&amp;$A24,'Wards 2011'!$A$2:$BD$8547,AF$19,FALSE)</f>
        <v>4</v>
      </c>
      <c r="AG24" s="32" t="str">
        <f>VLOOKUP($A$5&amp;$A24,'Wards 2011'!$A$2:$BD$8547,AG$19,FALSE)</f>
        <v xml:space="preserve">White Other </v>
      </c>
      <c r="AH24" s="2">
        <f>VLOOKUP($A$5&amp;$A24,'Wards 2011'!$A$2:$BD$8547,AH$19,FALSE)</f>
        <v>3.9785718952113414E-2</v>
      </c>
      <c r="AI24" s="2">
        <f>VLOOKUP($A$5&amp;$A24,'Wards 2011'!$A$2:$BD$8547,AI$19,FALSE)</f>
        <v>0.20567375886524822</v>
      </c>
      <c r="AJ24" s="32">
        <f>VLOOKUP($A$5&amp;$A24,'Wards 2011'!$A$2:$BD$8547,AJ$19,FALSE)</f>
        <v>0</v>
      </c>
      <c r="AK24" s="32">
        <f>VLOOKUP($A$5&amp;$A24,'Wards 2011'!$A$2:$BD$8547,AK$19,FALSE)</f>
        <v>188</v>
      </c>
      <c r="AL24" s="32">
        <f>VLOOKUP($A$5&amp;$A24,'Wards 2011'!$A$2:$BD$8547,AL$19,FALSE)</f>
        <v>374</v>
      </c>
      <c r="AM24" s="32">
        <f>VLOOKUP($A$5&amp;$A24,'Wards 2011'!$A$2:$BD$8547,AM$19,FALSE)</f>
        <v>155</v>
      </c>
      <c r="AN24" s="39">
        <f>VLOOKUP($A$5&amp;$A24,'Wards 2011'!$A$2:$BD$8547,AN$19,FALSE)</f>
        <v>22</v>
      </c>
      <c r="AO24" s="39">
        <f>VLOOKUP($A$5&amp;$A24,'Wards 2011'!$A$2:$BD$8547,AO$19,FALSE)</f>
        <v>-18</v>
      </c>
      <c r="AP24" s="32"/>
      <c r="AQ24" s="32"/>
    </row>
    <row r="25" spans="1:52" x14ac:dyDescent="0.25">
      <c r="A25">
        <v>6</v>
      </c>
      <c r="B25" s="2" t="str">
        <f>VLOOKUP($A$5&amp;$A25,'Wards 2011'!$A$2:$BD$8547,B$19,FALSE)</f>
        <v>S13002485</v>
      </c>
      <c r="C25" s="2" t="str">
        <f>VLOOKUP($A$5&amp;$A25,'Wards 2011'!$A$2:$BD$8547,C$19,FALSE)</f>
        <v>Hazlehead / Ashley / Queens Cross</v>
      </c>
      <c r="D25" s="32">
        <f>VLOOKUP($A$5&amp;$A25,'Wards 2011'!$A$2:$BD$8547,D$19,FALSE)</f>
        <v>18677</v>
      </c>
      <c r="E25" s="2">
        <f>VLOOKUP($A$5&amp;$A25,'Wards 2011'!$A$2:$BD$8547,E$19,FALSE)</f>
        <v>0.83948171547893136</v>
      </c>
      <c r="F25" s="32">
        <f>VLOOKUP($A$5&amp;$A25,'Wards 2011'!$A$2:$BD$8547,F$19,FALSE)</f>
        <v>15679</v>
      </c>
      <c r="G25" s="32">
        <f>VLOOKUP($A$5&amp;$A25,'Wards 2011'!$A$2:$BD$8547,G$19,FALSE)</f>
        <v>215</v>
      </c>
      <c r="H25" s="32">
        <f>VLOOKUP($A$5&amp;$A25,'Wards 2011'!$A$2:$BD$8547,H$19,FALSE)</f>
        <v>10</v>
      </c>
      <c r="I25" s="32">
        <f>VLOOKUP($A$5&amp;$A25,'Wards 2011'!$A$2:$BD$8547,I$19,FALSE)</f>
        <v>210</v>
      </c>
      <c r="J25" s="32">
        <f>VLOOKUP($A$5&amp;$A25,'Wards 2011'!$A$2:$BD$8547,J$19,FALSE)</f>
        <v>1223</v>
      </c>
      <c r="K25" s="32">
        <f>VLOOKUP($A$5&amp;$A25,'Wards 2011'!$A$2:$BD$8547,K$19,FALSE)</f>
        <v>156</v>
      </c>
      <c r="L25" s="32">
        <f>VLOOKUP($A$5&amp;$A25,'Wards 2011'!$A$2:$BD$8547,L$19,FALSE)</f>
        <v>70</v>
      </c>
      <c r="M25" s="32">
        <f>VLOOKUP($A$5&amp;$A25,'Wards 2011'!$A$2:$BD$8547,M$19,FALSE)</f>
        <v>327</v>
      </c>
      <c r="N25" s="32">
        <f>VLOOKUP($A$5&amp;$A25,'Wards 2011'!$A$2:$BD$8547,N$19,FALSE)</f>
        <v>35</v>
      </c>
      <c r="O25" s="32">
        <f>VLOOKUP($A$5&amp;$A25,'Wards 2011'!$A$2:$BD$8547,O$19,FALSE)</f>
        <v>149</v>
      </c>
      <c r="P25" s="32">
        <f>VLOOKUP($A$5&amp;$A25,'Wards 2011'!$A$2:$BD$8547,P$19,FALSE)</f>
        <v>188</v>
      </c>
      <c r="Q25" s="32">
        <f>VLOOKUP($A$5&amp;$A25,'Wards 2011'!$A$2:$BD$8547,Q$19,FALSE)</f>
        <v>267</v>
      </c>
      <c r="R25" s="32">
        <f>VLOOKUP($A$5&amp;$A25,'Wards 2011'!$A$2:$BD$8547,R$19,FALSE)</f>
        <v>25</v>
      </c>
      <c r="S25" s="32">
        <f>VLOOKUP($A$5&amp;$A25,'Wards 2011'!$A$2:$BD$8547,S$19,FALSE)</f>
        <v>26</v>
      </c>
      <c r="T25" s="32">
        <f>VLOOKUP($A$5&amp;$A25,'Wards 2011'!$A$2:$BD$8547,T$19,FALSE)</f>
        <v>6</v>
      </c>
      <c r="U25" s="32">
        <f>VLOOKUP($A$5&amp;$A25,'Wards 2011'!$A$2:$BD$8547,U$19,FALSE)</f>
        <v>53</v>
      </c>
      <c r="V25" s="32">
        <f>VLOOKUP($A$5&amp;$A25,'Wards 2011'!$A$2:$BD$8547,V$19,FALSE)</f>
        <v>38</v>
      </c>
      <c r="W25" s="32">
        <f>VLOOKUP($A$5&amp;$A25,'Wards 2011'!$A$2:$BD$8547,W$19,FALSE)</f>
        <v>0</v>
      </c>
      <c r="X25" s="32">
        <f>VLOOKUP($A$5&amp;$A25,'Wards 2011'!$A$2:$BD$8547,X$19,FALSE)</f>
        <v>2998</v>
      </c>
      <c r="Y25" s="32">
        <f>VLOOKUP($A$5&amp;$A25,'Wards 2011'!$A$2:$BD$8547,Y$19,FALSE)</f>
        <v>254</v>
      </c>
      <c r="Z25" s="32">
        <f>VLOOKUP($A$5&amp;$A25,'Wards 2011'!$A$2:$BD$8547,Z$19,FALSE)</f>
        <v>1223</v>
      </c>
      <c r="AA25" s="32">
        <f>VLOOKUP($A$5&amp;$A25,'Wards 2011'!$A$2:$BD$8547,AA$19,FALSE)</f>
        <v>4</v>
      </c>
      <c r="AB25" s="32" t="str">
        <f>VLOOKUP($A$5&amp;$A25,'Wards 2011'!$A$2:$BD$8547,AB$19,FALSE)</f>
        <v xml:space="preserve">White Other </v>
      </c>
      <c r="AC25" s="2">
        <f>VLOOKUP($A$5&amp;$A25,'Wards 2011'!$A$2:$BD$8547,AC$19,FALSE)</f>
        <v>6.5481608395352567E-2</v>
      </c>
      <c r="AD25" s="2">
        <f>VLOOKUP($A$5&amp;$A25,'Wards 2011'!$A$2:$BD$8547,AD$19,FALSE)</f>
        <v>0.40793862575050033</v>
      </c>
      <c r="AE25" s="32">
        <f>VLOOKUP($A$5&amp;$A25,'Wards 2011'!$A$2:$BD$8547,AE$19,FALSE)</f>
        <v>327</v>
      </c>
      <c r="AF25" s="32">
        <f>VLOOKUP($A$5&amp;$A25,'Wards 2011'!$A$2:$BD$8547,AF$19,FALSE)</f>
        <v>7</v>
      </c>
      <c r="AG25" s="32" t="str">
        <f>VLOOKUP($A$5&amp;$A25,'Wards 2011'!$A$2:$BD$8547,AG$19,FALSE)</f>
        <v>Indian</v>
      </c>
      <c r="AH25" s="2">
        <f>VLOOKUP($A$5&amp;$A25,'Wards 2011'!$A$2:$BD$8547,AH$19,FALSE)</f>
        <v>1.7508165122878408E-2</v>
      </c>
      <c r="AI25" s="2">
        <f>VLOOKUP($A$5&amp;$A25,'Wards 2011'!$A$2:$BD$8547,AI$19,FALSE)</f>
        <v>0.10907271514342895</v>
      </c>
      <c r="AJ25" s="32">
        <f>VLOOKUP($A$5&amp;$A25,'Wards 2011'!$A$2:$BD$8547,AJ$19,FALSE)</f>
        <v>0</v>
      </c>
      <c r="AK25" s="32">
        <f>VLOOKUP($A$5&amp;$A25,'Wards 2011'!$A$2:$BD$8547,AK$19,FALSE)</f>
        <v>142</v>
      </c>
      <c r="AL25" s="32">
        <f>VLOOKUP($A$5&amp;$A25,'Wards 2011'!$A$2:$BD$8547,AL$19,FALSE)</f>
        <v>727</v>
      </c>
      <c r="AM25" s="32">
        <f>VLOOKUP($A$5&amp;$A25,'Wards 2011'!$A$2:$BD$8547,AM$19,FALSE)</f>
        <v>185</v>
      </c>
      <c r="AN25" s="39">
        <f>VLOOKUP($A$5&amp;$A25,'Wards 2011'!$A$2:$BD$8547,AN$19,FALSE)</f>
        <v>-76</v>
      </c>
      <c r="AO25" s="39">
        <f>VLOOKUP($A$5&amp;$A25,'Wards 2011'!$A$2:$BD$8547,AO$19,FALSE)</f>
        <v>-100</v>
      </c>
    </row>
    <row r="26" spans="1:52" x14ac:dyDescent="0.25">
      <c r="A26">
        <v>7</v>
      </c>
      <c r="B26" s="2" t="str">
        <f>VLOOKUP($A$5&amp;$A26,'Wards 2011'!$A$2:$BD$8547,B$19,FALSE)</f>
        <v>S13002484</v>
      </c>
      <c r="C26" s="2" t="str">
        <f>VLOOKUP($A$5&amp;$A26,'Wards 2011'!$A$2:$BD$8547,C$19,FALSE)</f>
        <v>Lower Deeside</v>
      </c>
      <c r="D26" s="32">
        <f>VLOOKUP($A$5&amp;$A26,'Wards 2011'!$A$2:$BD$8547,D$19,FALSE)</f>
        <v>14997</v>
      </c>
      <c r="E26" s="2">
        <f>VLOOKUP($A$5&amp;$A26,'Wards 2011'!$A$2:$BD$8547,E$19,FALSE)</f>
        <v>0.8596385943855438</v>
      </c>
      <c r="F26" s="32">
        <f>VLOOKUP($A$5&amp;$A26,'Wards 2011'!$A$2:$BD$8547,F$19,FALSE)</f>
        <v>12892</v>
      </c>
      <c r="G26" s="32">
        <f>VLOOKUP($A$5&amp;$A26,'Wards 2011'!$A$2:$BD$8547,G$19,FALSE)</f>
        <v>118</v>
      </c>
      <c r="H26" s="32">
        <f>VLOOKUP($A$5&amp;$A26,'Wards 2011'!$A$2:$BD$8547,H$19,FALSE)</f>
        <v>8</v>
      </c>
      <c r="I26" s="32">
        <f>VLOOKUP($A$5&amp;$A26,'Wards 2011'!$A$2:$BD$8547,I$19,FALSE)</f>
        <v>66</v>
      </c>
      <c r="J26" s="32">
        <f>VLOOKUP($A$5&amp;$A26,'Wards 2011'!$A$2:$BD$8547,J$19,FALSE)</f>
        <v>990</v>
      </c>
      <c r="K26" s="32">
        <f>VLOOKUP($A$5&amp;$A26,'Wards 2011'!$A$2:$BD$8547,K$19,FALSE)</f>
        <v>145</v>
      </c>
      <c r="L26" s="32">
        <f>VLOOKUP($A$5&amp;$A26,'Wards 2011'!$A$2:$BD$8547,L$19,FALSE)</f>
        <v>67</v>
      </c>
      <c r="M26" s="32">
        <f>VLOOKUP($A$5&amp;$A26,'Wards 2011'!$A$2:$BD$8547,M$19,FALSE)</f>
        <v>154</v>
      </c>
      <c r="N26" s="32">
        <f>VLOOKUP($A$5&amp;$A26,'Wards 2011'!$A$2:$BD$8547,N$19,FALSE)</f>
        <v>25</v>
      </c>
      <c r="O26" s="32">
        <f>VLOOKUP($A$5&amp;$A26,'Wards 2011'!$A$2:$BD$8547,O$19,FALSE)</f>
        <v>97</v>
      </c>
      <c r="P26" s="32">
        <f>VLOOKUP($A$5&amp;$A26,'Wards 2011'!$A$2:$BD$8547,P$19,FALSE)</f>
        <v>163</v>
      </c>
      <c r="Q26" s="32">
        <f>VLOOKUP($A$5&amp;$A26,'Wards 2011'!$A$2:$BD$8547,Q$19,FALSE)</f>
        <v>143</v>
      </c>
      <c r="R26" s="32">
        <f>VLOOKUP($A$5&amp;$A26,'Wards 2011'!$A$2:$BD$8547,R$19,FALSE)</f>
        <v>14</v>
      </c>
      <c r="S26" s="32">
        <f>VLOOKUP($A$5&amp;$A26,'Wards 2011'!$A$2:$BD$8547,S$19,FALSE)</f>
        <v>6</v>
      </c>
      <c r="T26" s="32">
        <f>VLOOKUP($A$5&amp;$A26,'Wards 2011'!$A$2:$BD$8547,T$19,FALSE)</f>
        <v>10</v>
      </c>
      <c r="U26" s="32">
        <f>VLOOKUP($A$5&amp;$A26,'Wards 2011'!$A$2:$BD$8547,U$19,FALSE)</f>
        <v>48</v>
      </c>
      <c r="V26" s="32">
        <f>VLOOKUP($A$5&amp;$A26,'Wards 2011'!$A$2:$BD$8547,V$19,FALSE)</f>
        <v>51</v>
      </c>
      <c r="W26" s="32">
        <f>VLOOKUP($A$5&amp;$A26,'Wards 2011'!$A$2:$BD$8547,W$19,FALSE)</f>
        <v>0</v>
      </c>
      <c r="X26" s="32">
        <f>VLOOKUP($A$5&amp;$A26,'Wards 2011'!$A$2:$BD$8547,X$19,FALSE)</f>
        <v>2105</v>
      </c>
      <c r="Y26" s="32">
        <f>VLOOKUP($A$5&amp;$A26,'Wards 2011'!$A$2:$BD$8547,Y$19,FALSE)</f>
        <v>159</v>
      </c>
      <c r="Z26" s="32">
        <f>VLOOKUP($A$5&amp;$A26,'Wards 2011'!$A$2:$BD$8547,Z$19,FALSE)</f>
        <v>990</v>
      </c>
      <c r="AA26" s="32">
        <f>VLOOKUP($A$5&amp;$A26,'Wards 2011'!$A$2:$BD$8547,AA$19,FALSE)</f>
        <v>4</v>
      </c>
      <c r="AB26" s="32" t="str">
        <f>VLOOKUP($A$5&amp;$A26,'Wards 2011'!$A$2:$BD$8547,AB$19,FALSE)</f>
        <v xml:space="preserve">White Other </v>
      </c>
      <c r="AC26" s="2">
        <f>VLOOKUP($A$5&amp;$A26,'Wards 2011'!$A$2:$BD$8547,AC$19,FALSE)</f>
        <v>6.601320264052811E-2</v>
      </c>
      <c r="AD26" s="2">
        <f>VLOOKUP($A$5&amp;$A26,'Wards 2011'!$A$2:$BD$8547,AD$19,FALSE)</f>
        <v>0.47030878859857483</v>
      </c>
      <c r="AE26" s="32">
        <f>VLOOKUP($A$5&amp;$A26,'Wards 2011'!$A$2:$BD$8547,AE$19,FALSE)</f>
        <v>163</v>
      </c>
      <c r="AF26" s="32">
        <f>VLOOKUP($A$5&amp;$A26,'Wards 2011'!$A$2:$BD$8547,AF$19,FALSE)</f>
        <v>10</v>
      </c>
      <c r="AG26" s="32" t="str">
        <f>VLOOKUP($A$5&amp;$A26,'Wards 2011'!$A$2:$BD$8547,AG$19,FALSE)</f>
        <v>Asian Other</v>
      </c>
      <c r="AH26" s="2">
        <f>VLOOKUP($A$5&amp;$A26,'Wards 2011'!$A$2:$BD$8547,AH$19,FALSE)</f>
        <v>1.0868840434753618E-2</v>
      </c>
      <c r="AI26" s="2">
        <f>VLOOKUP($A$5&amp;$A26,'Wards 2011'!$A$2:$BD$8547,AI$19,FALSE)</f>
        <v>7.7434679334916864E-2</v>
      </c>
      <c r="AJ26" s="32">
        <f>VLOOKUP($A$5&amp;$A26,'Wards 2011'!$A$2:$BD$8547,AJ$19,FALSE)</f>
        <v>0</v>
      </c>
      <c r="AK26" s="32">
        <f>VLOOKUP($A$5&amp;$A26,'Wards 2011'!$A$2:$BD$8547,AK$19,FALSE)</f>
        <v>94</v>
      </c>
      <c r="AL26" s="32">
        <f>VLOOKUP($A$5&amp;$A26,'Wards 2011'!$A$2:$BD$8547,AL$19,FALSE)</f>
        <v>493</v>
      </c>
      <c r="AM26" s="32">
        <f>VLOOKUP($A$5&amp;$A26,'Wards 2011'!$A$2:$BD$8547,AM$19,FALSE)</f>
        <v>110</v>
      </c>
      <c r="AN26" s="39">
        <f>VLOOKUP($A$5&amp;$A26,'Wards 2011'!$A$2:$BD$8547,AN$19,FALSE)</f>
        <v>-111</v>
      </c>
      <c r="AO26" s="39">
        <f>VLOOKUP($A$5&amp;$A26,'Wards 2011'!$A$2:$BD$8547,AO$19,FALSE)</f>
        <v>9</v>
      </c>
    </row>
    <row r="27" spans="1:52" x14ac:dyDescent="0.25">
      <c r="A27">
        <v>8</v>
      </c>
      <c r="B27" s="2" t="str">
        <f>VLOOKUP($A$5&amp;$A27,'Wards 2011'!$A$2:$BD$8547,B$19,FALSE)</f>
        <v>S13002486</v>
      </c>
      <c r="C27" s="2" t="str">
        <f>VLOOKUP($A$5&amp;$A27,'Wards 2011'!$A$2:$BD$8547,C$19,FALSE)</f>
        <v>Airyhall / Broomhill / Garthdee</v>
      </c>
      <c r="D27" s="32">
        <f>VLOOKUP($A$5&amp;$A27,'Wards 2011'!$A$2:$BD$8547,D$19,FALSE)</f>
        <v>16100</v>
      </c>
      <c r="E27" s="2">
        <f>VLOOKUP($A$5&amp;$A27,'Wards 2011'!$A$2:$BD$8547,E$19,FALSE)</f>
        <v>0.86055900621118009</v>
      </c>
      <c r="F27" s="32">
        <f>VLOOKUP($A$5&amp;$A27,'Wards 2011'!$A$2:$BD$8547,F$19,FALSE)</f>
        <v>13855</v>
      </c>
      <c r="G27" s="32">
        <f>VLOOKUP($A$5&amp;$A27,'Wards 2011'!$A$2:$BD$8547,G$19,FALSE)</f>
        <v>186</v>
      </c>
      <c r="H27" s="32">
        <f>VLOOKUP($A$5&amp;$A27,'Wards 2011'!$A$2:$BD$8547,H$19,FALSE)</f>
        <v>13</v>
      </c>
      <c r="I27" s="32">
        <f>VLOOKUP($A$5&amp;$A27,'Wards 2011'!$A$2:$BD$8547,I$19,FALSE)</f>
        <v>235</v>
      </c>
      <c r="J27" s="32">
        <f>VLOOKUP($A$5&amp;$A27,'Wards 2011'!$A$2:$BD$8547,J$19,FALSE)</f>
        <v>602</v>
      </c>
      <c r="K27" s="32">
        <f>VLOOKUP($A$5&amp;$A27,'Wards 2011'!$A$2:$BD$8547,K$19,FALSE)</f>
        <v>95</v>
      </c>
      <c r="L27" s="32">
        <f>VLOOKUP($A$5&amp;$A27,'Wards 2011'!$A$2:$BD$8547,L$19,FALSE)</f>
        <v>73</v>
      </c>
      <c r="M27" s="32">
        <f>VLOOKUP($A$5&amp;$A27,'Wards 2011'!$A$2:$BD$8547,M$19,FALSE)</f>
        <v>230</v>
      </c>
      <c r="N27" s="32">
        <f>VLOOKUP($A$5&amp;$A27,'Wards 2011'!$A$2:$BD$8547,N$19,FALSE)</f>
        <v>13</v>
      </c>
      <c r="O27" s="32">
        <f>VLOOKUP($A$5&amp;$A27,'Wards 2011'!$A$2:$BD$8547,O$19,FALSE)</f>
        <v>156</v>
      </c>
      <c r="P27" s="32">
        <f>VLOOKUP($A$5&amp;$A27,'Wards 2011'!$A$2:$BD$8547,P$19,FALSE)</f>
        <v>148</v>
      </c>
      <c r="Q27" s="32">
        <f>VLOOKUP($A$5&amp;$A27,'Wards 2011'!$A$2:$BD$8547,Q$19,FALSE)</f>
        <v>382</v>
      </c>
      <c r="R27" s="32">
        <f>VLOOKUP($A$5&amp;$A27,'Wards 2011'!$A$2:$BD$8547,R$19,FALSE)</f>
        <v>18</v>
      </c>
      <c r="S27" s="32">
        <f>VLOOKUP($A$5&amp;$A27,'Wards 2011'!$A$2:$BD$8547,S$19,FALSE)</f>
        <v>14</v>
      </c>
      <c r="T27" s="32">
        <f>VLOOKUP($A$5&amp;$A27,'Wards 2011'!$A$2:$BD$8547,T$19,FALSE)</f>
        <v>5</v>
      </c>
      <c r="U27" s="32">
        <f>VLOOKUP($A$5&amp;$A27,'Wards 2011'!$A$2:$BD$8547,U$19,FALSE)</f>
        <v>60</v>
      </c>
      <c r="V27" s="32">
        <f>VLOOKUP($A$5&amp;$A27,'Wards 2011'!$A$2:$BD$8547,V$19,FALSE)</f>
        <v>15</v>
      </c>
      <c r="W27" s="32">
        <f>VLOOKUP($A$5&amp;$A27,'Wards 2011'!$A$2:$BD$8547,W$19,FALSE)</f>
        <v>0</v>
      </c>
      <c r="X27" s="32">
        <f>VLOOKUP($A$5&amp;$A27,'Wards 2011'!$A$2:$BD$8547,X$19,FALSE)</f>
        <v>2245</v>
      </c>
      <c r="Y27" s="32">
        <f>VLOOKUP($A$5&amp;$A27,'Wards 2011'!$A$2:$BD$8547,Y$19,FALSE)</f>
        <v>234</v>
      </c>
      <c r="Z27" s="32">
        <f>VLOOKUP($A$5&amp;$A27,'Wards 2011'!$A$2:$BD$8547,Z$19,FALSE)</f>
        <v>602</v>
      </c>
      <c r="AA27" s="32">
        <f>VLOOKUP($A$5&amp;$A27,'Wards 2011'!$A$2:$BD$8547,AA$19,FALSE)</f>
        <v>4</v>
      </c>
      <c r="AB27" s="32" t="str">
        <f>VLOOKUP($A$5&amp;$A27,'Wards 2011'!$A$2:$BD$8547,AB$19,FALSE)</f>
        <v xml:space="preserve">White Other </v>
      </c>
      <c r="AC27" s="2">
        <f>VLOOKUP($A$5&amp;$A27,'Wards 2011'!$A$2:$BD$8547,AC$19,FALSE)</f>
        <v>3.7391304347826088E-2</v>
      </c>
      <c r="AD27" s="2">
        <f>VLOOKUP($A$5&amp;$A27,'Wards 2011'!$A$2:$BD$8547,AD$19,FALSE)</f>
        <v>0.26815144766146992</v>
      </c>
      <c r="AE27" s="32">
        <f>VLOOKUP($A$5&amp;$A27,'Wards 2011'!$A$2:$BD$8547,AE$19,FALSE)</f>
        <v>382</v>
      </c>
      <c r="AF27" s="32">
        <f>VLOOKUP($A$5&amp;$A27,'Wards 2011'!$A$2:$BD$8547,AF$19,FALSE)</f>
        <v>11</v>
      </c>
      <c r="AG27" s="32" t="str">
        <f>VLOOKUP($A$5&amp;$A27,'Wards 2011'!$A$2:$BD$8547,AG$19,FALSE)</f>
        <v>African</v>
      </c>
      <c r="AH27" s="2">
        <f>VLOOKUP($A$5&amp;$A27,'Wards 2011'!$A$2:$BD$8547,AH$19,FALSE)</f>
        <v>2.3726708074534163E-2</v>
      </c>
      <c r="AI27" s="2">
        <f>VLOOKUP($A$5&amp;$A27,'Wards 2011'!$A$2:$BD$8547,AI$19,FALSE)</f>
        <v>0.17015590200445435</v>
      </c>
      <c r="AJ27" s="32">
        <f>VLOOKUP($A$5&amp;$A27,'Wards 2011'!$A$2:$BD$8547,AJ$19,FALSE)</f>
        <v>0</v>
      </c>
      <c r="AK27" s="32">
        <f>VLOOKUP($A$5&amp;$A27,'Wards 2011'!$A$2:$BD$8547,AK$19,FALSE)</f>
        <v>168</v>
      </c>
      <c r="AL27" s="32">
        <f>VLOOKUP($A$5&amp;$A27,'Wards 2011'!$A$2:$BD$8547,AL$19,FALSE)</f>
        <v>516</v>
      </c>
      <c r="AM27" s="32">
        <f>VLOOKUP($A$5&amp;$A27,'Wards 2011'!$A$2:$BD$8547,AM$19,FALSE)</f>
        <v>204</v>
      </c>
      <c r="AN27" s="39">
        <f>VLOOKUP($A$5&amp;$A27,'Wards 2011'!$A$2:$BD$8547,AN$19,FALSE)</f>
        <v>68</v>
      </c>
      <c r="AO27" s="39">
        <f>VLOOKUP($A$5&amp;$A27,'Wards 2011'!$A$2:$BD$8547,AO$19,FALSE)</f>
        <v>47</v>
      </c>
    </row>
    <row r="28" spans="1:52" x14ac:dyDescent="0.25">
      <c r="A28">
        <v>9</v>
      </c>
      <c r="B28" s="2" t="str">
        <f>VLOOKUP($A$5&amp;$A28,'Wards 2011'!$A$2:$BD$8547,B$19,FALSE)</f>
        <v>S13002478</v>
      </c>
      <c r="C28" s="2" t="str">
        <f>VLOOKUP($A$5&amp;$A28,'Wards 2011'!$A$2:$BD$8547,C$19,FALSE)</f>
        <v>Kingswells / Sheddocksley</v>
      </c>
      <c r="D28" s="32">
        <f>VLOOKUP($A$5&amp;$A28,'Wards 2011'!$A$2:$BD$8547,D$19,FALSE)</f>
        <v>15040</v>
      </c>
      <c r="E28" s="2">
        <f>VLOOKUP($A$5&amp;$A28,'Wards 2011'!$A$2:$BD$8547,E$19,FALSE)</f>
        <v>0.87659574468085111</v>
      </c>
      <c r="F28" s="32">
        <f>VLOOKUP($A$5&amp;$A28,'Wards 2011'!$A$2:$BD$8547,F$19,FALSE)</f>
        <v>13184</v>
      </c>
      <c r="G28" s="32">
        <f>VLOOKUP($A$5&amp;$A28,'Wards 2011'!$A$2:$BD$8547,G$19,FALSE)</f>
        <v>72</v>
      </c>
      <c r="H28" s="32">
        <f>VLOOKUP($A$5&amp;$A28,'Wards 2011'!$A$2:$BD$8547,H$19,FALSE)</f>
        <v>7</v>
      </c>
      <c r="I28" s="32">
        <f>VLOOKUP($A$5&amp;$A28,'Wards 2011'!$A$2:$BD$8547,I$19,FALSE)</f>
        <v>170</v>
      </c>
      <c r="J28" s="32">
        <f>VLOOKUP($A$5&amp;$A28,'Wards 2011'!$A$2:$BD$8547,J$19,FALSE)</f>
        <v>336</v>
      </c>
      <c r="K28" s="32">
        <f>VLOOKUP($A$5&amp;$A28,'Wards 2011'!$A$2:$BD$8547,K$19,FALSE)</f>
        <v>93</v>
      </c>
      <c r="L28" s="32">
        <f>VLOOKUP($A$5&amp;$A28,'Wards 2011'!$A$2:$BD$8547,L$19,FALSE)</f>
        <v>66</v>
      </c>
      <c r="M28" s="32">
        <f>VLOOKUP($A$5&amp;$A28,'Wards 2011'!$A$2:$BD$8547,M$19,FALSE)</f>
        <v>438</v>
      </c>
      <c r="N28" s="32">
        <f>VLOOKUP($A$5&amp;$A28,'Wards 2011'!$A$2:$BD$8547,N$19,FALSE)</f>
        <v>24</v>
      </c>
      <c r="O28" s="32">
        <f>VLOOKUP($A$5&amp;$A28,'Wards 2011'!$A$2:$BD$8547,O$19,FALSE)</f>
        <v>93</v>
      </c>
      <c r="P28" s="32">
        <f>VLOOKUP($A$5&amp;$A28,'Wards 2011'!$A$2:$BD$8547,P$19,FALSE)</f>
        <v>132</v>
      </c>
      <c r="Q28" s="32">
        <f>VLOOKUP($A$5&amp;$A28,'Wards 2011'!$A$2:$BD$8547,Q$19,FALSE)</f>
        <v>338</v>
      </c>
      <c r="R28" s="32">
        <f>VLOOKUP($A$5&amp;$A28,'Wards 2011'!$A$2:$BD$8547,R$19,FALSE)</f>
        <v>18</v>
      </c>
      <c r="S28" s="32">
        <f>VLOOKUP($A$5&amp;$A28,'Wards 2011'!$A$2:$BD$8547,S$19,FALSE)</f>
        <v>14</v>
      </c>
      <c r="T28" s="32">
        <f>VLOOKUP($A$5&amp;$A28,'Wards 2011'!$A$2:$BD$8547,T$19,FALSE)</f>
        <v>5</v>
      </c>
      <c r="U28" s="32">
        <f>VLOOKUP($A$5&amp;$A28,'Wards 2011'!$A$2:$BD$8547,U$19,FALSE)</f>
        <v>35</v>
      </c>
      <c r="V28" s="32">
        <f>VLOOKUP($A$5&amp;$A28,'Wards 2011'!$A$2:$BD$8547,V$19,FALSE)</f>
        <v>15</v>
      </c>
      <c r="W28" s="32">
        <f>VLOOKUP($A$5&amp;$A28,'Wards 2011'!$A$2:$BD$8547,W$19,FALSE)</f>
        <v>0</v>
      </c>
      <c r="X28" s="32">
        <f>VLOOKUP($A$5&amp;$A28,'Wards 2011'!$A$2:$BD$8547,X$19,FALSE)</f>
        <v>1856</v>
      </c>
      <c r="Y28" s="32">
        <f>VLOOKUP($A$5&amp;$A28,'Wards 2011'!$A$2:$BD$8547,Y$19,FALSE)</f>
        <v>253</v>
      </c>
      <c r="Z28" s="32">
        <f>VLOOKUP($A$5&amp;$A28,'Wards 2011'!$A$2:$BD$8547,Z$19,FALSE)</f>
        <v>438</v>
      </c>
      <c r="AA28" s="32">
        <f>VLOOKUP($A$5&amp;$A28,'Wards 2011'!$A$2:$BD$8547,AA$19,FALSE)</f>
        <v>7</v>
      </c>
      <c r="AB28" s="32" t="str">
        <f>VLOOKUP($A$5&amp;$A28,'Wards 2011'!$A$2:$BD$8547,AB$19,FALSE)</f>
        <v>Indian</v>
      </c>
      <c r="AC28" s="2">
        <f>VLOOKUP($A$5&amp;$A28,'Wards 2011'!$A$2:$BD$8547,AC$19,FALSE)</f>
        <v>2.9122340425531915E-2</v>
      </c>
      <c r="AD28" s="2">
        <f>VLOOKUP($A$5&amp;$A28,'Wards 2011'!$A$2:$BD$8547,AD$19,FALSE)</f>
        <v>0.23599137931034483</v>
      </c>
      <c r="AE28" s="32">
        <f>VLOOKUP($A$5&amp;$A28,'Wards 2011'!$A$2:$BD$8547,AE$19,FALSE)</f>
        <v>338</v>
      </c>
      <c r="AF28" s="32">
        <f>VLOOKUP($A$5&amp;$A28,'Wards 2011'!$A$2:$BD$8547,AF$19,FALSE)</f>
        <v>11</v>
      </c>
      <c r="AG28" s="32" t="str">
        <f>VLOOKUP($A$5&amp;$A28,'Wards 2011'!$A$2:$BD$8547,AG$19,FALSE)</f>
        <v>African</v>
      </c>
      <c r="AH28" s="2">
        <f>VLOOKUP($A$5&amp;$A28,'Wards 2011'!$A$2:$BD$8547,AH$19,FALSE)</f>
        <v>2.247340425531915E-2</v>
      </c>
      <c r="AI28" s="2">
        <f>VLOOKUP($A$5&amp;$A28,'Wards 2011'!$A$2:$BD$8547,AI$19,FALSE)</f>
        <v>0.18211206896551724</v>
      </c>
      <c r="AJ28" s="32">
        <f>VLOOKUP($A$5&amp;$A28,'Wards 2011'!$A$2:$BD$8547,AJ$19,FALSE)</f>
        <v>0</v>
      </c>
      <c r="AK28" s="32">
        <f>VLOOKUP($A$5&amp;$A28,'Wards 2011'!$A$2:$BD$8547,AK$19,FALSE)</f>
        <v>193</v>
      </c>
      <c r="AL28" s="32">
        <f>VLOOKUP($A$5&amp;$A28,'Wards 2011'!$A$2:$BD$8547,AL$19,FALSE)</f>
        <v>214</v>
      </c>
      <c r="AM28" s="32">
        <f>VLOOKUP($A$5&amp;$A28,'Wards 2011'!$A$2:$BD$8547,AM$19,FALSE)</f>
        <v>98</v>
      </c>
      <c r="AN28" s="39">
        <f>VLOOKUP($A$5&amp;$A28,'Wards 2011'!$A$2:$BD$8547,AN$19,FALSE)</f>
        <v>-24</v>
      </c>
      <c r="AO28" s="39">
        <f>VLOOKUP($A$5&amp;$A28,'Wards 2011'!$A$2:$BD$8547,AO$19,FALSE)</f>
        <v>113</v>
      </c>
    </row>
    <row r="29" spans="1:52" x14ac:dyDescent="0.25">
      <c r="A29">
        <v>10</v>
      </c>
      <c r="B29" s="2" t="str">
        <f>VLOOKUP($A$5&amp;$A29,'Wards 2011'!$A$2:$BD$8547,B$19,FALSE)</f>
        <v>S13002479</v>
      </c>
      <c r="C29" s="2" t="str">
        <f>VLOOKUP($A$5&amp;$A29,'Wards 2011'!$A$2:$BD$8547,C$19,FALSE)</f>
        <v>Northfield</v>
      </c>
      <c r="D29" s="32">
        <f>VLOOKUP($A$5&amp;$A29,'Wards 2011'!$A$2:$BD$8547,D$19,FALSE)</f>
        <v>17158</v>
      </c>
      <c r="E29" s="2">
        <f>VLOOKUP($A$5&amp;$A29,'Wards 2011'!$A$2:$BD$8547,E$19,FALSE)</f>
        <v>0.88104674204452738</v>
      </c>
      <c r="F29" s="32">
        <f>VLOOKUP($A$5&amp;$A29,'Wards 2011'!$A$2:$BD$8547,F$19,FALSE)</f>
        <v>15117</v>
      </c>
      <c r="G29" s="32">
        <f>VLOOKUP($A$5&amp;$A29,'Wards 2011'!$A$2:$BD$8547,G$19,FALSE)</f>
        <v>58</v>
      </c>
      <c r="H29" s="32">
        <f>VLOOKUP($A$5&amp;$A29,'Wards 2011'!$A$2:$BD$8547,H$19,FALSE)</f>
        <v>43</v>
      </c>
      <c r="I29" s="32">
        <f>VLOOKUP($A$5&amp;$A29,'Wards 2011'!$A$2:$BD$8547,I$19,FALSE)</f>
        <v>766</v>
      </c>
      <c r="J29" s="32">
        <f>VLOOKUP($A$5&amp;$A29,'Wards 2011'!$A$2:$BD$8547,J$19,FALSE)</f>
        <v>362</v>
      </c>
      <c r="K29" s="32">
        <f>VLOOKUP($A$5&amp;$A29,'Wards 2011'!$A$2:$BD$8547,K$19,FALSE)</f>
        <v>41</v>
      </c>
      <c r="L29" s="32">
        <f>VLOOKUP($A$5&amp;$A29,'Wards 2011'!$A$2:$BD$8547,L$19,FALSE)</f>
        <v>13</v>
      </c>
      <c r="M29" s="32">
        <f>VLOOKUP($A$5&amp;$A29,'Wards 2011'!$A$2:$BD$8547,M$19,FALSE)</f>
        <v>177</v>
      </c>
      <c r="N29" s="32">
        <f>VLOOKUP($A$5&amp;$A29,'Wards 2011'!$A$2:$BD$8547,N$19,FALSE)</f>
        <v>9</v>
      </c>
      <c r="O29" s="32">
        <f>VLOOKUP($A$5&amp;$A29,'Wards 2011'!$A$2:$BD$8547,O$19,FALSE)</f>
        <v>29</v>
      </c>
      <c r="P29" s="32">
        <f>VLOOKUP($A$5&amp;$A29,'Wards 2011'!$A$2:$BD$8547,P$19,FALSE)</f>
        <v>91</v>
      </c>
      <c r="Q29" s="32">
        <f>VLOOKUP($A$5&amp;$A29,'Wards 2011'!$A$2:$BD$8547,Q$19,FALSE)</f>
        <v>347</v>
      </c>
      <c r="R29" s="32">
        <f>VLOOKUP($A$5&amp;$A29,'Wards 2011'!$A$2:$BD$8547,R$19,FALSE)</f>
        <v>28</v>
      </c>
      <c r="S29" s="32">
        <f>VLOOKUP($A$5&amp;$A29,'Wards 2011'!$A$2:$BD$8547,S$19,FALSE)</f>
        <v>26</v>
      </c>
      <c r="T29" s="32">
        <f>VLOOKUP($A$5&amp;$A29,'Wards 2011'!$A$2:$BD$8547,T$19,FALSE)</f>
        <v>5</v>
      </c>
      <c r="U29" s="32">
        <f>VLOOKUP($A$5&amp;$A29,'Wards 2011'!$A$2:$BD$8547,U$19,FALSE)</f>
        <v>37</v>
      </c>
      <c r="V29" s="32">
        <f>VLOOKUP($A$5&amp;$A29,'Wards 2011'!$A$2:$BD$8547,V$19,FALSE)</f>
        <v>9</v>
      </c>
      <c r="W29" s="32">
        <f>VLOOKUP($A$5&amp;$A29,'Wards 2011'!$A$2:$BD$8547,W$19,FALSE)</f>
        <v>0</v>
      </c>
      <c r="X29" s="32">
        <f>VLOOKUP($A$5&amp;$A29,'Wards 2011'!$A$2:$BD$8547,X$19,FALSE)</f>
        <v>2041</v>
      </c>
      <c r="Y29" s="32">
        <f>VLOOKUP($A$5&amp;$A29,'Wards 2011'!$A$2:$BD$8547,Y$19,FALSE)</f>
        <v>274</v>
      </c>
      <c r="Z29" s="32">
        <f>VLOOKUP($A$5&amp;$A29,'Wards 2011'!$A$2:$BD$8547,Z$19,FALSE)</f>
        <v>766</v>
      </c>
      <c r="AA29" s="32">
        <f>VLOOKUP($A$5&amp;$A29,'Wards 2011'!$A$2:$BD$8547,AA$19,FALSE)</f>
        <v>3</v>
      </c>
      <c r="AB29" s="32" t="str">
        <f>VLOOKUP($A$5&amp;$A29,'Wards 2011'!$A$2:$BD$8547,AB$19,FALSE)</f>
        <v>White Polish</v>
      </c>
      <c r="AC29" s="2">
        <f>VLOOKUP($A$5&amp;$A29,'Wards 2011'!$A$2:$BD$8547,AC$19,FALSE)</f>
        <v>4.4643897890196994E-2</v>
      </c>
      <c r="AD29" s="2">
        <f>VLOOKUP($A$5&amp;$A29,'Wards 2011'!$A$2:$BD$8547,AD$19,FALSE)</f>
        <v>0.37530622243998041</v>
      </c>
      <c r="AE29" s="32">
        <f>VLOOKUP($A$5&amp;$A29,'Wards 2011'!$A$2:$BD$8547,AE$19,FALSE)</f>
        <v>362</v>
      </c>
      <c r="AF29" s="32">
        <f>VLOOKUP($A$5&amp;$A29,'Wards 2011'!$A$2:$BD$8547,AF$19,FALSE)</f>
        <v>4</v>
      </c>
      <c r="AG29" s="32" t="str">
        <f>VLOOKUP($A$5&amp;$A29,'Wards 2011'!$A$2:$BD$8547,AG$19,FALSE)</f>
        <v xml:space="preserve">White Other </v>
      </c>
      <c r="AH29" s="2">
        <f>VLOOKUP($A$5&amp;$A29,'Wards 2011'!$A$2:$BD$8547,AH$19,FALSE)</f>
        <v>2.1098030073435133E-2</v>
      </c>
      <c r="AI29" s="2">
        <f>VLOOKUP($A$5&amp;$A29,'Wards 2011'!$A$2:$BD$8547,AI$19,FALSE)</f>
        <v>0.1773640372366487</v>
      </c>
      <c r="AJ29" s="32">
        <f>VLOOKUP($A$5&amp;$A29,'Wards 2011'!$A$2:$BD$8547,AJ$19,FALSE)</f>
        <v>0</v>
      </c>
      <c r="AK29" s="32">
        <f>VLOOKUP($A$5&amp;$A29,'Wards 2011'!$A$2:$BD$8547,AK$19,FALSE)</f>
        <v>151</v>
      </c>
      <c r="AL29" s="32">
        <f>VLOOKUP($A$5&amp;$A29,'Wards 2011'!$A$2:$BD$8547,AL$19,FALSE)</f>
        <v>171</v>
      </c>
      <c r="AM29" s="32">
        <f>VLOOKUP($A$5&amp;$A29,'Wards 2011'!$A$2:$BD$8547,AM$19,FALSE)</f>
        <v>61</v>
      </c>
      <c r="AN29" s="39">
        <f>VLOOKUP($A$5&amp;$A29,'Wards 2011'!$A$2:$BD$8547,AN$19,FALSE)</f>
        <v>-217</v>
      </c>
      <c r="AO29" s="39">
        <f>VLOOKUP($A$5&amp;$A29,'Wards 2011'!$A$2:$BD$8547,AO$19,FALSE)</f>
        <v>22</v>
      </c>
    </row>
    <row r="30" spans="1:52" x14ac:dyDescent="0.25">
      <c r="A30">
        <v>11</v>
      </c>
      <c r="B30" s="2" t="str">
        <f>VLOOKUP($A$5&amp;$A30,'Wards 2011'!$A$2:$BD$8547,B$19,FALSE)</f>
        <v>S13002477</v>
      </c>
      <c r="C30" s="2" t="str">
        <f>VLOOKUP($A$5&amp;$A30,'Wards 2011'!$A$2:$BD$8547,C$19,FALSE)</f>
        <v>Bridge of Don</v>
      </c>
      <c r="D30" s="32">
        <f>VLOOKUP($A$5&amp;$A30,'Wards 2011'!$A$2:$BD$8547,D$19,FALSE)</f>
        <v>18028</v>
      </c>
      <c r="E30" s="2">
        <f>VLOOKUP($A$5&amp;$A30,'Wards 2011'!$A$2:$BD$8547,E$19,FALSE)</f>
        <v>0.91407810073219431</v>
      </c>
      <c r="F30" s="32">
        <f>VLOOKUP($A$5&amp;$A30,'Wards 2011'!$A$2:$BD$8547,F$19,FALSE)</f>
        <v>16479</v>
      </c>
      <c r="G30" s="32">
        <f>VLOOKUP($A$5&amp;$A30,'Wards 2011'!$A$2:$BD$8547,G$19,FALSE)</f>
        <v>81</v>
      </c>
      <c r="H30" s="32">
        <f>VLOOKUP($A$5&amp;$A30,'Wards 2011'!$A$2:$BD$8547,H$19,FALSE)</f>
        <v>8</v>
      </c>
      <c r="I30" s="32">
        <f>VLOOKUP($A$5&amp;$A30,'Wards 2011'!$A$2:$BD$8547,I$19,FALSE)</f>
        <v>137</v>
      </c>
      <c r="J30" s="32">
        <f>VLOOKUP($A$5&amp;$A30,'Wards 2011'!$A$2:$BD$8547,J$19,FALSE)</f>
        <v>270</v>
      </c>
      <c r="K30" s="32">
        <f>VLOOKUP($A$5&amp;$A30,'Wards 2011'!$A$2:$BD$8547,K$19,FALSE)</f>
        <v>99</v>
      </c>
      <c r="L30" s="32">
        <f>VLOOKUP($A$5&amp;$A30,'Wards 2011'!$A$2:$BD$8547,L$19,FALSE)</f>
        <v>132</v>
      </c>
      <c r="M30" s="32">
        <f>VLOOKUP($A$5&amp;$A30,'Wards 2011'!$A$2:$BD$8547,M$19,FALSE)</f>
        <v>107</v>
      </c>
      <c r="N30" s="32">
        <f>VLOOKUP($A$5&amp;$A30,'Wards 2011'!$A$2:$BD$8547,N$19,FALSE)</f>
        <v>42</v>
      </c>
      <c r="O30" s="32">
        <f>VLOOKUP($A$5&amp;$A30,'Wards 2011'!$A$2:$BD$8547,O$19,FALSE)</f>
        <v>277</v>
      </c>
      <c r="P30" s="32">
        <f>VLOOKUP($A$5&amp;$A30,'Wards 2011'!$A$2:$BD$8547,P$19,FALSE)</f>
        <v>73</v>
      </c>
      <c r="Q30" s="32">
        <f>VLOOKUP($A$5&amp;$A30,'Wards 2011'!$A$2:$BD$8547,Q$19,FALSE)</f>
        <v>188</v>
      </c>
      <c r="R30" s="32">
        <f>VLOOKUP($A$5&amp;$A30,'Wards 2011'!$A$2:$BD$8547,R$19,FALSE)</f>
        <v>9</v>
      </c>
      <c r="S30" s="32">
        <f>VLOOKUP($A$5&amp;$A30,'Wards 2011'!$A$2:$BD$8547,S$19,FALSE)</f>
        <v>12</v>
      </c>
      <c r="T30" s="32">
        <f>VLOOKUP($A$5&amp;$A30,'Wards 2011'!$A$2:$BD$8547,T$19,FALSE)</f>
        <v>3</v>
      </c>
      <c r="U30" s="32">
        <f>VLOOKUP($A$5&amp;$A30,'Wards 2011'!$A$2:$BD$8547,U$19,FALSE)</f>
        <v>87</v>
      </c>
      <c r="V30" s="32">
        <f>VLOOKUP($A$5&amp;$A30,'Wards 2011'!$A$2:$BD$8547,V$19,FALSE)</f>
        <v>24</v>
      </c>
      <c r="W30" s="32">
        <f>VLOOKUP($A$5&amp;$A30,'Wards 2011'!$A$2:$BD$8547,W$19,FALSE)</f>
        <v>0</v>
      </c>
      <c r="X30" s="32">
        <f>VLOOKUP($A$5&amp;$A30,'Wards 2011'!$A$2:$BD$8547,X$19,FALSE)</f>
        <v>1549</v>
      </c>
      <c r="Y30" s="32">
        <f>VLOOKUP($A$5&amp;$A30,'Wards 2011'!$A$2:$BD$8547,Y$19,FALSE)</f>
        <v>167</v>
      </c>
      <c r="Z30" s="32">
        <f>VLOOKUP($A$5&amp;$A30,'Wards 2011'!$A$2:$BD$8547,Z$19,FALSE)</f>
        <v>277</v>
      </c>
      <c r="AA30" s="32">
        <f>VLOOKUP($A$5&amp;$A30,'Wards 2011'!$A$2:$BD$8547,AA$19,FALSE)</f>
        <v>9</v>
      </c>
      <c r="AB30" s="32" t="str">
        <f>VLOOKUP($A$5&amp;$A30,'Wards 2011'!$A$2:$BD$8547,AB$19,FALSE)</f>
        <v>Chinese</v>
      </c>
      <c r="AC30" s="2">
        <f>VLOOKUP($A$5&amp;$A30,'Wards 2011'!$A$2:$BD$8547,AC$19,FALSE)</f>
        <v>1.5364987796760595E-2</v>
      </c>
      <c r="AD30" s="2">
        <f>VLOOKUP($A$5&amp;$A30,'Wards 2011'!$A$2:$BD$8547,AD$19,FALSE)</f>
        <v>0.17882504841833441</v>
      </c>
      <c r="AE30" s="32">
        <f>VLOOKUP($A$5&amp;$A30,'Wards 2011'!$A$2:$BD$8547,AE$19,FALSE)</f>
        <v>270</v>
      </c>
      <c r="AF30" s="32">
        <f>VLOOKUP($A$5&amp;$A30,'Wards 2011'!$A$2:$BD$8547,AF$19,FALSE)</f>
        <v>4</v>
      </c>
      <c r="AG30" s="32" t="str">
        <f>VLOOKUP($A$5&amp;$A30,'Wards 2011'!$A$2:$BD$8547,AG$19,FALSE)</f>
        <v xml:space="preserve">White Other </v>
      </c>
      <c r="AH30" s="2">
        <f>VLOOKUP($A$5&amp;$A30,'Wards 2011'!$A$2:$BD$8547,AH$19,FALSE)</f>
        <v>1.4976702906589749E-2</v>
      </c>
      <c r="AI30" s="2">
        <f>VLOOKUP($A$5&amp;$A30,'Wards 2011'!$A$2:$BD$8547,AI$19,FALSE)</f>
        <v>0.17430600387346676</v>
      </c>
      <c r="AJ30" s="32">
        <f>VLOOKUP($A$5&amp;$A30,'Wards 2011'!$A$2:$BD$8547,AJ$19,FALSE)</f>
        <v>0</v>
      </c>
      <c r="AK30" s="32">
        <f>VLOOKUP($A$5&amp;$A30,'Wards 2011'!$A$2:$BD$8547,AK$19,FALSE)</f>
        <v>129</v>
      </c>
      <c r="AL30" s="32">
        <f>VLOOKUP($A$5&amp;$A30,'Wards 2011'!$A$2:$BD$8547,AL$19,FALSE)</f>
        <v>180</v>
      </c>
      <c r="AM30" s="32">
        <f>VLOOKUP($A$5&amp;$A30,'Wards 2011'!$A$2:$BD$8547,AM$19,FALSE)</f>
        <v>99</v>
      </c>
      <c r="AN30" s="39">
        <f>VLOOKUP($A$5&amp;$A30,'Wards 2011'!$A$2:$BD$8547,AN$19,FALSE)</f>
        <v>-182</v>
      </c>
      <c r="AO30" s="39">
        <f>VLOOKUP($A$5&amp;$A30,'Wards 2011'!$A$2:$BD$8547,AO$19,FALSE)</f>
        <v>29</v>
      </c>
    </row>
    <row r="31" spans="1:52" x14ac:dyDescent="0.25">
      <c r="A31">
        <v>12</v>
      </c>
      <c r="B31" s="2" t="str">
        <f>VLOOKUP($A$5&amp;$A31,'Wards 2011'!$A$2:$BD$8547,B$19,FALSE)</f>
        <v>S13002488</v>
      </c>
      <c r="C31" s="2" t="str">
        <f>VLOOKUP($A$5&amp;$A31,'Wards 2011'!$A$2:$BD$8547,C$19,FALSE)</f>
        <v>Kincorth / Loirston</v>
      </c>
      <c r="D31" s="32">
        <f>VLOOKUP($A$5&amp;$A31,'Wards 2011'!$A$2:$BD$8547,D$19,FALSE)</f>
        <v>15870</v>
      </c>
      <c r="E31" s="2">
        <f>VLOOKUP($A$5&amp;$A31,'Wards 2011'!$A$2:$BD$8547,E$19,FALSE)</f>
        <v>0.92199117832388156</v>
      </c>
      <c r="F31" s="32">
        <f>VLOOKUP($A$5&amp;$A31,'Wards 2011'!$A$2:$BD$8547,F$19,FALSE)</f>
        <v>14632</v>
      </c>
      <c r="G31" s="32">
        <f>VLOOKUP($A$5&amp;$A31,'Wards 2011'!$A$2:$BD$8547,G$19,FALSE)</f>
        <v>58</v>
      </c>
      <c r="H31" s="32">
        <f>VLOOKUP($A$5&amp;$A31,'Wards 2011'!$A$2:$BD$8547,H$19,FALSE)</f>
        <v>22</v>
      </c>
      <c r="I31" s="32">
        <f>VLOOKUP($A$5&amp;$A31,'Wards 2011'!$A$2:$BD$8547,I$19,FALSE)</f>
        <v>256</v>
      </c>
      <c r="J31" s="32">
        <f>VLOOKUP($A$5&amp;$A31,'Wards 2011'!$A$2:$BD$8547,J$19,FALSE)</f>
        <v>258</v>
      </c>
      <c r="K31" s="32">
        <f>VLOOKUP($A$5&amp;$A31,'Wards 2011'!$A$2:$BD$8547,K$19,FALSE)</f>
        <v>49</v>
      </c>
      <c r="L31" s="32">
        <f>VLOOKUP($A$5&amp;$A31,'Wards 2011'!$A$2:$BD$8547,L$19,FALSE)</f>
        <v>35</v>
      </c>
      <c r="M31" s="32">
        <f>VLOOKUP($A$5&amp;$A31,'Wards 2011'!$A$2:$BD$8547,M$19,FALSE)</f>
        <v>78</v>
      </c>
      <c r="N31" s="32">
        <f>VLOOKUP($A$5&amp;$A31,'Wards 2011'!$A$2:$BD$8547,N$19,FALSE)</f>
        <v>27</v>
      </c>
      <c r="O31" s="32">
        <f>VLOOKUP($A$5&amp;$A31,'Wards 2011'!$A$2:$BD$8547,O$19,FALSE)</f>
        <v>72</v>
      </c>
      <c r="P31" s="32">
        <f>VLOOKUP($A$5&amp;$A31,'Wards 2011'!$A$2:$BD$8547,P$19,FALSE)</f>
        <v>57</v>
      </c>
      <c r="Q31" s="32">
        <f>VLOOKUP($A$5&amp;$A31,'Wards 2011'!$A$2:$BD$8547,Q$19,FALSE)</f>
        <v>272</v>
      </c>
      <c r="R31" s="32">
        <f>VLOOKUP($A$5&amp;$A31,'Wards 2011'!$A$2:$BD$8547,R$19,FALSE)</f>
        <v>4</v>
      </c>
      <c r="S31" s="32">
        <f>VLOOKUP($A$5&amp;$A31,'Wards 2011'!$A$2:$BD$8547,S$19,FALSE)</f>
        <v>9</v>
      </c>
      <c r="T31" s="32">
        <f>VLOOKUP($A$5&amp;$A31,'Wards 2011'!$A$2:$BD$8547,T$19,FALSE)</f>
        <v>0</v>
      </c>
      <c r="U31" s="32">
        <f>VLOOKUP($A$5&amp;$A31,'Wards 2011'!$A$2:$BD$8547,U$19,FALSE)</f>
        <v>32</v>
      </c>
      <c r="V31" s="32">
        <f>VLOOKUP($A$5&amp;$A31,'Wards 2011'!$A$2:$BD$8547,V$19,FALSE)</f>
        <v>9</v>
      </c>
      <c r="W31" s="32">
        <f>VLOOKUP($A$5&amp;$A31,'Wards 2011'!$A$2:$BD$8547,W$19,FALSE)</f>
        <v>0</v>
      </c>
      <c r="X31" s="32">
        <f>VLOOKUP($A$5&amp;$A31,'Wards 2011'!$A$2:$BD$8547,X$19,FALSE)</f>
        <v>1238</v>
      </c>
      <c r="Y31" s="32">
        <f>VLOOKUP($A$5&amp;$A31,'Wards 2011'!$A$2:$BD$8547,Y$19,FALSE)</f>
        <v>180</v>
      </c>
      <c r="Z31" s="32">
        <f>VLOOKUP($A$5&amp;$A31,'Wards 2011'!$A$2:$BD$8547,Z$19,FALSE)</f>
        <v>272</v>
      </c>
      <c r="AA31" s="32">
        <f>VLOOKUP($A$5&amp;$A31,'Wards 2011'!$A$2:$BD$8547,AA$19,FALSE)</f>
        <v>11</v>
      </c>
      <c r="AB31" s="32" t="str">
        <f>VLOOKUP($A$5&amp;$A31,'Wards 2011'!$A$2:$BD$8547,AB$19,FALSE)</f>
        <v>African</v>
      </c>
      <c r="AC31" s="2">
        <f>VLOOKUP($A$5&amp;$A31,'Wards 2011'!$A$2:$BD$8547,AC$19,FALSE)</f>
        <v>1.7139256458727159E-2</v>
      </c>
      <c r="AD31" s="2">
        <f>VLOOKUP($A$5&amp;$A31,'Wards 2011'!$A$2:$BD$8547,AD$19,FALSE)</f>
        <v>0.2197092084006462</v>
      </c>
      <c r="AE31" s="32">
        <f>VLOOKUP($A$5&amp;$A31,'Wards 2011'!$A$2:$BD$8547,AE$19,FALSE)</f>
        <v>258</v>
      </c>
      <c r="AF31" s="32">
        <f>VLOOKUP($A$5&amp;$A31,'Wards 2011'!$A$2:$BD$8547,AF$19,FALSE)</f>
        <v>4</v>
      </c>
      <c r="AG31" s="32" t="str">
        <f>VLOOKUP($A$5&amp;$A31,'Wards 2011'!$A$2:$BD$8547,AG$19,FALSE)</f>
        <v xml:space="preserve">White Other </v>
      </c>
      <c r="AH31" s="2">
        <f>VLOOKUP($A$5&amp;$A31,'Wards 2011'!$A$2:$BD$8547,AH$19,FALSE)</f>
        <v>1.6257088846880909E-2</v>
      </c>
      <c r="AI31" s="2">
        <f>VLOOKUP($A$5&amp;$A31,'Wards 2011'!$A$2:$BD$8547,AI$19,FALSE)</f>
        <v>0.20840064620355411</v>
      </c>
      <c r="AJ31" s="32">
        <f>VLOOKUP($A$5&amp;$A31,'Wards 2011'!$A$2:$BD$8547,AJ$19,FALSE)</f>
        <v>0</v>
      </c>
      <c r="AK31" s="32">
        <f>VLOOKUP($A$5&amp;$A31,'Wards 2011'!$A$2:$BD$8547,AK$19,FALSE)</f>
        <v>114</v>
      </c>
      <c r="AL31" s="32">
        <f>VLOOKUP($A$5&amp;$A31,'Wards 2011'!$A$2:$BD$8547,AL$19,FALSE)</f>
        <v>134</v>
      </c>
      <c r="AM31" s="32">
        <f>VLOOKUP($A$5&amp;$A31,'Wards 2011'!$A$2:$BD$8547,AM$19,FALSE)</f>
        <v>55</v>
      </c>
      <c r="AN31" s="39">
        <f>VLOOKUP($A$5&amp;$A31,'Wards 2011'!$A$2:$BD$8547,AN$19,FALSE)</f>
        <v>-152</v>
      </c>
      <c r="AO31" s="39">
        <f>VLOOKUP($A$5&amp;$A31,'Wards 2011'!$A$2:$BD$8547,AO$19,FALSE)</f>
        <v>35</v>
      </c>
    </row>
    <row r="32" spans="1:52" x14ac:dyDescent="0.25">
      <c r="A32">
        <v>13</v>
      </c>
      <c r="B32" s="2" t="str">
        <f>VLOOKUP($A$5&amp;$A32,'Wards 2011'!$A$2:$BD$8547,B$19,FALSE)</f>
        <v>S13002476</v>
      </c>
      <c r="C32" s="2" t="str">
        <f>VLOOKUP($A$5&amp;$A32,'Wards 2011'!$A$2:$BD$8547,C$19,FALSE)</f>
        <v>Dyce / Bucksburn / Danestone</v>
      </c>
      <c r="D32" s="32">
        <f>VLOOKUP($A$5&amp;$A32,'Wards 2011'!$A$2:$BD$8547,D$19,FALSE)</f>
        <v>18584</v>
      </c>
      <c r="E32" s="2">
        <f>VLOOKUP($A$5&amp;$A32,'Wards 2011'!$A$2:$BD$8547,E$19,FALSE)</f>
        <v>0.9313387860525183</v>
      </c>
      <c r="F32" s="32">
        <f>VLOOKUP($A$5&amp;$A32,'Wards 2011'!$A$2:$BD$8547,F$19,FALSE)</f>
        <v>17308</v>
      </c>
      <c r="G32" s="32">
        <f>VLOOKUP($A$5&amp;$A32,'Wards 2011'!$A$2:$BD$8547,G$19,FALSE)</f>
        <v>80</v>
      </c>
      <c r="H32" s="32">
        <f>VLOOKUP($A$5&amp;$A32,'Wards 2011'!$A$2:$BD$8547,H$19,FALSE)</f>
        <v>30</v>
      </c>
      <c r="I32" s="32">
        <f>VLOOKUP($A$5&amp;$A32,'Wards 2011'!$A$2:$BD$8547,I$19,FALSE)</f>
        <v>224</v>
      </c>
      <c r="J32" s="32">
        <f>VLOOKUP($A$5&amp;$A32,'Wards 2011'!$A$2:$BD$8547,J$19,FALSE)</f>
        <v>325</v>
      </c>
      <c r="K32" s="32">
        <f>VLOOKUP($A$5&amp;$A32,'Wards 2011'!$A$2:$BD$8547,K$19,FALSE)</f>
        <v>58</v>
      </c>
      <c r="L32" s="32">
        <f>VLOOKUP($A$5&amp;$A32,'Wards 2011'!$A$2:$BD$8547,L$19,FALSE)</f>
        <v>45</v>
      </c>
      <c r="M32" s="32">
        <f>VLOOKUP($A$5&amp;$A32,'Wards 2011'!$A$2:$BD$8547,M$19,FALSE)</f>
        <v>88</v>
      </c>
      <c r="N32" s="32">
        <f>VLOOKUP($A$5&amp;$A32,'Wards 2011'!$A$2:$BD$8547,N$19,FALSE)</f>
        <v>16</v>
      </c>
      <c r="O32" s="32">
        <f>VLOOKUP($A$5&amp;$A32,'Wards 2011'!$A$2:$BD$8547,O$19,FALSE)</f>
        <v>73</v>
      </c>
      <c r="P32" s="32">
        <f>VLOOKUP($A$5&amp;$A32,'Wards 2011'!$A$2:$BD$8547,P$19,FALSE)</f>
        <v>83</v>
      </c>
      <c r="Q32" s="32">
        <f>VLOOKUP($A$5&amp;$A32,'Wards 2011'!$A$2:$BD$8547,Q$19,FALSE)</f>
        <v>183</v>
      </c>
      <c r="R32" s="32">
        <f>VLOOKUP($A$5&amp;$A32,'Wards 2011'!$A$2:$BD$8547,R$19,FALSE)</f>
        <v>18</v>
      </c>
      <c r="S32" s="32">
        <f>VLOOKUP($A$5&amp;$A32,'Wards 2011'!$A$2:$BD$8547,S$19,FALSE)</f>
        <v>7</v>
      </c>
      <c r="T32" s="32">
        <f>VLOOKUP($A$5&amp;$A32,'Wards 2011'!$A$2:$BD$8547,T$19,FALSE)</f>
        <v>5</v>
      </c>
      <c r="U32" s="32">
        <f>VLOOKUP($A$5&amp;$A32,'Wards 2011'!$A$2:$BD$8547,U$19,FALSE)</f>
        <v>35</v>
      </c>
      <c r="V32" s="32">
        <f>VLOOKUP($A$5&amp;$A32,'Wards 2011'!$A$2:$BD$8547,V$19,FALSE)</f>
        <v>6</v>
      </c>
      <c r="W32" s="32">
        <f>VLOOKUP($A$5&amp;$A32,'Wards 2011'!$A$2:$BD$8547,W$19,FALSE)</f>
        <v>0</v>
      </c>
      <c r="X32" s="32">
        <f>VLOOKUP($A$5&amp;$A32,'Wards 2011'!$A$2:$BD$8547,X$19,FALSE)</f>
        <v>1276</v>
      </c>
      <c r="Y32" s="32">
        <f>VLOOKUP($A$5&amp;$A32,'Wards 2011'!$A$2:$BD$8547,Y$19,FALSE)</f>
        <v>134</v>
      </c>
      <c r="Z32" s="32">
        <f>VLOOKUP($A$5&amp;$A32,'Wards 2011'!$A$2:$BD$8547,Z$19,FALSE)</f>
        <v>325</v>
      </c>
      <c r="AA32" s="32">
        <f>VLOOKUP($A$5&amp;$A32,'Wards 2011'!$A$2:$BD$8547,AA$19,FALSE)</f>
        <v>4</v>
      </c>
      <c r="AB32" s="32" t="str">
        <f>VLOOKUP($A$5&amp;$A32,'Wards 2011'!$A$2:$BD$8547,AB$19,FALSE)</f>
        <v xml:space="preserve">White Other </v>
      </c>
      <c r="AC32" s="2">
        <f>VLOOKUP($A$5&amp;$A32,'Wards 2011'!$A$2:$BD$8547,AC$19,FALSE)</f>
        <v>1.7488161859664227E-2</v>
      </c>
      <c r="AD32" s="2">
        <f>VLOOKUP($A$5&amp;$A32,'Wards 2011'!$A$2:$BD$8547,AD$19,FALSE)</f>
        <v>0.2547021943573668</v>
      </c>
      <c r="AE32" s="32">
        <f>VLOOKUP($A$5&amp;$A32,'Wards 2011'!$A$2:$BD$8547,AE$19,FALSE)</f>
        <v>224</v>
      </c>
      <c r="AF32" s="32">
        <f>VLOOKUP($A$5&amp;$A32,'Wards 2011'!$A$2:$BD$8547,AF$19,FALSE)</f>
        <v>3</v>
      </c>
      <c r="AG32" s="32" t="str">
        <f>VLOOKUP($A$5&amp;$A32,'Wards 2011'!$A$2:$BD$8547,AG$19,FALSE)</f>
        <v>White Polish</v>
      </c>
      <c r="AH32" s="2">
        <f>VLOOKUP($A$5&amp;$A32,'Wards 2011'!$A$2:$BD$8547,AH$19,FALSE)</f>
        <v>1.2053379250968575E-2</v>
      </c>
      <c r="AI32" s="2">
        <f>VLOOKUP($A$5&amp;$A32,'Wards 2011'!$A$2:$BD$8547,AI$19,FALSE)</f>
        <v>0.17554858934169279</v>
      </c>
      <c r="AJ32" s="32">
        <f>VLOOKUP($A$5&amp;$A32,'Wards 2011'!$A$2:$BD$8547,AJ$19,FALSE)</f>
        <v>0</v>
      </c>
      <c r="AK32" s="32">
        <f>VLOOKUP($A$5&amp;$A32,'Wards 2011'!$A$2:$BD$8547,AK$19,FALSE)</f>
        <v>90</v>
      </c>
      <c r="AL32" s="32">
        <f>VLOOKUP($A$5&amp;$A32,'Wards 2011'!$A$2:$BD$8547,AL$19,FALSE)</f>
        <v>185</v>
      </c>
      <c r="AM32" s="32">
        <f>VLOOKUP($A$5&amp;$A32,'Wards 2011'!$A$2:$BD$8547,AM$19,FALSE)</f>
        <v>73</v>
      </c>
      <c r="AN32" s="39">
        <f>VLOOKUP($A$5&amp;$A32,'Wards 2011'!$A$2:$BD$8547,AN$19,FALSE)</f>
        <v>194</v>
      </c>
      <c r="AO32" s="39">
        <f>VLOOKUP($A$5&amp;$A32,'Wards 2011'!$A$2:$BD$8547,AO$19,FALSE)</f>
        <v>19</v>
      </c>
    </row>
    <row r="33" spans="1:41" x14ac:dyDescent="0.25">
      <c r="A33">
        <v>14</v>
      </c>
      <c r="B33" s="2" t="e">
        <f>VLOOKUP($A$5&amp;$A33,'Wards 2011'!$A$2:$BD$8547,B$19,FALSE)</f>
        <v>#N/A</v>
      </c>
      <c r="C33" s="2" t="e">
        <f>VLOOKUP($A$5&amp;$A33,'Wards 2011'!$A$2:$BD$8547,C$19,FALSE)</f>
        <v>#N/A</v>
      </c>
      <c r="D33" s="32" t="e">
        <f>VLOOKUP($A$5&amp;$A33,'Wards 2011'!$A$2:$BD$8547,D$19,FALSE)</f>
        <v>#N/A</v>
      </c>
      <c r="E33" s="2" t="e">
        <f>VLOOKUP($A$5&amp;$A33,'Wards 2011'!$A$2:$BD$8547,E$19,FALSE)</f>
        <v>#N/A</v>
      </c>
      <c r="F33" s="32" t="e">
        <f>VLOOKUP($A$5&amp;$A33,'Wards 2011'!$A$2:$BD$8547,F$19,FALSE)</f>
        <v>#N/A</v>
      </c>
      <c r="G33" s="32" t="e">
        <f>VLOOKUP($A$5&amp;$A33,'Wards 2011'!$A$2:$BD$8547,G$19,FALSE)</f>
        <v>#N/A</v>
      </c>
      <c r="H33" s="32" t="e">
        <f>VLOOKUP($A$5&amp;$A33,'Wards 2011'!$A$2:$BD$8547,H$19,FALSE)</f>
        <v>#N/A</v>
      </c>
      <c r="I33" s="32" t="e">
        <f>VLOOKUP($A$5&amp;$A33,'Wards 2011'!$A$2:$BD$8547,I$19,FALSE)</f>
        <v>#N/A</v>
      </c>
      <c r="J33" s="32" t="e">
        <f>VLOOKUP($A$5&amp;$A33,'Wards 2011'!$A$2:$BD$8547,J$19,FALSE)</f>
        <v>#N/A</v>
      </c>
      <c r="K33" s="32" t="e">
        <f>VLOOKUP($A$5&amp;$A33,'Wards 2011'!$A$2:$BD$8547,K$19,FALSE)</f>
        <v>#N/A</v>
      </c>
      <c r="L33" s="32" t="e">
        <f>VLOOKUP($A$5&amp;$A33,'Wards 2011'!$A$2:$BD$8547,L$19,FALSE)</f>
        <v>#N/A</v>
      </c>
      <c r="M33" s="32" t="e">
        <f>VLOOKUP($A$5&amp;$A33,'Wards 2011'!$A$2:$BD$8547,M$19,FALSE)</f>
        <v>#N/A</v>
      </c>
      <c r="N33" s="32" t="e">
        <f>VLOOKUP($A$5&amp;$A33,'Wards 2011'!$A$2:$BD$8547,N$19,FALSE)</f>
        <v>#N/A</v>
      </c>
      <c r="O33" s="32" t="e">
        <f>VLOOKUP($A$5&amp;$A33,'Wards 2011'!$A$2:$BD$8547,O$19,FALSE)</f>
        <v>#N/A</v>
      </c>
      <c r="P33" s="32" t="e">
        <f>VLOOKUP($A$5&amp;$A33,'Wards 2011'!$A$2:$BD$8547,P$19,FALSE)</f>
        <v>#N/A</v>
      </c>
      <c r="Q33" s="32" t="e">
        <f>VLOOKUP($A$5&amp;$A33,'Wards 2011'!$A$2:$BD$8547,Q$19,FALSE)</f>
        <v>#N/A</v>
      </c>
      <c r="R33" s="32" t="e">
        <f>VLOOKUP($A$5&amp;$A33,'Wards 2011'!$A$2:$BD$8547,R$19,FALSE)</f>
        <v>#N/A</v>
      </c>
      <c r="S33" s="32" t="e">
        <f>VLOOKUP($A$5&amp;$A33,'Wards 2011'!$A$2:$BD$8547,S$19,FALSE)</f>
        <v>#N/A</v>
      </c>
      <c r="T33" s="32" t="e">
        <f>VLOOKUP($A$5&amp;$A33,'Wards 2011'!$A$2:$BD$8547,T$19,FALSE)</f>
        <v>#N/A</v>
      </c>
      <c r="U33" s="32" t="e">
        <f>VLOOKUP($A$5&amp;$A33,'Wards 2011'!$A$2:$BD$8547,U$19,FALSE)</f>
        <v>#N/A</v>
      </c>
      <c r="V33" s="32" t="e">
        <f>VLOOKUP($A$5&amp;$A33,'Wards 2011'!$A$2:$BD$8547,V$19,FALSE)</f>
        <v>#N/A</v>
      </c>
      <c r="W33" s="32" t="e">
        <f>VLOOKUP($A$5&amp;$A33,'Wards 2011'!$A$2:$BD$8547,W$19,FALSE)</f>
        <v>#N/A</v>
      </c>
      <c r="X33" s="32" t="e">
        <f>VLOOKUP($A$5&amp;$A33,'Wards 2011'!$A$2:$BD$8547,X$19,FALSE)</f>
        <v>#N/A</v>
      </c>
      <c r="Y33" s="32" t="e">
        <f>VLOOKUP($A$5&amp;$A33,'Wards 2011'!$A$2:$BD$8547,Y$19,FALSE)</f>
        <v>#N/A</v>
      </c>
      <c r="Z33" s="32" t="e">
        <f>VLOOKUP($A$5&amp;$A33,'Wards 2011'!$A$2:$BD$8547,Z$19,FALSE)</f>
        <v>#N/A</v>
      </c>
      <c r="AA33" s="32" t="e">
        <f>VLOOKUP($A$5&amp;$A33,'Wards 2011'!$A$2:$BD$8547,AA$19,FALSE)</f>
        <v>#N/A</v>
      </c>
      <c r="AB33" s="32" t="e">
        <f>VLOOKUP($A$5&amp;$A33,'Wards 2011'!$A$2:$BD$8547,AB$19,FALSE)</f>
        <v>#N/A</v>
      </c>
      <c r="AC33" s="2" t="e">
        <f>VLOOKUP($A$5&amp;$A33,'Wards 2011'!$A$2:$BD$8547,AC$19,FALSE)</f>
        <v>#N/A</v>
      </c>
      <c r="AD33" s="2" t="e">
        <f>VLOOKUP($A$5&amp;$A33,'Wards 2011'!$A$2:$BD$8547,AD$19,FALSE)</f>
        <v>#N/A</v>
      </c>
      <c r="AE33" s="32" t="e">
        <f>VLOOKUP($A$5&amp;$A33,'Wards 2011'!$A$2:$BD$8547,AE$19,FALSE)</f>
        <v>#N/A</v>
      </c>
      <c r="AF33" s="32" t="e">
        <f>VLOOKUP($A$5&amp;$A33,'Wards 2011'!$A$2:$BD$8547,AF$19,FALSE)</f>
        <v>#N/A</v>
      </c>
      <c r="AG33" s="32" t="e">
        <f>VLOOKUP($A$5&amp;$A33,'Wards 2011'!$A$2:$BD$8547,AG$19,FALSE)</f>
        <v>#N/A</v>
      </c>
      <c r="AH33" s="2" t="e">
        <f>VLOOKUP($A$5&amp;$A33,'Wards 2011'!$A$2:$BD$8547,AH$19,FALSE)</f>
        <v>#N/A</v>
      </c>
      <c r="AI33" s="2" t="e">
        <f>VLOOKUP($A$5&amp;$A33,'Wards 2011'!$A$2:$BD$8547,AI$19,FALSE)</f>
        <v>#N/A</v>
      </c>
      <c r="AJ33" s="32" t="e">
        <f>VLOOKUP($A$5&amp;$A33,'Wards 2011'!$A$2:$BD$8547,AJ$19,FALSE)</f>
        <v>#N/A</v>
      </c>
      <c r="AK33" s="32" t="e">
        <f>VLOOKUP($A$5&amp;$A33,'Wards 2011'!$A$2:$BD$8547,AK$19,FALSE)</f>
        <v>#N/A</v>
      </c>
      <c r="AL33" s="32" t="e">
        <f>VLOOKUP($A$5&amp;$A33,'Wards 2011'!$A$2:$BD$8547,AL$19,FALSE)</f>
        <v>#N/A</v>
      </c>
      <c r="AM33" s="32" t="e">
        <f>VLOOKUP($A$5&amp;$A33,'Wards 2011'!$A$2:$BD$8547,AM$19,FALSE)</f>
        <v>#N/A</v>
      </c>
      <c r="AN33" s="39" t="e">
        <f>VLOOKUP($A$5&amp;$A33,'Wards 2011'!$A$2:$BD$8547,AN$19,FALSE)</f>
        <v>#N/A</v>
      </c>
      <c r="AO33" s="39" t="e">
        <f>VLOOKUP($A$5&amp;$A33,'Wards 2011'!$A$2:$BD$8547,AO$19,FALSE)</f>
        <v>#N/A</v>
      </c>
    </row>
    <row r="34" spans="1:41" x14ac:dyDescent="0.25">
      <c r="A34">
        <v>15</v>
      </c>
      <c r="B34" s="2" t="e">
        <f>VLOOKUP($A$5&amp;$A34,'Wards 2011'!$A$2:$BD$8547,B$19,FALSE)</f>
        <v>#N/A</v>
      </c>
      <c r="C34" s="2" t="e">
        <f>VLOOKUP($A$5&amp;$A34,'Wards 2011'!$A$2:$BD$8547,C$19,FALSE)</f>
        <v>#N/A</v>
      </c>
      <c r="D34" s="32" t="e">
        <f>VLOOKUP($A$5&amp;$A34,'Wards 2011'!$A$2:$BD$8547,D$19,FALSE)</f>
        <v>#N/A</v>
      </c>
      <c r="E34" s="2" t="e">
        <f>VLOOKUP($A$5&amp;$A34,'Wards 2011'!$A$2:$BD$8547,E$19,FALSE)</f>
        <v>#N/A</v>
      </c>
      <c r="F34" s="32" t="e">
        <f>VLOOKUP($A$5&amp;$A34,'Wards 2011'!$A$2:$BD$8547,F$19,FALSE)</f>
        <v>#N/A</v>
      </c>
      <c r="G34" s="32" t="e">
        <f>VLOOKUP($A$5&amp;$A34,'Wards 2011'!$A$2:$BD$8547,G$19,FALSE)</f>
        <v>#N/A</v>
      </c>
      <c r="H34" s="32" t="e">
        <f>VLOOKUP($A$5&amp;$A34,'Wards 2011'!$A$2:$BD$8547,H$19,FALSE)</f>
        <v>#N/A</v>
      </c>
      <c r="I34" s="32" t="e">
        <f>VLOOKUP($A$5&amp;$A34,'Wards 2011'!$A$2:$BD$8547,I$19,FALSE)</f>
        <v>#N/A</v>
      </c>
      <c r="J34" s="32" t="e">
        <f>VLOOKUP($A$5&amp;$A34,'Wards 2011'!$A$2:$BD$8547,J$19,FALSE)</f>
        <v>#N/A</v>
      </c>
      <c r="K34" s="32" t="e">
        <f>VLOOKUP($A$5&amp;$A34,'Wards 2011'!$A$2:$BD$8547,K$19,FALSE)</f>
        <v>#N/A</v>
      </c>
      <c r="L34" s="32" t="e">
        <f>VLOOKUP($A$5&amp;$A34,'Wards 2011'!$A$2:$BD$8547,L$19,FALSE)</f>
        <v>#N/A</v>
      </c>
      <c r="M34" s="32" t="e">
        <f>VLOOKUP($A$5&amp;$A34,'Wards 2011'!$A$2:$BD$8547,M$19,FALSE)</f>
        <v>#N/A</v>
      </c>
      <c r="N34" s="32" t="e">
        <f>VLOOKUP($A$5&amp;$A34,'Wards 2011'!$A$2:$BD$8547,N$19,FALSE)</f>
        <v>#N/A</v>
      </c>
      <c r="O34" s="32" t="e">
        <f>VLOOKUP($A$5&amp;$A34,'Wards 2011'!$A$2:$BD$8547,O$19,FALSE)</f>
        <v>#N/A</v>
      </c>
      <c r="P34" s="32" t="e">
        <f>VLOOKUP($A$5&amp;$A34,'Wards 2011'!$A$2:$BD$8547,P$19,FALSE)</f>
        <v>#N/A</v>
      </c>
      <c r="Q34" s="32" t="e">
        <f>VLOOKUP($A$5&amp;$A34,'Wards 2011'!$A$2:$BD$8547,Q$19,FALSE)</f>
        <v>#N/A</v>
      </c>
      <c r="R34" s="32" t="e">
        <f>VLOOKUP($A$5&amp;$A34,'Wards 2011'!$A$2:$BD$8547,R$19,FALSE)</f>
        <v>#N/A</v>
      </c>
      <c r="S34" s="32" t="e">
        <f>VLOOKUP($A$5&amp;$A34,'Wards 2011'!$A$2:$BD$8547,S$19,FALSE)</f>
        <v>#N/A</v>
      </c>
      <c r="T34" s="32" t="e">
        <f>VLOOKUP($A$5&amp;$A34,'Wards 2011'!$A$2:$BD$8547,T$19,FALSE)</f>
        <v>#N/A</v>
      </c>
      <c r="U34" s="32" t="e">
        <f>VLOOKUP($A$5&amp;$A34,'Wards 2011'!$A$2:$BD$8547,U$19,FALSE)</f>
        <v>#N/A</v>
      </c>
      <c r="V34" s="32" t="e">
        <f>VLOOKUP($A$5&amp;$A34,'Wards 2011'!$A$2:$BD$8547,V$19,FALSE)</f>
        <v>#N/A</v>
      </c>
      <c r="W34" s="32" t="e">
        <f>VLOOKUP($A$5&amp;$A34,'Wards 2011'!$A$2:$BD$8547,W$19,FALSE)</f>
        <v>#N/A</v>
      </c>
      <c r="X34" s="32" t="e">
        <f>VLOOKUP($A$5&amp;$A34,'Wards 2011'!$A$2:$BD$8547,X$19,FALSE)</f>
        <v>#N/A</v>
      </c>
      <c r="Y34" s="32" t="e">
        <f>VLOOKUP($A$5&amp;$A34,'Wards 2011'!$A$2:$BD$8547,Y$19,FALSE)</f>
        <v>#N/A</v>
      </c>
      <c r="Z34" s="32" t="e">
        <f>VLOOKUP($A$5&amp;$A34,'Wards 2011'!$A$2:$BD$8547,Z$19,FALSE)</f>
        <v>#N/A</v>
      </c>
      <c r="AA34" s="32" t="e">
        <f>VLOOKUP($A$5&amp;$A34,'Wards 2011'!$A$2:$BD$8547,AA$19,FALSE)</f>
        <v>#N/A</v>
      </c>
      <c r="AB34" s="32" t="e">
        <f>VLOOKUP($A$5&amp;$A34,'Wards 2011'!$A$2:$BD$8547,AB$19,FALSE)</f>
        <v>#N/A</v>
      </c>
      <c r="AC34" s="2" t="e">
        <f>VLOOKUP($A$5&amp;$A34,'Wards 2011'!$A$2:$BD$8547,AC$19,FALSE)</f>
        <v>#N/A</v>
      </c>
      <c r="AD34" s="2" t="e">
        <f>VLOOKUP($A$5&amp;$A34,'Wards 2011'!$A$2:$BD$8547,AD$19,FALSE)</f>
        <v>#N/A</v>
      </c>
      <c r="AE34" s="32" t="e">
        <f>VLOOKUP($A$5&amp;$A34,'Wards 2011'!$A$2:$BD$8547,AE$19,FALSE)</f>
        <v>#N/A</v>
      </c>
      <c r="AF34" s="32" t="e">
        <f>VLOOKUP($A$5&amp;$A34,'Wards 2011'!$A$2:$BD$8547,AF$19,FALSE)</f>
        <v>#N/A</v>
      </c>
      <c r="AG34" s="32" t="e">
        <f>VLOOKUP($A$5&amp;$A34,'Wards 2011'!$A$2:$BD$8547,AG$19,FALSE)</f>
        <v>#N/A</v>
      </c>
      <c r="AH34" s="2" t="e">
        <f>VLOOKUP($A$5&amp;$A34,'Wards 2011'!$A$2:$BD$8547,AH$19,FALSE)</f>
        <v>#N/A</v>
      </c>
      <c r="AI34" s="2" t="e">
        <f>VLOOKUP($A$5&amp;$A34,'Wards 2011'!$A$2:$BD$8547,AI$19,FALSE)</f>
        <v>#N/A</v>
      </c>
      <c r="AJ34" s="32" t="e">
        <f>VLOOKUP($A$5&amp;$A34,'Wards 2011'!$A$2:$BD$8547,AJ$19,FALSE)</f>
        <v>#N/A</v>
      </c>
      <c r="AK34" s="32" t="e">
        <f>VLOOKUP($A$5&amp;$A34,'Wards 2011'!$A$2:$BD$8547,AK$19,FALSE)</f>
        <v>#N/A</v>
      </c>
      <c r="AL34" s="32" t="e">
        <f>VLOOKUP($A$5&amp;$A34,'Wards 2011'!$A$2:$BD$8547,AL$19,FALSE)</f>
        <v>#N/A</v>
      </c>
      <c r="AM34" s="32" t="e">
        <f>VLOOKUP($A$5&amp;$A34,'Wards 2011'!$A$2:$BD$8547,AM$19,FALSE)</f>
        <v>#N/A</v>
      </c>
      <c r="AN34" s="39" t="e">
        <f>VLOOKUP($A$5&amp;$A34,'Wards 2011'!$A$2:$BD$8547,AN$19,FALSE)</f>
        <v>#N/A</v>
      </c>
      <c r="AO34" s="39" t="e">
        <f>VLOOKUP($A$5&amp;$A34,'Wards 2011'!$A$2:$BD$8547,AO$19,FALSE)</f>
        <v>#N/A</v>
      </c>
    </row>
    <row r="35" spans="1:41" x14ac:dyDescent="0.25">
      <c r="A35">
        <v>16</v>
      </c>
      <c r="B35" s="2" t="e">
        <f>VLOOKUP($A$5&amp;$A35,'Wards 2011'!$A$2:$BD$8547,B$19,FALSE)</f>
        <v>#N/A</v>
      </c>
      <c r="C35" s="2" t="e">
        <f>VLOOKUP($A$5&amp;$A35,'Wards 2011'!$A$2:$BD$8547,C$19,FALSE)</f>
        <v>#N/A</v>
      </c>
      <c r="D35" s="32" t="e">
        <f>VLOOKUP($A$5&amp;$A35,'Wards 2011'!$A$2:$BD$8547,D$19,FALSE)</f>
        <v>#N/A</v>
      </c>
      <c r="E35" s="2" t="e">
        <f>VLOOKUP($A$5&amp;$A35,'Wards 2011'!$A$2:$BD$8547,E$19,FALSE)</f>
        <v>#N/A</v>
      </c>
      <c r="F35" s="32" t="e">
        <f>VLOOKUP($A$5&amp;$A35,'Wards 2011'!$A$2:$BD$8547,F$19,FALSE)</f>
        <v>#N/A</v>
      </c>
      <c r="G35" s="32" t="e">
        <f>VLOOKUP($A$5&amp;$A35,'Wards 2011'!$A$2:$BD$8547,G$19,FALSE)</f>
        <v>#N/A</v>
      </c>
      <c r="H35" s="32" t="e">
        <f>VLOOKUP($A$5&amp;$A35,'Wards 2011'!$A$2:$BD$8547,H$19,FALSE)</f>
        <v>#N/A</v>
      </c>
      <c r="I35" s="32" t="e">
        <f>VLOOKUP($A$5&amp;$A35,'Wards 2011'!$A$2:$BD$8547,I$19,FALSE)</f>
        <v>#N/A</v>
      </c>
      <c r="J35" s="32" t="e">
        <f>VLOOKUP($A$5&amp;$A35,'Wards 2011'!$A$2:$BD$8547,J$19,FALSE)</f>
        <v>#N/A</v>
      </c>
      <c r="K35" s="32" t="e">
        <f>VLOOKUP($A$5&amp;$A35,'Wards 2011'!$A$2:$BD$8547,K$19,FALSE)</f>
        <v>#N/A</v>
      </c>
      <c r="L35" s="32" t="e">
        <f>VLOOKUP($A$5&amp;$A35,'Wards 2011'!$A$2:$BD$8547,L$19,FALSE)</f>
        <v>#N/A</v>
      </c>
      <c r="M35" s="32" t="e">
        <f>VLOOKUP($A$5&amp;$A35,'Wards 2011'!$A$2:$BD$8547,M$19,FALSE)</f>
        <v>#N/A</v>
      </c>
      <c r="N35" s="32" t="e">
        <f>VLOOKUP($A$5&amp;$A35,'Wards 2011'!$A$2:$BD$8547,N$19,FALSE)</f>
        <v>#N/A</v>
      </c>
      <c r="O35" s="32" t="e">
        <f>VLOOKUP($A$5&amp;$A35,'Wards 2011'!$A$2:$BD$8547,O$19,FALSE)</f>
        <v>#N/A</v>
      </c>
      <c r="P35" s="32" t="e">
        <f>VLOOKUP($A$5&amp;$A35,'Wards 2011'!$A$2:$BD$8547,P$19,FALSE)</f>
        <v>#N/A</v>
      </c>
      <c r="Q35" s="32" t="e">
        <f>VLOOKUP($A$5&amp;$A35,'Wards 2011'!$A$2:$BD$8547,Q$19,FALSE)</f>
        <v>#N/A</v>
      </c>
      <c r="R35" s="32" t="e">
        <f>VLOOKUP($A$5&amp;$A35,'Wards 2011'!$A$2:$BD$8547,R$19,FALSE)</f>
        <v>#N/A</v>
      </c>
      <c r="S35" s="32" t="e">
        <f>VLOOKUP($A$5&amp;$A35,'Wards 2011'!$A$2:$BD$8547,S$19,FALSE)</f>
        <v>#N/A</v>
      </c>
      <c r="T35" s="32" t="e">
        <f>VLOOKUP($A$5&amp;$A35,'Wards 2011'!$A$2:$BD$8547,T$19,FALSE)</f>
        <v>#N/A</v>
      </c>
      <c r="U35" s="32" t="e">
        <f>VLOOKUP($A$5&amp;$A35,'Wards 2011'!$A$2:$BD$8547,U$19,FALSE)</f>
        <v>#N/A</v>
      </c>
      <c r="V35" s="32" t="e">
        <f>VLOOKUP($A$5&amp;$A35,'Wards 2011'!$A$2:$BD$8547,V$19,FALSE)</f>
        <v>#N/A</v>
      </c>
      <c r="W35" s="32" t="e">
        <f>VLOOKUP($A$5&amp;$A35,'Wards 2011'!$A$2:$BD$8547,W$19,FALSE)</f>
        <v>#N/A</v>
      </c>
      <c r="X35" s="32" t="e">
        <f>VLOOKUP($A$5&amp;$A35,'Wards 2011'!$A$2:$BD$8547,X$19,FALSE)</f>
        <v>#N/A</v>
      </c>
      <c r="Y35" s="32" t="e">
        <f>VLOOKUP($A$5&amp;$A35,'Wards 2011'!$A$2:$BD$8547,Y$19,FALSE)</f>
        <v>#N/A</v>
      </c>
      <c r="Z35" s="32" t="e">
        <f>VLOOKUP($A$5&amp;$A35,'Wards 2011'!$A$2:$BD$8547,Z$19,FALSE)</f>
        <v>#N/A</v>
      </c>
      <c r="AA35" s="32" t="e">
        <f>VLOOKUP($A$5&amp;$A35,'Wards 2011'!$A$2:$BD$8547,AA$19,FALSE)</f>
        <v>#N/A</v>
      </c>
      <c r="AB35" s="32" t="e">
        <f>VLOOKUP($A$5&amp;$A35,'Wards 2011'!$A$2:$BD$8547,AB$19,FALSE)</f>
        <v>#N/A</v>
      </c>
      <c r="AC35" s="2" t="e">
        <f>VLOOKUP($A$5&amp;$A35,'Wards 2011'!$A$2:$BD$8547,AC$19,FALSE)</f>
        <v>#N/A</v>
      </c>
      <c r="AD35" s="2" t="e">
        <f>VLOOKUP($A$5&amp;$A35,'Wards 2011'!$A$2:$BD$8547,AD$19,FALSE)</f>
        <v>#N/A</v>
      </c>
      <c r="AE35" s="32" t="e">
        <f>VLOOKUP($A$5&amp;$A35,'Wards 2011'!$A$2:$BD$8547,AE$19,FALSE)</f>
        <v>#N/A</v>
      </c>
      <c r="AF35" s="32" t="e">
        <f>VLOOKUP($A$5&amp;$A35,'Wards 2011'!$A$2:$BD$8547,AF$19,FALSE)</f>
        <v>#N/A</v>
      </c>
      <c r="AG35" s="32" t="e">
        <f>VLOOKUP($A$5&amp;$A35,'Wards 2011'!$A$2:$BD$8547,AG$19,FALSE)</f>
        <v>#N/A</v>
      </c>
      <c r="AH35" s="2" t="e">
        <f>VLOOKUP($A$5&amp;$A35,'Wards 2011'!$A$2:$BD$8547,AH$19,FALSE)</f>
        <v>#N/A</v>
      </c>
      <c r="AI35" s="2" t="e">
        <f>VLOOKUP($A$5&amp;$A35,'Wards 2011'!$A$2:$BD$8547,AI$19,FALSE)</f>
        <v>#N/A</v>
      </c>
      <c r="AJ35" s="32" t="e">
        <f>VLOOKUP($A$5&amp;$A35,'Wards 2011'!$A$2:$BD$8547,AJ$19,FALSE)</f>
        <v>#N/A</v>
      </c>
      <c r="AK35" s="32" t="e">
        <f>VLOOKUP($A$5&amp;$A35,'Wards 2011'!$A$2:$BD$8547,AK$19,FALSE)</f>
        <v>#N/A</v>
      </c>
      <c r="AL35" s="32" t="e">
        <f>VLOOKUP($A$5&amp;$A35,'Wards 2011'!$A$2:$BD$8547,AL$19,FALSE)</f>
        <v>#N/A</v>
      </c>
      <c r="AM35" s="32" t="e">
        <f>VLOOKUP($A$5&amp;$A35,'Wards 2011'!$A$2:$BD$8547,AM$19,FALSE)</f>
        <v>#N/A</v>
      </c>
      <c r="AN35" s="39" t="e">
        <f>VLOOKUP($A$5&amp;$A35,'Wards 2011'!$A$2:$BD$8547,AN$19,FALSE)</f>
        <v>#N/A</v>
      </c>
      <c r="AO35" s="39" t="e">
        <f>VLOOKUP($A$5&amp;$A35,'Wards 2011'!$A$2:$BD$8547,AO$19,FALSE)</f>
        <v>#N/A</v>
      </c>
    </row>
    <row r="36" spans="1:41" x14ac:dyDescent="0.25">
      <c r="A36">
        <v>17</v>
      </c>
      <c r="B36" s="2" t="e">
        <f>VLOOKUP($A$5&amp;$A36,'Wards 2011'!$A$2:$BD$8547,B$19,FALSE)</f>
        <v>#N/A</v>
      </c>
      <c r="C36" s="2" t="e">
        <f>VLOOKUP($A$5&amp;$A36,'Wards 2011'!$A$2:$BD$8547,C$19,FALSE)</f>
        <v>#N/A</v>
      </c>
      <c r="D36" s="32" t="e">
        <f>VLOOKUP($A$5&amp;$A36,'Wards 2011'!$A$2:$BD$8547,D$19,FALSE)</f>
        <v>#N/A</v>
      </c>
      <c r="E36" s="2" t="e">
        <f>VLOOKUP($A$5&amp;$A36,'Wards 2011'!$A$2:$BD$8547,E$19,FALSE)</f>
        <v>#N/A</v>
      </c>
      <c r="F36" s="32" t="e">
        <f>VLOOKUP($A$5&amp;$A36,'Wards 2011'!$A$2:$BD$8547,F$19,FALSE)</f>
        <v>#N/A</v>
      </c>
      <c r="G36" s="32" t="e">
        <f>VLOOKUP($A$5&amp;$A36,'Wards 2011'!$A$2:$BD$8547,G$19,FALSE)</f>
        <v>#N/A</v>
      </c>
      <c r="H36" s="32" t="e">
        <f>VLOOKUP($A$5&amp;$A36,'Wards 2011'!$A$2:$BD$8547,H$19,FALSE)</f>
        <v>#N/A</v>
      </c>
      <c r="I36" s="32" t="e">
        <f>VLOOKUP($A$5&amp;$A36,'Wards 2011'!$A$2:$BD$8547,I$19,FALSE)</f>
        <v>#N/A</v>
      </c>
      <c r="J36" s="32" t="e">
        <f>VLOOKUP($A$5&amp;$A36,'Wards 2011'!$A$2:$BD$8547,J$19,FALSE)</f>
        <v>#N/A</v>
      </c>
      <c r="K36" s="32" t="e">
        <f>VLOOKUP($A$5&amp;$A36,'Wards 2011'!$A$2:$BD$8547,K$19,FALSE)</f>
        <v>#N/A</v>
      </c>
      <c r="L36" s="32" t="e">
        <f>VLOOKUP($A$5&amp;$A36,'Wards 2011'!$A$2:$BD$8547,L$19,FALSE)</f>
        <v>#N/A</v>
      </c>
      <c r="M36" s="32" t="e">
        <f>VLOOKUP($A$5&amp;$A36,'Wards 2011'!$A$2:$BD$8547,M$19,FALSE)</f>
        <v>#N/A</v>
      </c>
      <c r="N36" s="32" t="e">
        <f>VLOOKUP($A$5&amp;$A36,'Wards 2011'!$A$2:$BD$8547,N$19,FALSE)</f>
        <v>#N/A</v>
      </c>
      <c r="O36" s="32" t="e">
        <f>VLOOKUP($A$5&amp;$A36,'Wards 2011'!$A$2:$BD$8547,O$19,FALSE)</f>
        <v>#N/A</v>
      </c>
      <c r="P36" s="32" t="e">
        <f>VLOOKUP($A$5&amp;$A36,'Wards 2011'!$A$2:$BD$8547,P$19,FALSE)</f>
        <v>#N/A</v>
      </c>
      <c r="Q36" s="32" t="e">
        <f>VLOOKUP($A$5&amp;$A36,'Wards 2011'!$A$2:$BD$8547,Q$19,FALSE)</f>
        <v>#N/A</v>
      </c>
      <c r="R36" s="32" t="e">
        <f>VLOOKUP($A$5&amp;$A36,'Wards 2011'!$A$2:$BD$8547,R$19,FALSE)</f>
        <v>#N/A</v>
      </c>
      <c r="S36" s="32" t="e">
        <f>VLOOKUP($A$5&amp;$A36,'Wards 2011'!$A$2:$BD$8547,S$19,FALSE)</f>
        <v>#N/A</v>
      </c>
      <c r="T36" s="32" t="e">
        <f>VLOOKUP($A$5&amp;$A36,'Wards 2011'!$A$2:$BD$8547,T$19,FALSE)</f>
        <v>#N/A</v>
      </c>
      <c r="U36" s="32" t="e">
        <f>VLOOKUP($A$5&amp;$A36,'Wards 2011'!$A$2:$BD$8547,U$19,FALSE)</f>
        <v>#N/A</v>
      </c>
      <c r="V36" s="32" t="e">
        <f>VLOOKUP($A$5&amp;$A36,'Wards 2011'!$A$2:$BD$8547,V$19,FALSE)</f>
        <v>#N/A</v>
      </c>
      <c r="W36" s="32" t="e">
        <f>VLOOKUP($A$5&amp;$A36,'Wards 2011'!$A$2:$BD$8547,W$19,FALSE)</f>
        <v>#N/A</v>
      </c>
      <c r="X36" s="32" t="e">
        <f>VLOOKUP($A$5&amp;$A36,'Wards 2011'!$A$2:$BD$8547,X$19,FALSE)</f>
        <v>#N/A</v>
      </c>
      <c r="Y36" s="32" t="e">
        <f>VLOOKUP($A$5&amp;$A36,'Wards 2011'!$A$2:$BD$8547,Y$19,FALSE)</f>
        <v>#N/A</v>
      </c>
      <c r="Z36" s="32" t="e">
        <f>VLOOKUP($A$5&amp;$A36,'Wards 2011'!$A$2:$BD$8547,Z$19,FALSE)</f>
        <v>#N/A</v>
      </c>
      <c r="AA36" s="32" t="e">
        <f>VLOOKUP($A$5&amp;$A36,'Wards 2011'!$A$2:$BD$8547,AA$19,FALSE)</f>
        <v>#N/A</v>
      </c>
      <c r="AB36" s="32" t="e">
        <f>VLOOKUP($A$5&amp;$A36,'Wards 2011'!$A$2:$BD$8547,AB$19,FALSE)</f>
        <v>#N/A</v>
      </c>
      <c r="AC36" s="2" t="e">
        <f>VLOOKUP($A$5&amp;$A36,'Wards 2011'!$A$2:$BD$8547,AC$19,FALSE)</f>
        <v>#N/A</v>
      </c>
      <c r="AD36" s="2" t="e">
        <f>VLOOKUP($A$5&amp;$A36,'Wards 2011'!$A$2:$BD$8547,AD$19,FALSE)</f>
        <v>#N/A</v>
      </c>
      <c r="AE36" s="32" t="e">
        <f>VLOOKUP($A$5&amp;$A36,'Wards 2011'!$A$2:$BD$8547,AE$19,FALSE)</f>
        <v>#N/A</v>
      </c>
      <c r="AF36" s="32" t="e">
        <f>VLOOKUP($A$5&amp;$A36,'Wards 2011'!$A$2:$BD$8547,AF$19,FALSE)</f>
        <v>#N/A</v>
      </c>
      <c r="AG36" s="32" t="e">
        <f>VLOOKUP($A$5&amp;$A36,'Wards 2011'!$A$2:$BD$8547,AG$19,FALSE)</f>
        <v>#N/A</v>
      </c>
      <c r="AH36" s="2" t="e">
        <f>VLOOKUP($A$5&amp;$A36,'Wards 2011'!$A$2:$BD$8547,AH$19,FALSE)</f>
        <v>#N/A</v>
      </c>
      <c r="AI36" s="2" t="e">
        <f>VLOOKUP($A$5&amp;$A36,'Wards 2011'!$A$2:$BD$8547,AI$19,FALSE)</f>
        <v>#N/A</v>
      </c>
      <c r="AJ36" s="32" t="e">
        <f>VLOOKUP($A$5&amp;$A36,'Wards 2011'!$A$2:$BD$8547,AJ$19,FALSE)</f>
        <v>#N/A</v>
      </c>
      <c r="AK36" s="32" t="e">
        <f>VLOOKUP($A$5&amp;$A36,'Wards 2011'!$A$2:$BD$8547,AK$19,FALSE)</f>
        <v>#N/A</v>
      </c>
      <c r="AL36" s="32" t="e">
        <f>VLOOKUP($A$5&amp;$A36,'Wards 2011'!$A$2:$BD$8547,AL$19,FALSE)</f>
        <v>#N/A</v>
      </c>
      <c r="AM36" s="32" t="e">
        <f>VLOOKUP($A$5&amp;$A36,'Wards 2011'!$A$2:$BD$8547,AM$19,FALSE)</f>
        <v>#N/A</v>
      </c>
      <c r="AN36" s="39" t="e">
        <f>VLOOKUP($A$5&amp;$A36,'Wards 2011'!$A$2:$BD$8547,AN$19,FALSE)</f>
        <v>#N/A</v>
      </c>
      <c r="AO36" s="39" t="e">
        <f>VLOOKUP($A$5&amp;$A36,'Wards 2011'!$A$2:$BD$8547,AO$19,FALSE)</f>
        <v>#N/A</v>
      </c>
    </row>
    <row r="37" spans="1:41" x14ac:dyDescent="0.25">
      <c r="A37">
        <v>18</v>
      </c>
      <c r="B37" s="2" t="e">
        <f>VLOOKUP($A$5&amp;$A37,'Wards 2011'!$A$2:$BD$8547,B$19,FALSE)</f>
        <v>#N/A</v>
      </c>
      <c r="C37" s="2" t="e">
        <f>VLOOKUP($A$5&amp;$A37,'Wards 2011'!$A$2:$BD$8547,C$19,FALSE)</f>
        <v>#N/A</v>
      </c>
      <c r="D37" s="32" t="e">
        <f>VLOOKUP($A$5&amp;$A37,'Wards 2011'!$A$2:$BD$8547,D$19,FALSE)</f>
        <v>#N/A</v>
      </c>
      <c r="E37" s="2" t="e">
        <f>VLOOKUP($A$5&amp;$A37,'Wards 2011'!$A$2:$BD$8547,E$19,FALSE)</f>
        <v>#N/A</v>
      </c>
      <c r="F37" s="32" t="e">
        <f>VLOOKUP($A$5&amp;$A37,'Wards 2011'!$A$2:$BD$8547,F$19,FALSE)</f>
        <v>#N/A</v>
      </c>
      <c r="G37" s="32" t="e">
        <f>VLOOKUP($A$5&amp;$A37,'Wards 2011'!$A$2:$BD$8547,G$19,FALSE)</f>
        <v>#N/A</v>
      </c>
      <c r="H37" s="32" t="e">
        <f>VLOOKUP($A$5&amp;$A37,'Wards 2011'!$A$2:$BD$8547,H$19,FALSE)</f>
        <v>#N/A</v>
      </c>
      <c r="I37" s="32" t="e">
        <f>VLOOKUP($A$5&amp;$A37,'Wards 2011'!$A$2:$BD$8547,I$19,FALSE)</f>
        <v>#N/A</v>
      </c>
      <c r="J37" s="32" t="e">
        <f>VLOOKUP($A$5&amp;$A37,'Wards 2011'!$A$2:$BD$8547,J$19,FALSE)</f>
        <v>#N/A</v>
      </c>
      <c r="K37" s="32" t="e">
        <f>VLOOKUP($A$5&amp;$A37,'Wards 2011'!$A$2:$BD$8547,K$19,FALSE)</f>
        <v>#N/A</v>
      </c>
      <c r="L37" s="32" t="e">
        <f>VLOOKUP($A$5&amp;$A37,'Wards 2011'!$A$2:$BD$8547,L$19,FALSE)</f>
        <v>#N/A</v>
      </c>
      <c r="M37" s="32" t="e">
        <f>VLOOKUP($A$5&amp;$A37,'Wards 2011'!$A$2:$BD$8547,M$19,FALSE)</f>
        <v>#N/A</v>
      </c>
      <c r="N37" s="32" t="e">
        <f>VLOOKUP($A$5&amp;$A37,'Wards 2011'!$A$2:$BD$8547,N$19,FALSE)</f>
        <v>#N/A</v>
      </c>
      <c r="O37" s="32" t="e">
        <f>VLOOKUP($A$5&amp;$A37,'Wards 2011'!$A$2:$BD$8547,O$19,FALSE)</f>
        <v>#N/A</v>
      </c>
      <c r="P37" s="32" t="e">
        <f>VLOOKUP($A$5&amp;$A37,'Wards 2011'!$A$2:$BD$8547,P$19,FALSE)</f>
        <v>#N/A</v>
      </c>
      <c r="Q37" s="32" t="e">
        <f>VLOOKUP($A$5&amp;$A37,'Wards 2011'!$A$2:$BD$8547,Q$19,FALSE)</f>
        <v>#N/A</v>
      </c>
      <c r="R37" s="32" t="e">
        <f>VLOOKUP($A$5&amp;$A37,'Wards 2011'!$A$2:$BD$8547,R$19,FALSE)</f>
        <v>#N/A</v>
      </c>
      <c r="S37" s="32" t="e">
        <f>VLOOKUP($A$5&amp;$A37,'Wards 2011'!$A$2:$BD$8547,S$19,FALSE)</f>
        <v>#N/A</v>
      </c>
      <c r="T37" s="32" t="e">
        <f>VLOOKUP($A$5&amp;$A37,'Wards 2011'!$A$2:$BD$8547,T$19,FALSE)</f>
        <v>#N/A</v>
      </c>
      <c r="U37" s="32" t="e">
        <f>VLOOKUP($A$5&amp;$A37,'Wards 2011'!$A$2:$BD$8547,U$19,FALSE)</f>
        <v>#N/A</v>
      </c>
      <c r="V37" s="32" t="e">
        <f>VLOOKUP($A$5&amp;$A37,'Wards 2011'!$A$2:$BD$8547,V$19,FALSE)</f>
        <v>#N/A</v>
      </c>
      <c r="W37" s="32" t="e">
        <f>VLOOKUP($A$5&amp;$A37,'Wards 2011'!$A$2:$BD$8547,W$19,FALSE)</f>
        <v>#N/A</v>
      </c>
      <c r="X37" s="32" t="e">
        <f>VLOOKUP($A$5&amp;$A37,'Wards 2011'!$A$2:$BD$8547,X$19,FALSE)</f>
        <v>#N/A</v>
      </c>
      <c r="Y37" s="32" t="e">
        <f>VLOOKUP($A$5&amp;$A37,'Wards 2011'!$A$2:$BD$8547,Y$19,FALSE)</f>
        <v>#N/A</v>
      </c>
      <c r="Z37" s="32" t="e">
        <f>VLOOKUP($A$5&amp;$A37,'Wards 2011'!$A$2:$BD$8547,Z$19,FALSE)</f>
        <v>#N/A</v>
      </c>
      <c r="AA37" s="32" t="e">
        <f>VLOOKUP($A$5&amp;$A37,'Wards 2011'!$A$2:$BD$8547,AA$19,FALSE)</f>
        <v>#N/A</v>
      </c>
      <c r="AB37" s="32" t="e">
        <f>VLOOKUP($A$5&amp;$A37,'Wards 2011'!$A$2:$BD$8547,AB$19,FALSE)</f>
        <v>#N/A</v>
      </c>
      <c r="AC37" s="2" t="e">
        <f>VLOOKUP($A$5&amp;$A37,'Wards 2011'!$A$2:$BD$8547,AC$19,FALSE)</f>
        <v>#N/A</v>
      </c>
      <c r="AD37" s="2" t="e">
        <f>VLOOKUP($A$5&amp;$A37,'Wards 2011'!$A$2:$BD$8547,AD$19,FALSE)</f>
        <v>#N/A</v>
      </c>
      <c r="AE37" s="32" t="e">
        <f>VLOOKUP($A$5&amp;$A37,'Wards 2011'!$A$2:$BD$8547,AE$19,FALSE)</f>
        <v>#N/A</v>
      </c>
      <c r="AF37" s="32" t="e">
        <f>VLOOKUP($A$5&amp;$A37,'Wards 2011'!$A$2:$BD$8547,AF$19,FALSE)</f>
        <v>#N/A</v>
      </c>
      <c r="AG37" s="32" t="e">
        <f>VLOOKUP($A$5&amp;$A37,'Wards 2011'!$A$2:$BD$8547,AG$19,FALSE)</f>
        <v>#N/A</v>
      </c>
      <c r="AH37" s="2" t="e">
        <f>VLOOKUP($A$5&amp;$A37,'Wards 2011'!$A$2:$BD$8547,AH$19,FALSE)</f>
        <v>#N/A</v>
      </c>
      <c r="AI37" s="2" t="e">
        <f>VLOOKUP($A$5&amp;$A37,'Wards 2011'!$A$2:$BD$8547,AI$19,FALSE)</f>
        <v>#N/A</v>
      </c>
      <c r="AJ37" s="32" t="e">
        <f>VLOOKUP($A$5&amp;$A37,'Wards 2011'!$A$2:$BD$8547,AJ$19,FALSE)</f>
        <v>#N/A</v>
      </c>
      <c r="AK37" s="32" t="e">
        <f>VLOOKUP($A$5&amp;$A37,'Wards 2011'!$A$2:$BD$8547,AK$19,FALSE)</f>
        <v>#N/A</v>
      </c>
      <c r="AL37" s="32" t="e">
        <f>VLOOKUP($A$5&amp;$A37,'Wards 2011'!$A$2:$BD$8547,AL$19,FALSE)</f>
        <v>#N/A</v>
      </c>
      <c r="AM37" s="32" t="e">
        <f>VLOOKUP($A$5&amp;$A37,'Wards 2011'!$A$2:$BD$8547,AM$19,FALSE)</f>
        <v>#N/A</v>
      </c>
      <c r="AN37" s="39" t="e">
        <f>VLOOKUP($A$5&amp;$A37,'Wards 2011'!$A$2:$BD$8547,AN$19,FALSE)</f>
        <v>#N/A</v>
      </c>
      <c r="AO37" s="39" t="e">
        <f>VLOOKUP($A$5&amp;$A37,'Wards 2011'!$A$2:$BD$8547,AO$19,FALSE)</f>
        <v>#N/A</v>
      </c>
    </row>
    <row r="38" spans="1:41" x14ac:dyDescent="0.25">
      <c r="A38">
        <v>19</v>
      </c>
      <c r="B38" s="2" t="e">
        <f>VLOOKUP($A$5&amp;$A38,'Wards 2011'!$A$2:$BD$8547,B$19,FALSE)</f>
        <v>#N/A</v>
      </c>
      <c r="C38" s="2" t="e">
        <f>VLOOKUP($A$5&amp;$A38,'Wards 2011'!$A$2:$BD$8547,C$19,FALSE)</f>
        <v>#N/A</v>
      </c>
      <c r="D38" s="32" t="e">
        <f>VLOOKUP($A$5&amp;$A38,'Wards 2011'!$A$2:$BD$8547,D$19,FALSE)</f>
        <v>#N/A</v>
      </c>
      <c r="E38" s="2" t="e">
        <f>VLOOKUP($A$5&amp;$A38,'Wards 2011'!$A$2:$BD$8547,E$19,FALSE)</f>
        <v>#N/A</v>
      </c>
      <c r="F38" s="32" t="e">
        <f>VLOOKUP($A$5&amp;$A38,'Wards 2011'!$A$2:$BD$8547,F$19,FALSE)</f>
        <v>#N/A</v>
      </c>
      <c r="G38" s="32" t="e">
        <f>VLOOKUP($A$5&amp;$A38,'Wards 2011'!$A$2:$BD$8547,G$19,FALSE)</f>
        <v>#N/A</v>
      </c>
      <c r="H38" s="32" t="e">
        <f>VLOOKUP($A$5&amp;$A38,'Wards 2011'!$A$2:$BD$8547,H$19,FALSE)</f>
        <v>#N/A</v>
      </c>
      <c r="I38" s="32" t="e">
        <f>VLOOKUP($A$5&amp;$A38,'Wards 2011'!$A$2:$BD$8547,I$19,FALSE)</f>
        <v>#N/A</v>
      </c>
      <c r="J38" s="32" t="e">
        <f>VLOOKUP($A$5&amp;$A38,'Wards 2011'!$A$2:$BD$8547,J$19,FALSE)</f>
        <v>#N/A</v>
      </c>
      <c r="K38" s="32" t="e">
        <f>VLOOKUP($A$5&amp;$A38,'Wards 2011'!$A$2:$BD$8547,K$19,FALSE)</f>
        <v>#N/A</v>
      </c>
      <c r="L38" s="32" t="e">
        <f>VLOOKUP($A$5&amp;$A38,'Wards 2011'!$A$2:$BD$8547,L$19,FALSE)</f>
        <v>#N/A</v>
      </c>
      <c r="M38" s="32" t="e">
        <f>VLOOKUP($A$5&amp;$A38,'Wards 2011'!$A$2:$BD$8547,M$19,FALSE)</f>
        <v>#N/A</v>
      </c>
      <c r="N38" s="32" t="e">
        <f>VLOOKUP($A$5&amp;$A38,'Wards 2011'!$A$2:$BD$8547,N$19,FALSE)</f>
        <v>#N/A</v>
      </c>
      <c r="O38" s="32" t="e">
        <f>VLOOKUP($A$5&amp;$A38,'Wards 2011'!$A$2:$BD$8547,O$19,FALSE)</f>
        <v>#N/A</v>
      </c>
      <c r="P38" s="32" t="e">
        <f>VLOOKUP($A$5&amp;$A38,'Wards 2011'!$A$2:$BD$8547,P$19,FALSE)</f>
        <v>#N/A</v>
      </c>
      <c r="Q38" s="32" t="e">
        <f>VLOOKUP($A$5&amp;$A38,'Wards 2011'!$A$2:$BD$8547,Q$19,FALSE)</f>
        <v>#N/A</v>
      </c>
      <c r="R38" s="32" t="e">
        <f>VLOOKUP($A$5&amp;$A38,'Wards 2011'!$A$2:$BD$8547,R$19,FALSE)</f>
        <v>#N/A</v>
      </c>
      <c r="S38" s="32" t="e">
        <f>VLOOKUP($A$5&amp;$A38,'Wards 2011'!$A$2:$BD$8547,S$19,FALSE)</f>
        <v>#N/A</v>
      </c>
      <c r="T38" s="32" t="e">
        <f>VLOOKUP($A$5&amp;$A38,'Wards 2011'!$A$2:$BD$8547,T$19,FALSE)</f>
        <v>#N/A</v>
      </c>
      <c r="U38" s="32" t="e">
        <f>VLOOKUP($A$5&amp;$A38,'Wards 2011'!$A$2:$BD$8547,U$19,FALSE)</f>
        <v>#N/A</v>
      </c>
      <c r="V38" s="32" t="e">
        <f>VLOOKUP($A$5&amp;$A38,'Wards 2011'!$A$2:$BD$8547,V$19,FALSE)</f>
        <v>#N/A</v>
      </c>
      <c r="W38" s="32" t="e">
        <f>VLOOKUP($A$5&amp;$A38,'Wards 2011'!$A$2:$BD$8547,W$19,FALSE)</f>
        <v>#N/A</v>
      </c>
      <c r="X38" s="32" t="e">
        <f>VLOOKUP($A$5&amp;$A38,'Wards 2011'!$A$2:$BD$8547,X$19,FALSE)</f>
        <v>#N/A</v>
      </c>
      <c r="Y38" s="32" t="e">
        <f>VLOOKUP($A$5&amp;$A38,'Wards 2011'!$A$2:$BD$8547,Y$19,FALSE)</f>
        <v>#N/A</v>
      </c>
      <c r="Z38" s="32" t="e">
        <f>VLOOKUP($A$5&amp;$A38,'Wards 2011'!$A$2:$BD$8547,Z$19,FALSE)</f>
        <v>#N/A</v>
      </c>
      <c r="AA38" s="32" t="e">
        <f>VLOOKUP($A$5&amp;$A38,'Wards 2011'!$A$2:$BD$8547,AA$19,FALSE)</f>
        <v>#N/A</v>
      </c>
      <c r="AB38" s="32" t="e">
        <f>VLOOKUP($A$5&amp;$A38,'Wards 2011'!$A$2:$BD$8547,AB$19,FALSE)</f>
        <v>#N/A</v>
      </c>
      <c r="AC38" s="2" t="e">
        <f>VLOOKUP($A$5&amp;$A38,'Wards 2011'!$A$2:$BD$8547,AC$19,FALSE)</f>
        <v>#N/A</v>
      </c>
      <c r="AD38" s="2" t="e">
        <f>VLOOKUP($A$5&amp;$A38,'Wards 2011'!$A$2:$BD$8547,AD$19,FALSE)</f>
        <v>#N/A</v>
      </c>
      <c r="AE38" s="32" t="e">
        <f>VLOOKUP($A$5&amp;$A38,'Wards 2011'!$A$2:$BD$8547,AE$19,FALSE)</f>
        <v>#N/A</v>
      </c>
      <c r="AF38" s="32" t="e">
        <f>VLOOKUP($A$5&amp;$A38,'Wards 2011'!$A$2:$BD$8547,AF$19,FALSE)</f>
        <v>#N/A</v>
      </c>
      <c r="AG38" s="32" t="e">
        <f>VLOOKUP($A$5&amp;$A38,'Wards 2011'!$A$2:$BD$8547,AG$19,FALSE)</f>
        <v>#N/A</v>
      </c>
      <c r="AH38" s="2" t="e">
        <f>VLOOKUP($A$5&amp;$A38,'Wards 2011'!$A$2:$BD$8547,AH$19,FALSE)</f>
        <v>#N/A</v>
      </c>
      <c r="AI38" s="2" t="e">
        <f>VLOOKUP($A$5&amp;$A38,'Wards 2011'!$A$2:$BD$8547,AI$19,FALSE)</f>
        <v>#N/A</v>
      </c>
      <c r="AJ38" s="32" t="e">
        <f>VLOOKUP($A$5&amp;$A38,'Wards 2011'!$A$2:$BD$8547,AJ$19,FALSE)</f>
        <v>#N/A</v>
      </c>
      <c r="AK38" s="32" t="e">
        <f>VLOOKUP($A$5&amp;$A38,'Wards 2011'!$A$2:$BD$8547,AK$19,FALSE)</f>
        <v>#N/A</v>
      </c>
      <c r="AL38" s="32" t="e">
        <f>VLOOKUP($A$5&amp;$A38,'Wards 2011'!$A$2:$BD$8547,AL$19,FALSE)</f>
        <v>#N/A</v>
      </c>
      <c r="AM38" s="32" t="e">
        <f>VLOOKUP($A$5&amp;$A38,'Wards 2011'!$A$2:$BD$8547,AM$19,FALSE)</f>
        <v>#N/A</v>
      </c>
      <c r="AN38" s="39" t="e">
        <f>VLOOKUP($A$5&amp;$A38,'Wards 2011'!$A$2:$BD$8547,AN$19,FALSE)</f>
        <v>#N/A</v>
      </c>
      <c r="AO38" s="39" t="e">
        <f>VLOOKUP($A$5&amp;$A38,'Wards 2011'!$A$2:$BD$8547,AO$19,FALSE)</f>
        <v>#N/A</v>
      </c>
    </row>
    <row r="39" spans="1:41" x14ac:dyDescent="0.25">
      <c r="A39">
        <v>20</v>
      </c>
      <c r="B39" s="2" t="e">
        <f>VLOOKUP($A$5&amp;$A39,'Wards 2011'!$A$2:$BD$8547,B$19,FALSE)</f>
        <v>#N/A</v>
      </c>
      <c r="C39" s="2" t="e">
        <f>VLOOKUP($A$5&amp;$A39,'Wards 2011'!$A$2:$BD$8547,C$19,FALSE)</f>
        <v>#N/A</v>
      </c>
      <c r="D39" s="32" t="e">
        <f>VLOOKUP($A$5&amp;$A39,'Wards 2011'!$A$2:$BD$8547,D$19,FALSE)</f>
        <v>#N/A</v>
      </c>
      <c r="E39" s="2" t="e">
        <f>VLOOKUP($A$5&amp;$A39,'Wards 2011'!$A$2:$BD$8547,E$19,FALSE)</f>
        <v>#N/A</v>
      </c>
      <c r="F39" s="32" t="e">
        <f>VLOOKUP($A$5&amp;$A39,'Wards 2011'!$A$2:$BD$8547,F$19,FALSE)</f>
        <v>#N/A</v>
      </c>
      <c r="G39" s="32" t="e">
        <f>VLOOKUP($A$5&amp;$A39,'Wards 2011'!$A$2:$BD$8547,G$19,FALSE)</f>
        <v>#N/A</v>
      </c>
      <c r="H39" s="32" t="e">
        <f>VLOOKUP($A$5&amp;$A39,'Wards 2011'!$A$2:$BD$8547,H$19,FALSE)</f>
        <v>#N/A</v>
      </c>
      <c r="I39" s="32" t="e">
        <f>VLOOKUP($A$5&amp;$A39,'Wards 2011'!$A$2:$BD$8547,I$19,FALSE)</f>
        <v>#N/A</v>
      </c>
      <c r="J39" s="32" t="e">
        <f>VLOOKUP($A$5&amp;$A39,'Wards 2011'!$A$2:$BD$8547,J$19,FALSE)</f>
        <v>#N/A</v>
      </c>
      <c r="K39" s="32" t="e">
        <f>VLOOKUP($A$5&amp;$A39,'Wards 2011'!$A$2:$BD$8547,K$19,FALSE)</f>
        <v>#N/A</v>
      </c>
      <c r="L39" s="32" t="e">
        <f>VLOOKUP($A$5&amp;$A39,'Wards 2011'!$A$2:$BD$8547,L$19,FALSE)</f>
        <v>#N/A</v>
      </c>
      <c r="M39" s="32" t="e">
        <f>VLOOKUP($A$5&amp;$A39,'Wards 2011'!$A$2:$BD$8547,M$19,FALSE)</f>
        <v>#N/A</v>
      </c>
      <c r="N39" s="32" t="e">
        <f>VLOOKUP($A$5&amp;$A39,'Wards 2011'!$A$2:$BD$8547,N$19,FALSE)</f>
        <v>#N/A</v>
      </c>
      <c r="O39" s="32" t="e">
        <f>VLOOKUP($A$5&amp;$A39,'Wards 2011'!$A$2:$BD$8547,O$19,FALSE)</f>
        <v>#N/A</v>
      </c>
      <c r="P39" s="32" t="e">
        <f>VLOOKUP($A$5&amp;$A39,'Wards 2011'!$A$2:$BD$8547,P$19,FALSE)</f>
        <v>#N/A</v>
      </c>
      <c r="Q39" s="32" t="e">
        <f>VLOOKUP($A$5&amp;$A39,'Wards 2011'!$A$2:$BD$8547,Q$19,FALSE)</f>
        <v>#N/A</v>
      </c>
      <c r="R39" s="32" t="e">
        <f>VLOOKUP($A$5&amp;$A39,'Wards 2011'!$A$2:$BD$8547,R$19,FALSE)</f>
        <v>#N/A</v>
      </c>
      <c r="S39" s="32" t="e">
        <f>VLOOKUP($A$5&amp;$A39,'Wards 2011'!$A$2:$BD$8547,S$19,FALSE)</f>
        <v>#N/A</v>
      </c>
      <c r="T39" s="32" t="e">
        <f>VLOOKUP($A$5&amp;$A39,'Wards 2011'!$A$2:$BD$8547,T$19,FALSE)</f>
        <v>#N/A</v>
      </c>
      <c r="U39" s="32" t="e">
        <f>VLOOKUP($A$5&amp;$A39,'Wards 2011'!$A$2:$BD$8547,U$19,FALSE)</f>
        <v>#N/A</v>
      </c>
      <c r="V39" s="32" t="e">
        <f>VLOOKUP($A$5&amp;$A39,'Wards 2011'!$A$2:$BD$8547,V$19,FALSE)</f>
        <v>#N/A</v>
      </c>
      <c r="W39" s="32" t="e">
        <f>VLOOKUP($A$5&amp;$A39,'Wards 2011'!$A$2:$BD$8547,W$19,FALSE)</f>
        <v>#N/A</v>
      </c>
      <c r="X39" s="32" t="e">
        <f>VLOOKUP($A$5&amp;$A39,'Wards 2011'!$A$2:$BD$8547,X$19,FALSE)</f>
        <v>#N/A</v>
      </c>
      <c r="Y39" s="32" t="e">
        <f>VLOOKUP($A$5&amp;$A39,'Wards 2011'!$A$2:$BD$8547,Y$19,FALSE)</f>
        <v>#N/A</v>
      </c>
      <c r="Z39" s="32" t="e">
        <f>VLOOKUP($A$5&amp;$A39,'Wards 2011'!$A$2:$BD$8547,Z$19,FALSE)</f>
        <v>#N/A</v>
      </c>
      <c r="AA39" s="32" t="e">
        <f>VLOOKUP($A$5&amp;$A39,'Wards 2011'!$A$2:$BD$8547,AA$19,FALSE)</f>
        <v>#N/A</v>
      </c>
      <c r="AB39" s="32" t="e">
        <f>VLOOKUP($A$5&amp;$A39,'Wards 2011'!$A$2:$BD$8547,AB$19,FALSE)</f>
        <v>#N/A</v>
      </c>
      <c r="AC39" s="2" t="e">
        <f>VLOOKUP($A$5&amp;$A39,'Wards 2011'!$A$2:$BD$8547,AC$19,FALSE)</f>
        <v>#N/A</v>
      </c>
      <c r="AD39" s="2" t="e">
        <f>VLOOKUP($A$5&amp;$A39,'Wards 2011'!$A$2:$BD$8547,AD$19,FALSE)</f>
        <v>#N/A</v>
      </c>
      <c r="AE39" s="32" t="e">
        <f>VLOOKUP($A$5&amp;$A39,'Wards 2011'!$A$2:$BD$8547,AE$19,FALSE)</f>
        <v>#N/A</v>
      </c>
      <c r="AF39" s="32" t="e">
        <f>VLOOKUP($A$5&amp;$A39,'Wards 2011'!$A$2:$BD$8547,AF$19,FALSE)</f>
        <v>#N/A</v>
      </c>
      <c r="AG39" s="32" t="e">
        <f>VLOOKUP($A$5&amp;$A39,'Wards 2011'!$A$2:$BD$8547,AG$19,FALSE)</f>
        <v>#N/A</v>
      </c>
      <c r="AH39" s="2" t="e">
        <f>VLOOKUP($A$5&amp;$A39,'Wards 2011'!$A$2:$BD$8547,AH$19,FALSE)</f>
        <v>#N/A</v>
      </c>
      <c r="AI39" s="2" t="e">
        <f>VLOOKUP($A$5&amp;$A39,'Wards 2011'!$A$2:$BD$8547,AI$19,FALSE)</f>
        <v>#N/A</v>
      </c>
      <c r="AJ39" s="32" t="e">
        <f>VLOOKUP($A$5&amp;$A39,'Wards 2011'!$A$2:$BD$8547,AJ$19,FALSE)</f>
        <v>#N/A</v>
      </c>
      <c r="AK39" s="32" t="e">
        <f>VLOOKUP($A$5&amp;$A39,'Wards 2011'!$A$2:$BD$8547,AK$19,FALSE)</f>
        <v>#N/A</v>
      </c>
      <c r="AL39" s="32" t="e">
        <f>VLOOKUP($A$5&amp;$A39,'Wards 2011'!$A$2:$BD$8547,AL$19,FALSE)</f>
        <v>#N/A</v>
      </c>
      <c r="AM39" s="32" t="e">
        <f>VLOOKUP($A$5&amp;$A39,'Wards 2011'!$A$2:$BD$8547,AM$19,FALSE)</f>
        <v>#N/A</v>
      </c>
      <c r="AN39" s="39" t="e">
        <f>VLOOKUP($A$5&amp;$A39,'Wards 2011'!$A$2:$BD$8547,AN$19,FALSE)</f>
        <v>#N/A</v>
      </c>
      <c r="AO39" s="39" t="e">
        <f>VLOOKUP($A$5&amp;$A39,'Wards 2011'!$A$2:$BD$8547,AO$19,FALSE)</f>
        <v>#N/A</v>
      </c>
    </row>
    <row r="40" spans="1:41" x14ac:dyDescent="0.25">
      <c r="A40">
        <v>21</v>
      </c>
      <c r="B40" s="2" t="e">
        <f>VLOOKUP($A$5&amp;$A40,'Wards 2011'!$A$2:$BD$8547,B$19,FALSE)</f>
        <v>#N/A</v>
      </c>
      <c r="C40" s="2" t="e">
        <f>VLOOKUP($A$5&amp;$A40,'Wards 2011'!$A$2:$BD$8547,C$19,FALSE)</f>
        <v>#N/A</v>
      </c>
      <c r="D40" s="32" t="e">
        <f>VLOOKUP($A$5&amp;$A40,'Wards 2011'!$A$2:$BD$8547,D$19,FALSE)</f>
        <v>#N/A</v>
      </c>
      <c r="E40" s="2" t="e">
        <f>VLOOKUP($A$5&amp;$A40,'Wards 2011'!$A$2:$BD$8547,E$19,FALSE)</f>
        <v>#N/A</v>
      </c>
      <c r="F40" s="32" t="e">
        <f>VLOOKUP($A$5&amp;$A40,'Wards 2011'!$A$2:$BD$8547,F$19,FALSE)</f>
        <v>#N/A</v>
      </c>
      <c r="G40" s="32" t="e">
        <f>VLOOKUP($A$5&amp;$A40,'Wards 2011'!$A$2:$BD$8547,G$19,FALSE)</f>
        <v>#N/A</v>
      </c>
      <c r="H40" s="32" t="e">
        <f>VLOOKUP($A$5&amp;$A40,'Wards 2011'!$A$2:$BD$8547,H$19,FALSE)</f>
        <v>#N/A</v>
      </c>
      <c r="I40" s="32" t="e">
        <f>VLOOKUP($A$5&amp;$A40,'Wards 2011'!$A$2:$BD$8547,I$19,FALSE)</f>
        <v>#N/A</v>
      </c>
      <c r="J40" s="32" t="e">
        <f>VLOOKUP($A$5&amp;$A40,'Wards 2011'!$A$2:$BD$8547,J$19,FALSE)</f>
        <v>#N/A</v>
      </c>
      <c r="K40" s="32" t="e">
        <f>VLOOKUP($A$5&amp;$A40,'Wards 2011'!$A$2:$BD$8547,K$19,FALSE)</f>
        <v>#N/A</v>
      </c>
      <c r="L40" s="32" t="e">
        <f>VLOOKUP($A$5&amp;$A40,'Wards 2011'!$A$2:$BD$8547,L$19,FALSE)</f>
        <v>#N/A</v>
      </c>
      <c r="M40" s="32" t="e">
        <f>VLOOKUP($A$5&amp;$A40,'Wards 2011'!$A$2:$BD$8547,M$19,FALSE)</f>
        <v>#N/A</v>
      </c>
      <c r="N40" s="32" t="e">
        <f>VLOOKUP($A$5&amp;$A40,'Wards 2011'!$A$2:$BD$8547,N$19,FALSE)</f>
        <v>#N/A</v>
      </c>
      <c r="O40" s="32" t="e">
        <f>VLOOKUP($A$5&amp;$A40,'Wards 2011'!$A$2:$BD$8547,O$19,FALSE)</f>
        <v>#N/A</v>
      </c>
      <c r="P40" s="32" t="e">
        <f>VLOOKUP($A$5&amp;$A40,'Wards 2011'!$A$2:$BD$8547,P$19,FALSE)</f>
        <v>#N/A</v>
      </c>
      <c r="Q40" s="32" t="e">
        <f>VLOOKUP($A$5&amp;$A40,'Wards 2011'!$A$2:$BD$8547,Q$19,FALSE)</f>
        <v>#N/A</v>
      </c>
      <c r="R40" s="32" t="e">
        <f>VLOOKUP($A$5&amp;$A40,'Wards 2011'!$A$2:$BD$8547,R$19,FALSE)</f>
        <v>#N/A</v>
      </c>
      <c r="S40" s="32" t="e">
        <f>VLOOKUP($A$5&amp;$A40,'Wards 2011'!$A$2:$BD$8547,S$19,FALSE)</f>
        <v>#N/A</v>
      </c>
      <c r="T40" s="32" t="e">
        <f>VLOOKUP($A$5&amp;$A40,'Wards 2011'!$A$2:$BD$8547,T$19,FALSE)</f>
        <v>#N/A</v>
      </c>
      <c r="U40" s="32" t="e">
        <f>VLOOKUP($A$5&amp;$A40,'Wards 2011'!$A$2:$BD$8547,U$19,FALSE)</f>
        <v>#N/A</v>
      </c>
      <c r="V40" s="32" t="e">
        <f>VLOOKUP($A$5&amp;$A40,'Wards 2011'!$A$2:$BD$8547,V$19,FALSE)</f>
        <v>#N/A</v>
      </c>
      <c r="W40" s="32" t="e">
        <f>VLOOKUP($A$5&amp;$A40,'Wards 2011'!$A$2:$BD$8547,W$19,FALSE)</f>
        <v>#N/A</v>
      </c>
      <c r="X40" s="32" t="e">
        <f>VLOOKUP($A$5&amp;$A40,'Wards 2011'!$A$2:$BD$8547,X$19,FALSE)</f>
        <v>#N/A</v>
      </c>
      <c r="Y40" s="32" t="e">
        <f>VLOOKUP($A$5&amp;$A40,'Wards 2011'!$A$2:$BD$8547,Y$19,FALSE)</f>
        <v>#N/A</v>
      </c>
      <c r="Z40" s="32" t="e">
        <f>VLOOKUP($A$5&amp;$A40,'Wards 2011'!$A$2:$BD$8547,Z$19,FALSE)</f>
        <v>#N/A</v>
      </c>
      <c r="AA40" s="32" t="e">
        <f>VLOOKUP($A$5&amp;$A40,'Wards 2011'!$A$2:$BD$8547,AA$19,FALSE)</f>
        <v>#N/A</v>
      </c>
      <c r="AB40" s="32" t="e">
        <f>VLOOKUP($A$5&amp;$A40,'Wards 2011'!$A$2:$BD$8547,AB$19,FALSE)</f>
        <v>#N/A</v>
      </c>
      <c r="AC40" s="2" t="e">
        <f>VLOOKUP($A$5&amp;$A40,'Wards 2011'!$A$2:$BD$8547,AC$19,FALSE)</f>
        <v>#N/A</v>
      </c>
      <c r="AD40" s="2" t="e">
        <f>VLOOKUP($A$5&amp;$A40,'Wards 2011'!$A$2:$BD$8547,AD$19,FALSE)</f>
        <v>#N/A</v>
      </c>
      <c r="AE40" s="32" t="e">
        <f>VLOOKUP($A$5&amp;$A40,'Wards 2011'!$A$2:$BD$8547,AE$19,FALSE)</f>
        <v>#N/A</v>
      </c>
      <c r="AF40" s="32" t="e">
        <f>VLOOKUP($A$5&amp;$A40,'Wards 2011'!$A$2:$BD$8547,AF$19,FALSE)</f>
        <v>#N/A</v>
      </c>
      <c r="AG40" s="32" t="e">
        <f>VLOOKUP($A$5&amp;$A40,'Wards 2011'!$A$2:$BD$8547,AG$19,FALSE)</f>
        <v>#N/A</v>
      </c>
      <c r="AH40" s="2" t="e">
        <f>VLOOKUP($A$5&amp;$A40,'Wards 2011'!$A$2:$BD$8547,AH$19,FALSE)</f>
        <v>#N/A</v>
      </c>
      <c r="AI40" s="2" t="e">
        <f>VLOOKUP($A$5&amp;$A40,'Wards 2011'!$A$2:$BD$8547,AI$19,FALSE)</f>
        <v>#N/A</v>
      </c>
      <c r="AJ40" s="32" t="e">
        <f>VLOOKUP($A$5&amp;$A40,'Wards 2011'!$A$2:$BD$8547,AJ$19,FALSE)</f>
        <v>#N/A</v>
      </c>
      <c r="AK40" s="32" t="e">
        <f>VLOOKUP($A$5&amp;$A40,'Wards 2011'!$A$2:$BD$8547,AK$19,FALSE)</f>
        <v>#N/A</v>
      </c>
      <c r="AL40" s="32" t="e">
        <f>VLOOKUP($A$5&amp;$A40,'Wards 2011'!$A$2:$BD$8547,AL$19,FALSE)</f>
        <v>#N/A</v>
      </c>
      <c r="AM40" s="32" t="e">
        <f>VLOOKUP($A$5&amp;$A40,'Wards 2011'!$A$2:$BD$8547,AM$19,FALSE)</f>
        <v>#N/A</v>
      </c>
      <c r="AN40" s="39" t="e">
        <f>VLOOKUP($A$5&amp;$A40,'Wards 2011'!$A$2:$BD$8547,AN$19,FALSE)</f>
        <v>#N/A</v>
      </c>
      <c r="AO40" s="39" t="e">
        <f>VLOOKUP($A$5&amp;$A40,'Wards 2011'!$A$2:$BD$8547,AO$19,FALSE)</f>
        <v>#N/A</v>
      </c>
    </row>
    <row r="41" spans="1:41" x14ac:dyDescent="0.25">
      <c r="A41">
        <v>22</v>
      </c>
      <c r="B41" s="2" t="e">
        <f>VLOOKUP($A$5&amp;$A41,'Wards 2011'!$A$2:$BD$8547,B$19,FALSE)</f>
        <v>#N/A</v>
      </c>
      <c r="C41" s="2" t="e">
        <f>VLOOKUP($A$5&amp;$A41,'Wards 2011'!$A$2:$BD$8547,C$19,FALSE)</f>
        <v>#N/A</v>
      </c>
      <c r="D41" s="32" t="e">
        <f>VLOOKUP($A$5&amp;$A41,'Wards 2011'!$A$2:$BD$8547,D$19,FALSE)</f>
        <v>#N/A</v>
      </c>
      <c r="E41" s="2" t="e">
        <f>VLOOKUP($A$5&amp;$A41,'Wards 2011'!$A$2:$BD$8547,E$19,FALSE)</f>
        <v>#N/A</v>
      </c>
      <c r="F41" s="32" t="e">
        <f>VLOOKUP($A$5&amp;$A41,'Wards 2011'!$A$2:$BD$8547,F$19,FALSE)</f>
        <v>#N/A</v>
      </c>
      <c r="G41" s="32" t="e">
        <f>VLOOKUP($A$5&amp;$A41,'Wards 2011'!$A$2:$BD$8547,G$19,FALSE)</f>
        <v>#N/A</v>
      </c>
      <c r="H41" s="32" t="e">
        <f>VLOOKUP($A$5&amp;$A41,'Wards 2011'!$A$2:$BD$8547,H$19,FALSE)</f>
        <v>#N/A</v>
      </c>
      <c r="I41" s="32" t="e">
        <f>VLOOKUP($A$5&amp;$A41,'Wards 2011'!$A$2:$BD$8547,I$19,FALSE)</f>
        <v>#N/A</v>
      </c>
      <c r="J41" s="32" t="e">
        <f>VLOOKUP($A$5&amp;$A41,'Wards 2011'!$A$2:$BD$8547,J$19,FALSE)</f>
        <v>#N/A</v>
      </c>
      <c r="K41" s="32" t="e">
        <f>VLOOKUP($A$5&amp;$A41,'Wards 2011'!$A$2:$BD$8547,K$19,FALSE)</f>
        <v>#N/A</v>
      </c>
      <c r="L41" s="32" t="e">
        <f>VLOOKUP($A$5&amp;$A41,'Wards 2011'!$A$2:$BD$8547,L$19,FALSE)</f>
        <v>#N/A</v>
      </c>
      <c r="M41" s="32" t="e">
        <f>VLOOKUP($A$5&amp;$A41,'Wards 2011'!$A$2:$BD$8547,M$19,FALSE)</f>
        <v>#N/A</v>
      </c>
      <c r="N41" s="32" t="e">
        <f>VLOOKUP($A$5&amp;$A41,'Wards 2011'!$A$2:$BD$8547,N$19,FALSE)</f>
        <v>#N/A</v>
      </c>
      <c r="O41" s="32" t="e">
        <f>VLOOKUP($A$5&amp;$A41,'Wards 2011'!$A$2:$BD$8547,O$19,FALSE)</f>
        <v>#N/A</v>
      </c>
      <c r="P41" s="32" t="e">
        <f>VLOOKUP($A$5&amp;$A41,'Wards 2011'!$A$2:$BD$8547,P$19,FALSE)</f>
        <v>#N/A</v>
      </c>
      <c r="Q41" s="32" t="e">
        <f>VLOOKUP($A$5&amp;$A41,'Wards 2011'!$A$2:$BD$8547,Q$19,FALSE)</f>
        <v>#N/A</v>
      </c>
      <c r="R41" s="32" t="e">
        <f>VLOOKUP($A$5&amp;$A41,'Wards 2011'!$A$2:$BD$8547,R$19,FALSE)</f>
        <v>#N/A</v>
      </c>
      <c r="S41" s="32" t="e">
        <f>VLOOKUP($A$5&amp;$A41,'Wards 2011'!$A$2:$BD$8547,S$19,FALSE)</f>
        <v>#N/A</v>
      </c>
      <c r="T41" s="32" t="e">
        <f>VLOOKUP($A$5&amp;$A41,'Wards 2011'!$A$2:$BD$8547,T$19,FALSE)</f>
        <v>#N/A</v>
      </c>
      <c r="U41" s="32" t="e">
        <f>VLOOKUP($A$5&amp;$A41,'Wards 2011'!$A$2:$BD$8547,U$19,FALSE)</f>
        <v>#N/A</v>
      </c>
      <c r="V41" s="32" t="e">
        <f>VLOOKUP($A$5&amp;$A41,'Wards 2011'!$A$2:$BD$8547,V$19,FALSE)</f>
        <v>#N/A</v>
      </c>
      <c r="W41" s="32" t="e">
        <f>VLOOKUP($A$5&amp;$A41,'Wards 2011'!$A$2:$BD$8547,W$19,FALSE)</f>
        <v>#N/A</v>
      </c>
      <c r="X41" s="32" t="e">
        <f>VLOOKUP($A$5&amp;$A41,'Wards 2011'!$A$2:$BD$8547,X$19,FALSE)</f>
        <v>#N/A</v>
      </c>
      <c r="Y41" s="32" t="e">
        <f>VLOOKUP($A$5&amp;$A41,'Wards 2011'!$A$2:$BD$8547,Y$19,FALSE)</f>
        <v>#N/A</v>
      </c>
      <c r="Z41" s="32" t="e">
        <f>VLOOKUP($A$5&amp;$A41,'Wards 2011'!$A$2:$BD$8547,Z$19,FALSE)</f>
        <v>#N/A</v>
      </c>
      <c r="AA41" s="32" t="e">
        <f>VLOOKUP($A$5&amp;$A41,'Wards 2011'!$A$2:$BD$8547,AA$19,FALSE)</f>
        <v>#N/A</v>
      </c>
      <c r="AB41" s="32" t="e">
        <f>VLOOKUP($A$5&amp;$A41,'Wards 2011'!$A$2:$BD$8547,AB$19,FALSE)</f>
        <v>#N/A</v>
      </c>
      <c r="AC41" s="2" t="e">
        <f>VLOOKUP($A$5&amp;$A41,'Wards 2011'!$A$2:$BD$8547,AC$19,FALSE)</f>
        <v>#N/A</v>
      </c>
      <c r="AD41" s="2" t="e">
        <f>VLOOKUP($A$5&amp;$A41,'Wards 2011'!$A$2:$BD$8547,AD$19,FALSE)</f>
        <v>#N/A</v>
      </c>
      <c r="AE41" s="32" t="e">
        <f>VLOOKUP($A$5&amp;$A41,'Wards 2011'!$A$2:$BD$8547,AE$19,FALSE)</f>
        <v>#N/A</v>
      </c>
      <c r="AF41" s="32" t="e">
        <f>VLOOKUP($A$5&amp;$A41,'Wards 2011'!$A$2:$BD$8547,AF$19,FALSE)</f>
        <v>#N/A</v>
      </c>
      <c r="AG41" s="32" t="e">
        <f>VLOOKUP($A$5&amp;$A41,'Wards 2011'!$A$2:$BD$8547,AG$19,FALSE)</f>
        <v>#N/A</v>
      </c>
      <c r="AH41" s="2" t="e">
        <f>VLOOKUP($A$5&amp;$A41,'Wards 2011'!$A$2:$BD$8547,AH$19,FALSE)</f>
        <v>#N/A</v>
      </c>
      <c r="AI41" s="2" t="e">
        <f>VLOOKUP($A$5&amp;$A41,'Wards 2011'!$A$2:$BD$8547,AI$19,FALSE)</f>
        <v>#N/A</v>
      </c>
      <c r="AJ41" s="32" t="e">
        <f>VLOOKUP($A$5&amp;$A41,'Wards 2011'!$A$2:$BD$8547,AJ$19,FALSE)</f>
        <v>#N/A</v>
      </c>
      <c r="AK41" s="32" t="e">
        <f>VLOOKUP($A$5&amp;$A41,'Wards 2011'!$A$2:$BD$8547,AK$19,FALSE)</f>
        <v>#N/A</v>
      </c>
      <c r="AL41" s="32" t="e">
        <f>VLOOKUP($A$5&amp;$A41,'Wards 2011'!$A$2:$BD$8547,AL$19,FALSE)</f>
        <v>#N/A</v>
      </c>
      <c r="AM41" s="32" t="e">
        <f>VLOOKUP($A$5&amp;$A41,'Wards 2011'!$A$2:$BD$8547,AM$19,FALSE)</f>
        <v>#N/A</v>
      </c>
      <c r="AN41" s="39" t="e">
        <f>VLOOKUP($A$5&amp;$A41,'Wards 2011'!$A$2:$BD$8547,AN$19,FALSE)</f>
        <v>#N/A</v>
      </c>
      <c r="AO41" s="39" t="e">
        <f>VLOOKUP($A$5&amp;$A41,'Wards 2011'!$A$2:$BD$8547,AO$19,FALSE)</f>
        <v>#N/A</v>
      </c>
    </row>
    <row r="42" spans="1:41" x14ac:dyDescent="0.25">
      <c r="A42">
        <v>23</v>
      </c>
      <c r="B42" s="2" t="e">
        <f>VLOOKUP($A$5&amp;$A42,'Wards 2011'!$A$2:$BD$8547,B$19,FALSE)</f>
        <v>#N/A</v>
      </c>
      <c r="C42" s="2" t="e">
        <f>VLOOKUP($A$5&amp;$A42,'Wards 2011'!$A$2:$BD$8547,C$19,FALSE)</f>
        <v>#N/A</v>
      </c>
      <c r="D42" s="32" t="e">
        <f>VLOOKUP($A$5&amp;$A42,'Wards 2011'!$A$2:$BD$8547,D$19,FALSE)</f>
        <v>#N/A</v>
      </c>
      <c r="E42" s="2" t="e">
        <f>VLOOKUP($A$5&amp;$A42,'Wards 2011'!$A$2:$BD$8547,E$19,FALSE)</f>
        <v>#N/A</v>
      </c>
      <c r="F42" s="32" t="e">
        <f>VLOOKUP($A$5&amp;$A42,'Wards 2011'!$A$2:$BD$8547,F$19,FALSE)</f>
        <v>#N/A</v>
      </c>
      <c r="G42" s="32" t="e">
        <f>VLOOKUP($A$5&amp;$A42,'Wards 2011'!$A$2:$BD$8547,G$19,FALSE)</f>
        <v>#N/A</v>
      </c>
      <c r="H42" s="32" t="e">
        <f>VLOOKUP($A$5&amp;$A42,'Wards 2011'!$A$2:$BD$8547,H$19,FALSE)</f>
        <v>#N/A</v>
      </c>
      <c r="I42" s="32" t="e">
        <f>VLOOKUP($A$5&amp;$A42,'Wards 2011'!$A$2:$BD$8547,I$19,FALSE)</f>
        <v>#N/A</v>
      </c>
      <c r="J42" s="32" t="e">
        <f>VLOOKUP($A$5&amp;$A42,'Wards 2011'!$A$2:$BD$8547,J$19,FALSE)</f>
        <v>#N/A</v>
      </c>
      <c r="K42" s="32" t="e">
        <f>VLOOKUP($A$5&amp;$A42,'Wards 2011'!$A$2:$BD$8547,K$19,FALSE)</f>
        <v>#N/A</v>
      </c>
      <c r="L42" s="32" t="e">
        <f>VLOOKUP($A$5&amp;$A42,'Wards 2011'!$A$2:$BD$8547,L$19,FALSE)</f>
        <v>#N/A</v>
      </c>
      <c r="M42" s="32" t="e">
        <f>VLOOKUP($A$5&amp;$A42,'Wards 2011'!$A$2:$BD$8547,M$19,FALSE)</f>
        <v>#N/A</v>
      </c>
      <c r="N42" s="32" t="e">
        <f>VLOOKUP($A$5&amp;$A42,'Wards 2011'!$A$2:$BD$8547,N$19,FALSE)</f>
        <v>#N/A</v>
      </c>
      <c r="O42" s="32" t="e">
        <f>VLOOKUP($A$5&amp;$A42,'Wards 2011'!$A$2:$BD$8547,O$19,FALSE)</f>
        <v>#N/A</v>
      </c>
      <c r="P42" s="32" t="e">
        <f>VLOOKUP($A$5&amp;$A42,'Wards 2011'!$A$2:$BD$8547,P$19,FALSE)</f>
        <v>#N/A</v>
      </c>
      <c r="Q42" s="32" t="e">
        <f>VLOOKUP($A$5&amp;$A42,'Wards 2011'!$A$2:$BD$8547,Q$19,FALSE)</f>
        <v>#N/A</v>
      </c>
      <c r="R42" s="32" t="e">
        <f>VLOOKUP($A$5&amp;$A42,'Wards 2011'!$A$2:$BD$8547,R$19,FALSE)</f>
        <v>#N/A</v>
      </c>
      <c r="S42" s="32" t="e">
        <f>VLOOKUP($A$5&amp;$A42,'Wards 2011'!$A$2:$BD$8547,S$19,FALSE)</f>
        <v>#N/A</v>
      </c>
      <c r="T42" s="32" t="e">
        <f>VLOOKUP($A$5&amp;$A42,'Wards 2011'!$A$2:$BD$8547,T$19,FALSE)</f>
        <v>#N/A</v>
      </c>
      <c r="U42" s="32" t="e">
        <f>VLOOKUP($A$5&amp;$A42,'Wards 2011'!$A$2:$BD$8547,U$19,FALSE)</f>
        <v>#N/A</v>
      </c>
      <c r="V42" s="32" t="e">
        <f>VLOOKUP($A$5&amp;$A42,'Wards 2011'!$A$2:$BD$8547,V$19,FALSE)</f>
        <v>#N/A</v>
      </c>
      <c r="W42" s="32" t="e">
        <f>VLOOKUP($A$5&amp;$A42,'Wards 2011'!$A$2:$BD$8547,W$19,FALSE)</f>
        <v>#N/A</v>
      </c>
      <c r="X42" s="32" t="e">
        <f>VLOOKUP($A$5&amp;$A42,'Wards 2011'!$A$2:$BD$8547,X$19,FALSE)</f>
        <v>#N/A</v>
      </c>
      <c r="Y42" s="32" t="e">
        <f>VLOOKUP($A$5&amp;$A42,'Wards 2011'!$A$2:$BD$8547,Y$19,FALSE)</f>
        <v>#N/A</v>
      </c>
      <c r="Z42" s="32" t="e">
        <f>VLOOKUP($A$5&amp;$A42,'Wards 2011'!$A$2:$BD$8547,Z$19,FALSE)</f>
        <v>#N/A</v>
      </c>
      <c r="AA42" s="32" t="e">
        <f>VLOOKUP($A$5&amp;$A42,'Wards 2011'!$A$2:$BD$8547,AA$19,FALSE)</f>
        <v>#N/A</v>
      </c>
      <c r="AB42" s="32" t="e">
        <f>VLOOKUP($A$5&amp;$A42,'Wards 2011'!$A$2:$BD$8547,AB$19,FALSE)</f>
        <v>#N/A</v>
      </c>
      <c r="AC42" s="2" t="e">
        <f>VLOOKUP($A$5&amp;$A42,'Wards 2011'!$A$2:$BD$8547,AC$19,FALSE)</f>
        <v>#N/A</v>
      </c>
      <c r="AD42" s="2" t="e">
        <f>VLOOKUP($A$5&amp;$A42,'Wards 2011'!$A$2:$BD$8547,AD$19,FALSE)</f>
        <v>#N/A</v>
      </c>
      <c r="AE42" s="32" t="e">
        <f>VLOOKUP($A$5&amp;$A42,'Wards 2011'!$A$2:$BD$8547,AE$19,FALSE)</f>
        <v>#N/A</v>
      </c>
      <c r="AF42" s="32" t="e">
        <f>VLOOKUP($A$5&amp;$A42,'Wards 2011'!$A$2:$BD$8547,AF$19,FALSE)</f>
        <v>#N/A</v>
      </c>
      <c r="AG42" s="32" t="e">
        <f>VLOOKUP($A$5&amp;$A42,'Wards 2011'!$A$2:$BD$8547,AG$19,FALSE)</f>
        <v>#N/A</v>
      </c>
      <c r="AH42" s="2" t="e">
        <f>VLOOKUP($A$5&amp;$A42,'Wards 2011'!$A$2:$BD$8547,AH$19,FALSE)</f>
        <v>#N/A</v>
      </c>
      <c r="AI42" s="2" t="e">
        <f>VLOOKUP($A$5&amp;$A42,'Wards 2011'!$A$2:$BD$8547,AI$19,FALSE)</f>
        <v>#N/A</v>
      </c>
      <c r="AJ42" s="32" t="e">
        <f>VLOOKUP($A$5&amp;$A42,'Wards 2011'!$A$2:$BD$8547,AJ$19,FALSE)</f>
        <v>#N/A</v>
      </c>
      <c r="AK42" s="32" t="e">
        <f>VLOOKUP($A$5&amp;$A42,'Wards 2011'!$A$2:$BD$8547,AK$19,FALSE)</f>
        <v>#N/A</v>
      </c>
      <c r="AL42" s="32" t="e">
        <f>VLOOKUP($A$5&amp;$A42,'Wards 2011'!$A$2:$BD$8547,AL$19,FALSE)</f>
        <v>#N/A</v>
      </c>
      <c r="AM42" s="32" t="e">
        <f>VLOOKUP($A$5&amp;$A42,'Wards 2011'!$A$2:$BD$8547,AM$19,FALSE)</f>
        <v>#N/A</v>
      </c>
      <c r="AN42" s="39" t="e">
        <f>VLOOKUP($A$5&amp;$A42,'Wards 2011'!$A$2:$BD$8547,AN$19,FALSE)</f>
        <v>#N/A</v>
      </c>
      <c r="AO42" s="39" t="e">
        <f>VLOOKUP($A$5&amp;$A42,'Wards 2011'!$A$2:$BD$8547,AO$19,FALSE)</f>
        <v>#N/A</v>
      </c>
    </row>
    <row r="43" spans="1:41" x14ac:dyDescent="0.25">
      <c r="A43">
        <v>24</v>
      </c>
      <c r="B43" s="2" t="e">
        <f>VLOOKUP($A$5&amp;$A43,'Wards 2011'!$A$2:$BD$8547,B$19,FALSE)</f>
        <v>#N/A</v>
      </c>
      <c r="C43" s="2" t="e">
        <f>VLOOKUP($A$5&amp;$A43,'Wards 2011'!$A$2:$BD$8547,C$19,FALSE)</f>
        <v>#N/A</v>
      </c>
      <c r="D43" s="32" t="e">
        <f>VLOOKUP($A$5&amp;$A43,'Wards 2011'!$A$2:$BD$8547,D$19,FALSE)</f>
        <v>#N/A</v>
      </c>
      <c r="E43" s="2" t="e">
        <f>VLOOKUP($A$5&amp;$A43,'Wards 2011'!$A$2:$BD$8547,E$19,FALSE)</f>
        <v>#N/A</v>
      </c>
      <c r="F43" s="32" t="e">
        <f>VLOOKUP($A$5&amp;$A43,'Wards 2011'!$A$2:$BD$8547,F$19,FALSE)</f>
        <v>#N/A</v>
      </c>
      <c r="G43" s="32" t="e">
        <f>VLOOKUP($A$5&amp;$A43,'Wards 2011'!$A$2:$BD$8547,G$19,FALSE)</f>
        <v>#N/A</v>
      </c>
      <c r="H43" s="32" t="e">
        <f>VLOOKUP($A$5&amp;$A43,'Wards 2011'!$A$2:$BD$8547,H$19,FALSE)</f>
        <v>#N/A</v>
      </c>
      <c r="I43" s="32" t="e">
        <f>VLOOKUP($A$5&amp;$A43,'Wards 2011'!$A$2:$BD$8547,I$19,FALSE)</f>
        <v>#N/A</v>
      </c>
      <c r="J43" s="32" t="e">
        <f>VLOOKUP($A$5&amp;$A43,'Wards 2011'!$A$2:$BD$8547,J$19,FALSE)</f>
        <v>#N/A</v>
      </c>
      <c r="K43" s="32" t="e">
        <f>VLOOKUP($A$5&amp;$A43,'Wards 2011'!$A$2:$BD$8547,K$19,FALSE)</f>
        <v>#N/A</v>
      </c>
      <c r="L43" s="32" t="e">
        <f>VLOOKUP($A$5&amp;$A43,'Wards 2011'!$A$2:$BD$8547,L$19,FALSE)</f>
        <v>#N/A</v>
      </c>
      <c r="M43" s="32" t="e">
        <f>VLOOKUP($A$5&amp;$A43,'Wards 2011'!$A$2:$BD$8547,M$19,FALSE)</f>
        <v>#N/A</v>
      </c>
      <c r="N43" s="32" t="e">
        <f>VLOOKUP($A$5&amp;$A43,'Wards 2011'!$A$2:$BD$8547,N$19,FALSE)</f>
        <v>#N/A</v>
      </c>
      <c r="O43" s="32" t="e">
        <f>VLOOKUP($A$5&amp;$A43,'Wards 2011'!$A$2:$BD$8547,O$19,FALSE)</f>
        <v>#N/A</v>
      </c>
      <c r="P43" s="32" t="e">
        <f>VLOOKUP($A$5&amp;$A43,'Wards 2011'!$A$2:$BD$8547,P$19,FALSE)</f>
        <v>#N/A</v>
      </c>
      <c r="Q43" s="32" t="e">
        <f>VLOOKUP($A$5&amp;$A43,'Wards 2011'!$A$2:$BD$8547,Q$19,FALSE)</f>
        <v>#N/A</v>
      </c>
      <c r="R43" s="32" t="e">
        <f>VLOOKUP($A$5&amp;$A43,'Wards 2011'!$A$2:$BD$8547,R$19,FALSE)</f>
        <v>#N/A</v>
      </c>
      <c r="S43" s="32" t="e">
        <f>VLOOKUP($A$5&amp;$A43,'Wards 2011'!$A$2:$BD$8547,S$19,FALSE)</f>
        <v>#N/A</v>
      </c>
      <c r="T43" s="32" t="e">
        <f>VLOOKUP($A$5&amp;$A43,'Wards 2011'!$A$2:$BD$8547,T$19,FALSE)</f>
        <v>#N/A</v>
      </c>
      <c r="U43" s="32" t="e">
        <f>VLOOKUP($A$5&amp;$A43,'Wards 2011'!$A$2:$BD$8547,U$19,FALSE)</f>
        <v>#N/A</v>
      </c>
      <c r="V43" s="32" t="e">
        <f>VLOOKUP($A$5&amp;$A43,'Wards 2011'!$A$2:$BD$8547,V$19,FALSE)</f>
        <v>#N/A</v>
      </c>
      <c r="W43" s="32" t="e">
        <f>VLOOKUP($A$5&amp;$A43,'Wards 2011'!$A$2:$BD$8547,W$19,FALSE)</f>
        <v>#N/A</v>
      </c>
      <c r="X43" s="32" t="e">
        <f>VLOOKUP($A$5&amp;$A43,'Wards 2011'!$A$2:$BD$8547,X$19,FALSE)</f>
        <v>#N/A</v>
      </c>
      <c r="Y43" s="32" t="e">
        <f>VLOOKUP($A$5&amp;$A43,'Wards 2011'!$A$2:$BD$8547,Y$19,FALSE)</f>
        <v>#N/A</v>
      </c>
      <c r="Z43" s="32" t="e">
        <f>VLOOKUP($A$5&amp;$A43,'Wards 2011'!$A$2:$BD$8547,Z$19,FALSE)</f>
        <v>#N/A</v>
      </c>
      <c r="AA43" s="32" t="e">
        <f>VLOOKUP($A$5&amp;$A43,'Wards 2011'!$A$2:$BD$8547,AA$19,FALSE)</f>
        <v>#N/A</v>
      </c>
      <c r="AB43" s="32" t="e">
        <f>VLOOKUP($A$5&amp;$A43,'Wards 2011'!$A$2:$BD$8547,AB$19,FALSE)</f>
        <v>#N/A</v>
      </c>
      <c r="AC43" s="2" t="e">
        <f>VLOOKUP($A$5&amp;$A43,'Wards 2011'!$A$2:$BD$8547,AC$19,FALSE)</f>
        <v>#N/A</v>
      </c>
      <c r="AD43" s="2" t="e">
        <f>VLOOKUP($A$5&amp;$A43,'Wards 2011'!$A$2:$BD$8547,AD$19,FALSE)</f>
        <v>#N/A</v>
      </c>
      <c r="AE43" s="32" t="e">
        <f>VLOOKUP($A$5&amp;$A43,'Wards 2011'!$A$2:$BD$8547,AE$19,FALSE)</f>
        <v>#N/A</v>
      </c>
      <c r="AF43" s="32" t="e">
        <f>VLOOKUP($A$5&amp;$A43,'Wards 2011'!$A$2:$BD$8547,AF$19,FALSE)</f>
        <v>#N/A</v>
      </c>
      <c r="AG43" s="32" t="e">
        <f>VLOOKUP($A$5&amp;$A43,'Wards 2011'!$A$2:$BD$8547,AG$19,FALSE)</f>
        <v>#N/A</v>
      </c>
      <c r="AH43" s="2" t="e">
        <f>VLOOKUP($A$5&amp;$A43,'Wards 2011'!$A$2:$BD$8547,AH$19,FALSE)</f>
        <v>#N/A</v>
      </c>
      <c r="AI43" s="2" t="e">
        <f>VLOOKUP($A$5&amp;$A43,'Wards 2011'!$A$2:$BD$8547,AI$19,FALSE)</f>
        <v>#N/A</v>
      </c>
      <c r="AJ43" s="32" t="e">
        <f>VLOOKUP($A$5&amp;$A43,'Wards 2011'!$A$2:$BD$8547,AJ$19,FALSE)</f>
        <v>#N/A</v>
      </c>
      <c r="AK43" s="32" t="e">
        <f>VLOOKUP($A$5&amp;$A43,'Wards 2011'!$A$2:$BD$8547,AK$19,FALSE)</f>
        <v>#N/A</v>
      </c>
      <c r="AL43" s="32" t="e">
        <f>VLOOKUP($A$5&amp;$A43,'Wards 2011'!$A$2:$BD$8547,AL$19,FALSE)</f>
        <v>#N/A</v>
      </c>
      <c r="AM43" s="32" t="e">
        <f>VLOOKUP($A$5&amp;$A43,'Wards 2011'!$A$2:$BD$8547,AM$19,FALSE)</f>
        <v>#N/A</v>
      </c>
      <c r="AN43" s="39" t="e">
        <f>VLOOKUP($A$5&amp;$A43,'Wards 2011'!$A$2:$BD$8547,AN$19,FALSE)</f>
        <v>#N/A</v>
      </c>
      <c r="AO43" s="39" t="e">
        <f>VLOOKUP($A$5&amp;$A43,'Wards 2011'!$A$2:$BD$8547,AO$19,FALSE)</f>
        <v>#N/A</v>
      </c>
    </row>
    <row r="44" spans="1:41" x14ac:dyDescent="0.25">
      <c r="A44">
        <v>25</v>
      </c>
      <c r="B44" s="2" t="e">
        <f>VLOOKUP($A$5&amp;$A44,'Wards 2011'!$A$2:$BD$8547,B$19,FALSE)</f>
        <v>#N/A</v>
      </c>
      <c r="C44" s="2" t="e">
        <f>VLOOKUP($A$5&amp;$A44,'Wards 2011'!$A$2:$BD$8547,C$19,FALSE)</f>
        <v>#N/A</v>
      </c>
      <c r="D44" s="32" t="e">
        <f>VLOOKUP($A$5&amp;$A44,'Wards 2011'!$A$2:$BD$8547,D$19,FALSE)</f>
        <v>#N/A</v>
      </c>
      <c r="E44" s="2" t="e">
        <f>VLOOKUP($A$5&amp;$A44,'Wards 2011'!$A$2:$BD$8547,E$19,FALSE)</f>
        <v>#N/A</v>
      </c>
      <c r="F44" s="32" t="e">
        <f>VLOOKUP($A$5&amp;$A44,'Wards 2011'!$A$2:$BD$8547,F$19,FALSE)</f>
        <v>#N/A</v>
      </c>
      <c r="G44" s="32" t="e">
        <f>VLOOKUP($A$5&amp;$A44,'Wards 2011'!$A$2:$BD$8547,G$19,FALSE)</f>
        <v>#N/A</v>
      </c>
      <c r="H44" s="32" t="e">
        <f>VLOOKUP($A$5&amp;$A44,'Wards 2011'!$A$2:$BD$8547,H$19,FALSE)</f>
        <v>#N/A</v>
      </c>
      <c r="I44" s="32" t="e">
        <f>VLOOKUP($A$5&amp;$A44,'Wards 2011'!$A$2:$BD$8547,I$19,FALSE)</f>
        <v>#N/A</v>
      </c>
      <c r="J44" s="32" t="e">
        <f>VLOOKUP($A$5&amp;$A44,'Wards 2011'!$A$2:$BD$8547,J$19,FALSE)</f>
        <v>#N/A</v>
      </c>
      <c r="K44" s="32" t="e">
        <f>VLOOKUP($A$5&amp;$A44,'Wards 2011'!$A$2:$BD$8547,K$19,FALSE)</f>
        <v>#N/A</v>
      </c>
      <c r="L44" s="32" t="e">
        <f>VLOOKUP($A$5&amp;$A44,'Wards 2011'!$A$2:$BD$8547,L$19,FALSE)</f>
        <v>#N/A</v>
      </c>
      <c r="M44" s="32" t="e">
        <f>VLOOKUP($A$5&amp;$A44,'Wards 2011'!$A$2:$BD$8547,M$19,FALSE)</f>
        <v>#N/A</v>
      </c>
      <c r="N44" s="32" t="e">
        <f>VLOOKUP($A$5&amp;$A44,'Wards 2011'!$A$2:$BD$8547,N$19,FALSE)</f>
        <v>#N/A</v>
      </c>
      <c r="O44" s="32" t="e">
        <f>VLOOKUP($A$5&amp;$A44,'Wards 2011'!$A$2:$BD$8547,O$19,FALSE)</f>
        <v>#N/A</v>
      </c>
      <c r="P44" s="32" t="e">
        <f>VLOOKUP($A$5&amp;$A44,'Wards 2011'!$A$2:$BD$8547,P$19,FALSE)</f>
        <v>#N/A</v>
      </c>
      <c r="Q44" s="32" t="e">
        <f>VLOOKUP($A$5&amp;$A44,'Wards 2011'!$A$2:$BD$8547,Q$19,FALSE)</f>
        <v>#N/A</v>
      </c>
      <c r="R44" s="32" t="e">
        <f>VLOOKUP($A$5&amp;$A44,'Wards 2011'!$A$2:$BD$8547,R$19,FALSE)</f>
        <v>#N/A</v>
      </c>
      <c r="S44" s="32" t="e">
        <f>VLOOKUP($A$5&amp;$A44,'Wards 2011'!$A$2:$BD$8547,S$19,FALSE)</f>
        <v>#N/A</v>
      </c>
      <c r="T44" s="32" t="e">
        <f>VLOOKUP($A$5&amp;$A44,'Wards 2011'!$A$2:$BD$8547,T$19,FALSE)</f>
        <v>#N/A</v>
      </c>
      <c r="U44" s="32" t="e">
        <f>VLOOKUP($A$5&amp;$A44,'Wards 2011'!$A$2:$BD$8547,U$19,FALSE)</f>
        <v>#N/A</v>
      </c>
      <c r="V44" s="32" t="e">
        <f>VLOOKUP($A$5&amp;$A44,'Wards 2011'!$A$2:$BD$8547,V$19,FALSE)</f>
        <v>#N/A</v>
      </c>
      <c r="W44" s="32" t="e">
        <f>VLOOKUP($A$5&amp;$A44,'Wards 2011'!$A$2:$BD$8547,W$19,FALSE)</f>
        <v>#N/A</v>
      </c>
      <c r="X44" s="32" t="e">
        <f>VLOOKUP($A$5&amp;$A44,'Wards 2011'!$A$2:$BD$8547,X$19,FALSE)</f>
        <v>#N/A</v>
      </c>
      <c r="Y44" s="32" t="e">
        <f>VLOOKUP($A$5&amp;$A44,'Wards 2011'!$A$2:$BD$8547,Y$19,FALSE)</f>
        <v>#N/A</v>
      </c>
      <c r="Z44" s="32" t="e">
        <f>VLOOKUP($A$5&amp;$A44,'Wards 2011'!$A$2:$BD$8547,Z$19,FALSE)</f>
        <v>#N/A</v>
      </c>
      <c r="AA44" s="32" t="e">
        <f>VLOOKUP($A$5&amp;$A44,'Wards 2011'!$A$2:$BD$8547,AA$19,FALSE)</f>
        <v>#N/A</v>
      </c>
      <c r="AB44" s="32" t="e">
        <f>VLOOKUP($A$5&amp;$A44,'Wards 2011'!$A$2:$BD$8547,AB$19,FALSE)</f>
        <v>#N/A</v>
      </c>
      <c r="AC44" s="2" t="e">
        <f>VLOOKUP($A$5&amp;$A44,'Wards 2011'!$A$2:$BD$8547,AC$19,FALSE)</f>
        <v>#N/A</v>
      </c>
      <c r="AD44" s="2" t="e">
        <f>VLOOKUP($A$5&amp;$A44,'Wards 2011'!$A$2:$BD$8547,AD$19,FALSE)</f>
        <v>#N/A</v>
      </c>
      <c r="AE44" s="32" t="e">
        <f>VLOOKUP($A$5&amp;$A44,'Wards 2011'!$A$2:$BD$8547,AE$19,FALSE)</f>
        <v>#N/A</v>
      </c>
      <c r="AF44" s="32" t="e">
        <f>VLOOKUP($A$5&amp;$A44,'Wards 2011'!$A$2:$BD$8547,AF$19,FALSE)</f>
        <v>#N/A</v>
      </c>
      <c r="AG44" s="32" t="e">
        <f>VLOOKUP($A$5&amp;$A44,'Wards 2011'!$A$2:$BD$8547,AG$19,FALSE)</f>
        <v>#N/A</v>
      </c>
      <c r="AH44" s="2" t="e">
        <f>VLOOKUP($A$5&amp;$A44,'Wards 2011'!$A$2:$BD$8547,AH$19,FALSE)</f>
        <v>#N/A</v>
      </c>
      <c r="AI44" s="2" t="e">
        <f>VLOOKUP($A$5&amp;$A44,'Wards 2011'!$A$2:$BD$8547,AI$19,FALSE)</f>
        <v>#N/A</v>
      </c>
      <c r="AJ44" s="32" t="e">
        <f>VLOOKUP($A$5&amp;$A44,'Wards 2011'!$A$2:$BD$8547,AJ$19,FALSE)</f>
        <v>#N/A</v>
      </c>
      <c r="AK44" s="32" t="e">
        <f>VLOOKUP($A$5&amp;$A44,'Wards 2011'!$A$2:$BD$8547,AK$19,FALSE)</f>
        <v>#N/A</v>
      </c>
      <c r="AL44" s="32" t="e">
        <f>VLOOKUP($A$5&amp;$A44,'Wards 2011'!$A$2:$BD$8547,AL$19,FALSE)</f>
        <v>#N/A</v>
      </c>
      <c r="AM44" s="32" t="e">
        <f>VLOOKUP($A$5&amp;$A44,'Wards 2011'!$A$2:$BD$8547,AM$19,FALSE)</f>
        <v>#N/A</v>
      </c>
      <c r="AN44" s="39" t="e">
        <f>VLOOKUP($A$5&amp;$A44,'Wards 2011'!$A$2:$BD$8547,AN$19,FALSE)</f>
        <v>#N/A</v>
      </c>
      <c r="AO44" s="39" t="e">
        <f>VLOOKUP($A$5&amp;$A44,'Wards 2011'!$A$2:$BD$8547,AO$19,FALSE)</f>
        <v>#N/A</v>
      </c>
    </row>
    <row r="45" spans="1:41" x14ac:dyDescent="0.25">
      <c r="A45">
        <v>26</v>
      </c>
      <c r="B45" s="2" t="e">
        <f>VLOOKUP($A$5&amp;$A45,'Wards 2011'!$A$2:$BD$8547,B$19,FALSE)</f>
        <v>#N/A</v>
      </c>
      <c r="C45" s="2" t="e">
        <f>VLOOKUP($A$5&amp;$A45,'Wards 2011'!$A$2:$BD$8547,C$19,FALSE)</f>
        <v>#N/A</v>
      </c>
      <c r="D45" s="32" t="e">
        <f>VLOOKUP($A$5&amp;$A45,'Wards 2011'!$A$2:$BD$8547,D$19,FALSE)</f>
        <v>#N/A</v>
      </c>
      <c r="E45" s="2" t="e">
        <f>VLOOKUP($A$5&amp;$A45,'Wards 2011'!$A$2:$BD$8547,E$19,FALSE)</f>
        <v>#N/A</v>
      </c>
      <c r="F45" s="32" t="e">
        <f>VLOOKUP($A$5&amp;$A45,'Wards 2011'!$A$2:$BD$8547,F$19,FALSE)</f>
        <v>#N/A</v>
      </c>
      <c r="G45" s="32" t="e">
        <f>VLOOKUP($A$5&amp;$A45,'Wards 2011'!$A$2:$BD$8547,G$19,FALSE)</f>
        <v>#N/A</v>
      </c>
      <c r="H45" s="32" t="e">
        <f>VLOOKUP($A$5&amp;$A45,'Wards 2011'!$A$2:$BD$8547,H$19,FALSE)</f>
        <v>#N/A</v>
      </c>
      <c r="I45" s="32" t="e">
        <f>VLOOKUP($A$5&amp;$A45,'Wards 2011'!$A$2:$BD$8547,I$19,FALSE)</f>
        <v>#N/A</v>
      </c>
      <c r="J45" s="32" t="e">
        <f>VLOOKUP($A$5&amp;$A45,'Wards 2011'!$A$2:$BD$8547,J$19,FALSE)</f>
        <v>#N/A</v>
      </c>
      <c r="K45" s="32" t="e">
        <f>VLOOKUP($A$5&amp;$A45,'Wards 2011'!$A$2:$BD$8547,K$19,FALSE)</f>
        <v>#N/A</v>
      </c>
      <c r="L45" s="32" t="e">
        <f>VLOOKUP($A$5&amp;$A45,'Wards 2011'!$A$2:$BD$8547,L$19,FALSE)</f>
        <v>#N/A</v>
      </c>
      <c r="M45" s="32" t="e">
        <f>VLOOKUP($A$5&amp;$A45,'Wards 2011'!$A$2:$BD$8547,M$19,FALSE)</f>
        <v>#N/A</v>
      </c>
      <c r="N45" s="32" t="e">
        <f>VLOOKUP($A$5&amp;$A45,'Wards 2011'!$A$2:$BD$8547,N$19,FALSE)</f>
        <v>#N/A</v>
      </c>
      <c r="O45" s="32" t="e">
        <f>VLOOKUP($A$5&amp;$A45,'Wards 2011'!$A$2:$BD$8547,O$19,FALSE)</f>
        <v>#N/A</v>
      </c>
      <c r="P45" s="32" t="e">
        <f>VLOOKUP($A$5&amp;$A45,'Wards 2011'!$A$2:$BD$8547,P$19,FALSE)</f>
        <v>#N/A</v>
      </c>
      <c r="Q45" s="32" t="e">
        <f>VLOOKUP($A$5&amp;$A45,'Wards 2011'!$A$2:$BD$8547,Q$19,FALSE)</f>
        <v>#N/A</v>
      </c>
      <c r="R45" s="32" t="e">
        <f>VLOOKUP($A$5&amp;$A45,'Wards 2011'!$A$2:$BD$8547,R$19,FALSE)</f>
        <v>#N/A</v>
      </c>
      <c r="S45" s="32" t="e">
        <f>VLOOKUP($A$5&amp;$A45,'Wards 2011'!$A$2:$BD$8547,S$19,FALSE)</f>
        <v>#N/A</v>
      </c>
      <c r="T45" s="32" t="e">
        <f>VLOOKUP($A$5&amp;$A45,'Wards 2011'!$A$2:$BD$8547,T$19,FALSE)</f>
        <v>#N/A</v>
      </c>
      <c r="U45" s="32" t="e">
        <f>VLOOKUP($A$5&amp;$A45,'Wards 2011'!$A$2:$BD$8547,U$19,FALSE)</f>
        <v>#N/A</v>
      </c>
      <c r="V45" s="32" t="e">
        <f>VLOOKUP($A$5&amp;$A45,'Wards 2011'!$A$2:$BD$8547,V$19,FALSE)</f>
        <v>#N/A</v>
      </c>
      <c r="W45" s="32" t="e">
        <f>VLOOKUP($A$5&amp;$A45,'Wards 2011'!$A$2:$BD$8547,W$19,FALSE)</f>
        <v>#N/A</v>
      </c>
      <c r="X45" s="32" t="e">
        <f>VLOOKUP($A$5&amp;$A45,'Wards 2011'!$A$2:$BD$8547,X$19,FALSE)</f>
        <v>#N/A</v>
      </c>
      <c r="Y45" s="32" t="e">
        <f>VLOOKUP($A$5&amp;$A45,'Wards 2011'!$A$2:$BD$8547,Y$19,FALSE)</f>
        <v>#N/A</v>
      </c>
      <c r="Z45" s="32" t="e">
        <f>VLOOKUP($A$5&amp;$A45,'Wards 2011'!$A$2:$BD$8547,Z$19,FALSE)</f>
        <v>#N/A</v>
      </c>
      <c r="AA45" s="32" t="e">
        <f>VLOOKUP($A$5&amp;$A45,'Wards 2011'!$A$2:$BD$8547,AA$19,FALSE)</f>
        <v>#N/A</v>
      </c>
      <c r="AB45" s="32" t="e">
        <f>VLOOKUP($A$5&amp;$A45,'Wards 2011'!$A$2:$BD$8547,AB$19,FALSE)</f>
        <v>#N/A</v>
      </c>
      <c r="AC45" s="2" t="e">
        <f>VLOOKUP($A$5&amp;$A45,'Wards 2011'!$A$2:$BD$8547,AC$19,FALSE)</f>
        <v>#N/A</v>
      </c>
      <c r="AD45" s="2" t="e">
        <f>VLOOKUP($A$5&amp;$A45,'Wards 2011'!$A$2:$BD$8547,AD$19,FALSE)</f>
        <v>#N/A</v>
      </c>
      <c r="AE45" s="32" t="e">
        <f>VLOOKUP($A$5&amp;$A45,'Wards 2011'!$A$2:$BD$8547,AE$19,FALSE)</f>
        <v>#N/A</v>
      </c>
      <c r="AF45" s="32" t="e">
        <f>VLOOKUP($A$5&amp;$A45,'Wards 2011'!$A$2:$BD$8547,AF$19,FALSE)</f>
        <v>#N/A</v>
      </c>
      <c r="AG45" s="32" t="e">
        <f>VLOOKUP($A$5&amp;$A45,'Wards 2011'!$A$2:$BD$8547,AG$19,FALSE)</f>
        <v>#N/A</v>
      </c>
      <c r="AH45" s="2" t="e">
        <f>VLOOKUP($A$5&amp;$A45,'Wards 2011'!$A$2:$BD$8547,AH$19,FALSE)</f>
        <v>#N/A</v>
      </c>
      <c r="AI45" s="2" t="e">
        <f>VLOOKUP($A$5&amp;$A45,'Wards 2011'!$A$2:$BD$8547,AI$19,FALSE)</f>
        <v>#N/A</v>
      </c>
      <c r="AJ45" s="32" t="e">
        <f>VLOOKUP($A$5&amp;$A45,'Wards 2011'!$A$2:$BD$8547,AJ$19,FALSE)</f>
        <v>#N/A</v>
      </c>
      <c r="AK45" s="32" t="e">
        <f>VLOOKUP($A$5&amp;$A45,'Wards 2011'!$A$2:$BD$8547,AK$19,FALSE)</f>
        <v>#N/A</v>
      </c>
      <c r="AL45" s="32" t="e">
        <f>VLOOKUP($A$5&amp;$A45,'Wards 2011'!$A$2:$BD$8547,AL$19,FALSE)</f>
        <v>#N/A</v>
      </c>
      <c r="AM45" s="32" t="e">
        <f>VLOOKUP($A$5&amp;$A45,'Wards 2011'!$A$2:$BD$8547,AM$19,FALSE)</f>
        <v>#N/A</v>
      </c>
      <c r="AN45" s="39" t="e">
        <f>VLOOKUP($A$5&amp;$A45,'Wards 2011'!$A$2:$BD$8547,AN$19,FALSE)</f>
        <v>#N/A</v>
      </c>
      <c r="AO45" s="39" t="e">
        <f>VLOOKUP($A$5&amp;$A45,'Wards 2011'!$A$2:$BD$8547,AO$19,FALSE)</f>
        <v>#N/A</v>
      </c>
    </row>
    <row r="46" spans="1:41" x14ac:dyDescent="0.25">
      <c r="A46">
        <v>27</v>
      </c>
      <c r="B46" s="2" t="e">
        <f>VLOOKUP($A$5&amp;$A46,'Wards 2011'!$A$2:$BD$8547,B$19,FALSE)</f>
        <v>#N/A</v>
      </c>
      <c r="C46" s="2" t="e">
        <f>VLOOKUP($A$5&amp;$A46,'Wards 2011'!$A$2:$BD$8547,C$19,FALSE)</f>
        <v>#N/A</v>
      </c>
      <c r="D46" s="32" t="e">
        <f>VLOOKUP($A$5&amp;$A46,'Wards 2011'!$A$2:$BD$8547,D$19,FALSE)</f>
        <v>#N/A</v>
      </c>
      <c r="E46" s="2" t="e">
        <f>VLOOKUP($A$5&amp;$A46,'Wards 2011'!$A$2:$BD$8547,E$19,FALSE)</f>
        <v>#N/A</v>
      </c>
      <c r="F46" s="32" t="e">
        <f>VLOOKUP($A$5&amp;$A46,'Wards 2011'!$A$2:$BD$8547,F$19,FALSE)</f>
        <v>#N/A</v>
      </c>
      <c r="G46" s="32" t="e">
        <f>VLOOKUP($A$5&amp;$A46,'Wards 2011'!$A$2:$BD$8547,G$19,FALSE)</f>
        <v>#N/A</v>
      </c>
      <c r="H46" s="32" t="e">
        <f>VLOOKUP($A$5&amp;$A46,'Wards 2011'!$A$2:$BD$8547,H$19,FALSE)</f>
        <v>#N/A</v>
      </c>
      <c r="I46" s="32" t="e">
        <f>VLOOKUP($A$5&amp;$A46,'Wards 2011'!$A$2:$BD$8547,I$19,FALSE)</f>
        <v>#N/A</v>
      </c>
      <c r="J46" s="32" t="e">
        <f>VLOOKUP($A$5&amp;$A46,'Wards 2011'!$A$2:$BD$8547,J$19,FALSE)</f>
        <v>#N/A</v>
      </c>
      <c r="K46" s="32" t="e">
        <f>VLOOKUP($A$5&amp;$A46,'Wards 2011'!$A$2:$BD$8547,K$19,FALSE)</f>
        <v>#N/A</v>
      </c>
      <c r="L46" s="32" t="e">
        <f>VLOOKUP($A$5&amp;$A46,'Wards 2011'!$A$2:$BD$8547,L$19,FALSE)</f>
        <v>#N/A</v>
      </c>
      <c r="M46" s="32" t="e">
        <f>VLOOKUP($A$5&amp;$A46,'Wards 2011'!$A$2:$BD$8547,M$19,FALSE)</f>
        <v>#N/A</v>
      </c>
      <c r="N46" s="32" t="e">
        <f>VLOOKUP($A$5&amp;$A46,'Wards 2011'!$A$2:$BD$8547,N$19,FALSE)</f>
        <v>#N/A</v>
      </c>
      <c r="O46" s="32" t="e">
        <f>VLOOKUP($A$5&amp;$A46,'Wards 2011'!$A$2:$BD$8547,O$19,FALSE)</f>
        <v>#N/A</v>
      </c>
      <c r="P46" s="32" t="e">
        <f>VLOOKUP($A$5&amp;$A46,'Wards 2011'!$A$2:$BD$8547,P$19,FALSE)</f>
        <v>#N/A</v>
      </c>
      <c r="Q46" s="32" t="e">
        <f>VLOOKUP($A$5&amp;$A46,'Wards 2011'!$A$2:$BD$8547,Q$19,FALSE)</f>
        <v>#N/A</v>
      </c>
      <c r="R46" s="32" t="e">
        <f>VLOOKUP($A$5&amp;$A46,'Wards 2011'!$A$2:$BD$8547,R$19,FALSE)</f>
        <v>#N/A</v>
      </c>
      <c r="S46" s="32" t="e">
        <f>VLOOKUP($A$5&amp;$A46,'Wards 2011'!$A$2:$BD$8547,S$19,FALSE)</f>
        <v>#N/A</v>
      </c>
      <c r="T46" s="32" t="e">
        <f>VLOOKUP($A$5&amp;$A46,'Wards 2011'!$A$2:$BD$8547,T$19,FALSE)</f>
        <v>#N/A</v>
      </c>
      <c r="U46" s="32" t="e">
        <f>VLOOKUP($A$5&amp;$A46,'Wards 2011'!$A$2:$BD$8547,U$19,FALSE)</f>
        <v>#N/A</v>
      </c>
      <c r="V46" s="32" t="e">
        <f>VLOOKUP($A$5&amp;$A46,'Wards 2011'!$A$2:$BD$8547,V$19,FALSE)</f>
        <v>#N/A</v>
      </c>
      <c r="W46" s="32" t="e">
        <f>VLOOKUP($A$5&amp;$A46,'Wards 2011'!$A$2:$BD$8547,W$19,FALSE)</f>
        <v>#N/A</v>
      </c>
      <c r="X46" s="32" t="e">
        <f>VLOOKUP($A$5&amp;$A46,'Wards 2011'!$A$2:$BD$8547,X$19,FALSE)</f>
        <v>#N/A</v>
      </c>
      <c r="Y46" s="32" t="e">
        <f>VLOOKUP($A$5&amp;$A46,'Wards 2011'!$A$2:$BD$8547,Y$19,FALSE)</f>
        <v>#N/A</v>
      </c>
      <c r="Z46" s="32" t="e">
        <f>VLOOKUP($A$5&amp;$A46,'Wards 2011'!$A$2:$BD$8547,Z$19,FALSE)</f>
        <v>#N/A</v>
      </c>
      <c r="AA46" s="32" t="e">
        <f>VLOOKUP($A$5&amp;$A46,'Wards 2011'!$A$2:$BD$8547,AA$19,FALSE)</f>
        <v>#N/A</v>
      </c>
      <c r="AB46" s="32" t="e">
        <f>VLOOKUP($A$5&amp;$A46,'Wards 2011'!$A$2:$BD$8547,AB$19,FALSE)</f>
        <v>#N/A</v>
      </c>
      <c r="AC46" s="2" t="e">
        <f>VLOOKUP($A$5&amp;$A46,'Wards 2011'!$A$2:$BD$8547,AC$19,FALSE)</f>
        <v>#N/A</v>
      </c>
      <c r="AD46" s="2" t="e">
        <f>VLOOKUP($A$5&amp;$A46,'Wards 2011'!$A$2:$BD$8547,AD$19,FALSE)</f>
        <v>#N/A</v>
      </c>
      <c r="AE46" s="32" t="e">
        <f>VLOOKUP($A$5&amp;$A46,'Wards 2011'!$A$2:$BD$8547,AE$19,FALSE)</f>
        <v>#N/A</v>
      </c>
      <c r="AF46" s="32" t="e">
        <f>VLOOKUP($A$5&amp;$A46,'Wards 2011'!$A$2:$BD$8547,AF$19,FALSE)</f>
        <v>#N/A</v>
      </c>
      <c r="AG46" s="32" t="e">
        <f>VLOOKUP($A$5&amp;$A46,'Wards 2011'!$A$2:$BD$8547,AG$19,FALSE)</f>
        <v>#N/A</v>
      </c>
      <c r="AH46" s="2" t="e">
        <f>VLOOKUP($A$5&amp;$A46,'Wards 2011'!$A$2:$BD$8547,AH$19,FALSE)</f>
        <v>#N/A</v>
      </c>
      <c r="AI46" s="2" t="e">
        <f>VLOOKUP($A$5&amp;$A46,'Wards 2011'!$A$2:$BD$8547,AI$19,FALSE)</f>
        <v>#N/A</v>
      </c>
      <c r="AJ46" s="32" t="e">
        <f>VLOOKUP($A$5&amp;$A46,'Wards 2011'!$A$2:$BD$8547,AJ$19,FALSE)</f>
        <v>#N/A</v>
      </c>
      <c r="AK46" s="32" t="e">
        <f>VLOOKUP($A$5&amp;$A46,'Wards 2011'!$A$2:$BD$8547,AK$19,FALSE)</f>
        <v>#N/A</v>
      </c>
      <c r="AL46" s="32" t="e">
        <f>VLOOKUP($A$5&amp;$A46,'Wards 2011'!$A$2:$BD$8547,AL$19,FALSE)</f>
        <v>#N/A</v>
      </c>
      <c r="AM46" s="32" t="e">
        <f>VLOOKUP($A$5&amp;$A46,'Wards 2011'!$A$2:$BD$8547,AM$19,FALSE)</f>
        <v>#N/A</v>
      </c>
      <c r="AN46" s="39" t="e">
        <f>VLOOKUP($A$5&amp;$A46,'Wards 2011'!$A$2:$BD$8547,AN$19,FALSE)</f>
        <v>#N/A</v>
      </c>
      <c r="AO46" s="39" t="e">
        <f>VLOOKUP($A$5&amp;$A46,'Wards 2011'!$A$2:$BD$8547,AO$19,FALSE)</f>
        <v>#N/A</v>
      </c>
    </row>
    <row r="47" spans="1:41" x14ac:dyDescent="0.25">
      <c r="A47">
        <v>28</v>
      </c>
      <c r="B47" s="2" t="e">
        <f>VLOOKUP($A$5&amp;$A47,'Wards 2011'!$A$2:$BD$8547,B$19,FALSE)</f>
        <v>#N/A</v>
      </c>
      <c r="C47" s="2" t="e">
        <f>VLOOKUP($A$5&amp;$A47,'Wards 2011'!$A$2:$BD$8547,C$19,FALSE)</f>
        <v>#N/A</v>
      </c>
      <c r="D47" s="32" t="e">
        <f>VLOOKUP($A$5&amp;$A47,'Wards 2011'!$A$2:$BD$8547,D$19,FALSE)</f>
        <v>#N/A</v>
      </c>
      <c r="E47" s="2" t="e">
        <f>VLOOKUP($A$5&amp;$A47,'Wards 2011'!$A$2:$BD$8547,E$19,FALSE)</f>
        <v>#N/A</v>
      </c>
      <c r="F47" s="32" t="e">
        <f>VLOOKUP($A$5&amp;$A47,'Wards 2011'!$A$2:$BD$8547,F$19,FALSE)</f>
        <v>#N/A</v>
      </c>
      <c r="G47" s="32" t="e">
        <f>VLOOKUP($A$5&amp;$A47,'Wards 2011'!$A$2:$BD$8547,G$19,FALSE)</f>
        <v>#N/A</v>
      </c>
      <c r="H47" s="32" t="e">
        <f>VLOOKUP($A$5&amp;$A47,'Wards 2011'!$A$2:$BD$8547,H$19,FALSE)</f>
        <v>#N/A</v>
      </c>
      <c r="I47" s="32" t="e">
        <f>VLOOKUP($A$5&amp;$A47,'Wards 2011'!$A$2:$BD$8547,I$19,FALSE)</f>
        <v>#N/A</v>
      </c>
      <c r="J47" s="32" t="e">
        <f>VLOOKUP($A$5&amp;$A47,'Wards 2011'!$A$2:$BD$8547,J$19,FALSE)</f>
        <v>#N/A</v>
      </c>
      <c r="K47" s="32" t="e">
        <f>VLOOKUP($A$5&amp;$A47,'Wards 2011'!$A$2:$BD$8547,K$19,FALSE)</f>
        <v>#N/A</v>
      </c>
      <c r="L47" s="32" t="e">
        <f>VLOOKUP($A$5&amp;$A47,'Wards 2011'!$A$2:$BD$8547,L$19,FALSE)</f>
        <v>#N/A</v>
      </c>
      <c r="M47" s="32" t="e">
        <f>VLOOKUP($A$5&amp;$A47,'Wards 2011'!$A$2:$BD$8547,M$19,FALSE)</f>
        <v>#N/A</v>
      </c>
      <c r="N47" s="32" t="e">
        <f>VLOOKUP($A$5&amp;$A47,'Wards 2011'!$A$2:$BD$8547,N$19,FALSE)</f>
        <v>#N/A</v>
      </c>
      <c r="O47" s="32" t="e">
        <f>VLOOKUP($A$5&amp;$A47,'Wards 2011'!$A$2:$BD$8547,O$19,FALSE)</f>
        <v>#N/A</v>
      </c>
      <c r="P47" s="32" t="e">
        <f>VLOOKUP($A$5&amp;$A47,'Wards 2011'!$A$2:$BD$8547,P$19,FALSE)</f>
        <v>#N/A</v>
      </c>
      <c r="Q47" s="32" t="e">
        <f>VLOOKUP($A$5&amp;$A47,'Wards 2011'!$A$2:$BD$8547,Q$19,FALSE)</f>
        <v>#N/A</v>
      </c>
      <c r="R47" s="32" t="e">
        <f>VLOOKUP($A$5&amp;$A47,'Wards 2011'!$A$2:$BD$8547,R$19,FALSE)</f>
        <v>#N/A</v>
      </c>
      <c r="S47" s="32" t="e">
        <f>VLOOKUP($A$5&amp;$A47,'Wards 2011'!$A$2:$BD$8547,S$19,FALSE)</f>
        <v>#N/A</v>
      </c>
      <c r="T47" s="32" t="e">
        <f>VLOOKUP($A$5&amp;$A47,'Wards 2011'!$A$2:$BD$8547,T$19,FALSE)</f>
        <v>#N/A</v>
      </c>
      <c r="U47" s="32" t="e">
        <f>VLOOKUP($A$5&amp;$A47,'Wards 2011'!$A$2:$BD$8547,U$19,FALSE)</f>
        <v>#N/A</v>
      </c>
      <c r="V47" s="32" t="e">
        <f>VLOOKUP($A$5&amp;$A47,'Wards 2011'!$A$2:$BD$8547,V$19,FALSE)</f>
        <v>#N/A</v>
      </c>
      <c r="W47" s="32" t="e">
        <f>VLOOKUP($A$5&amp;$A47,'Wards 2011'!$A$2:$BD$8547,W$19,FALSE)</f>
        <v>#N/A</v>
      </c>
      <c r="X47" s="32" t="e">
        <f>VLOOKUP($A$5&amp;$A47,'Wards 2011'!$A$2:$BD$8547,X$19,FALSE)</f>
        <v>#N/A</v>
      </c>
      <c r="Y47" s="32" t="e">
        <f>VLOOKUP($A$5&amp;$A47,'Wards 2011'!$A$2:$BD$8547,Y$19,FALSE)</f>
        <v>#N/A</v>
      </c>
      <c r="Z47" s="32" t="e">
        <f>VLOOKUP($A$5&amp;$A47,'Wards 2011'!$A$2:$BD$8547,Z$19,FALSE)</f>
        <v>#N/A</v>
      </c>
      <c r="AA47" s="32" t="e">
        <f>VLOOKUP($A$5&amp;$A47,'Wards 2011'!$A$2:$BD$8547,AA$19,FALSE)</f>
        <v>#N/A</v>
      </c>
      <c r="AB47" s="32" t="e">
        <f>VLOOKUP($A$5&amp;$A47,'Wards 2011'!$A$2:$BD$8547,AB$19,FALSE)</f>
        <v>#N/A</v>
      </c>
      <c r="AC47" s="2" t="e">
        <f>VLOOKUP($A$5&amp;$A47,'Wards 2011'!$A$2:$BD$8547,AC$19,FALSE)</f>
        <v>#N/A</v>
      </c>
      <c r="AD47" s="2" t="e">
        <f>VLOOKUP($A$5&amp;$A47,'Wards 2011'!$A$2:$BD$8547,AD$19,FALSE)</f>
        <v>#N/A</v>
      </c>
      <c r="AE47" s="32" t="e">
        <f>VLOOKUP($A$5&amp;$A47,'Wards 2011'!$A$2:$BD$8547,AE$19,FALSE)</f>
        <v>#N/A</v>
      </c>
      <c r="AF47" s="32" t="e">
        <f>VLOOKUP($A$5&amp;$A47,'Wards 2011'!$A$2:$BD$8547,AF$19,FALSE)</f>
        <v>#N/A</v>
      </c>
      <c r="AG47" s="32" t="e">
        <f>VLOOKUP($A$5&amp;$A47,'Wards 2011'!$A$2:$BD$8547,AG$19,FALSE)</f>
        <v>#N/A</v>
      </c>
      <c r="AH47" s="2" t="e">
        <f>VLOOKUP($A$5&amp;$A47,'Wards 2011'!$A$2:$BD$8547,AH$19,FALSE)</f>
        <v>#N/A</v>
      </c>
      <c r="AI47" s="2" t="e">
        <f>VLOOKUP($A$5&amp;$A47,'Wards 2011'!$A$2:$BD$8547,AI$19,FALSE)</f>
        <v>#N/A</v>
      </c>
      <c r="AJ47" s="32" t="e">
        <f>VLOOKUP($A$5&amp;$A47,'Wards 2011'!$A$2:$BD$8547,AJ$19,FALSE)</f>
        <v>#N/A</v>
      </c>
      <c r="AK47" s="32" t="e">
        <f>VLOOKUP($A$5&amp;$A47,'Wards 2011'!$A$2:$BD$8547,AK$19,FALSE)</f>
        <v>#N/A</v>
      </c>
      <c r="AL47" s="32" t="e">
        <f>VLOOKUP($A$5&amp;$A47,'Wards 2011'!$A$2:$BD$8547,AL$19,FALSE)</f>
        <v>#N/A</v>
      </c>
      <c r="AM47" s="32" t="e">
        <f>VLOOKUP($A$5&amp;$A47,'Wards 2011'!$A$2:$BD$8547,AM$19,FALSE)</f>
        <v>#N/A</v>
      </c>
      <c r="AN47" s="39" t="e">
        <f>VLOOKUP($A$5&amp;$A47,'Wards 2011'!$A$2:$BD$8547,AN$19,FALSE)</f>
        <v>#N/A</v>
      </c>
      <c r="AO47" s="39" t="e">
        <f>VLOOKUP($A$5&amp;$A47,'Wards 2011'!$A$2:$BD$8547,AO$19,FALSE)</f>
        <v>#N/A</v>
      </c>
    </row>
    <row r="48" spans="1:41" x14ac:dyDescent="0.25">
      <c r="A48">
        <v>29</v>
      </c>
      <c r="B48" s="2" t="e">
        <f>VLOOKUP($A$5&amp;$A48,'Wards 2011'!$A$2:$BD$8547,B$19,FALSE)</f>
        <v>#N/A</v>
      </c>
      <c r="C48" s="2" t="e">
        <f>VLOOKUP($A$5&amp;$A48,'Wards 2011'!$A$2:$BD$8547,C$19,FALSE)</f>
        <v>#N/A</v>
      </c>
      <c r="D48" s="32" t="e">
        <f>VLOOKUP($A$5&amp;$A48,'Wards 2011'!$A$2:$BD$8547,D$19,FALSE)</f>
        <v>#N/A</v>
      </c>
      <c r="E48" s="2" t="e">
        <f>VLOOKUP($A$5&amp;$A48,'Wards 2011'!$A$2:$BD$8547,E$19,FALSE)</f>
        <v>#N/A</v>
      </c>
      <c r="F48" s="32" t="e">
        <f>VLOOKUP($A$5&amp;$A48,'Wards 2011'!$A$2:$BD$8547,F$19,FALSE)</f>
        <v>#N/A</v>
      </c>
      <c r="G48" s="32" t="e">
        <f>VLOOKUP($A$5&amp;$A48,'Wards 2011'!$A$2:$BD$8547,G$19,FALSE)</f>
        <v>#N/A</v>
      </c>
      <c r="H48" s="32" t="e">
        <f>VLOOKUP($A$5&amp;$A48,'Wards 2011'!$A$2:$BD$8547,H$19,FALSE)</f>
        <v>#N/A</v>
      </c>
      <c r="I48" s="32" t="e">
        <f>VLOOKUP($A$5&amp;$A48,'Wards 2011'!$A$2:$BD$8547,I$19,FALSE)</f>
        <v>#N/A</v>
      </c>
      <c r="J48" s="32" t="e">
        <f>VLOOKUP($A$5&amp;$A48,'Wards 2011'!$A$2:$BD$8547,J$19,FALSE)</f>
        <v>#N/A</v>
      </c>
      <c r="K48" s="32" t="e">
        <f>VLOOKUP($A$5&amp;$A48,'Wards 2011'!$A$2:$BD$8547,K$19,FALSE)</f>
        <v>#N/A</v>
      </c>
      <c r="L48" s="32" t="e">
        <f>VLOOKUP($A$5&amp;$A48,'Wards 2011'!$A$2:$BD$8547,L$19,FALSE)</f>
        <v>#N/A</v>
      </c>
      <c r="M48" s="32" t="e">
        <f>VLOOKUP($A$5&amp;$A48,'Wards 2011'!$A$2:$BD$8547,M$19,FALSE)</f>
        <v>#N/A</v>
      </c>
      <c r="N48" s="32" t="e">
        <f>VLOOKUP($A$5&amp;$A48,'Wards 2011'!$A$2:$BD$8547,N$19,FALSE)</f>
        <v>#N/A</v>
      </c>
      <c r="O48" s="32" t="e">
        <f>VLOOKUP($A$5&amp;$A48,'Wards 2011'!$A$2:$BD$8547,O$19,FALSE)</f>
        <v>#N/A</v>
      </c>
      <c r="P48" s="32" t="e">
        <f>VLOOKUP($A$5&amp;$A48,'Wards 2011'!$A$2:$BD$8547,P$19,FALSE)</f>
        <v>#N/A</v>
      </c>
      <c r="Q48" s="32" t="e">
        <f>VLOOKUP($A$5&amp;$A48,'Wards 2011'!$A$2:$BD$8547,Q$19,FALSE)</f>
        <v>#N/A</v>
      </c>
      <c r="R48" s="32" t="e">
        <f>VLOOKUP($A$5&amp;$A48,'Wards 2011'!$A$2:$BD$8547,R$19,FALSE)</f>
        <v>#N/A</v>
      </c>
      <c r="S48" s="32" t="e">
        <f>VLOOKUP($A$5&amp;$A48,'Wards 2011'!$A$2:$BD$8547,S$19,FALSE)</f>
        <v>#N/A</v>
      </c>
      <c r="T48" s="32" t="e">
        <f>VLOOKUP($A$5&amp;$A48,'Wards 2011'!$A$2:$BD$8547,T$19,FALSE)</f>
        <v>#N/A</v>
      </c>
      <c r="U48" s="32" t="e">
        <f>VLOOKUP($A$5&amp;$A48,'Wards 2011'!$A$2:$BD$8547,U$19,FALSE)</f>
        <v>#N/A</v>
      </c>
      <c r="V48" s="32" t="e">
        <f>VLOOKUP($A$5&amp;$A48,'Wards 2011'!$A$2:$BD$8547,V$19,FALSE)</f>
        <v>#N/A</v>
      </c>
      <c r="W48" s="32" t="e">
        <f>VLOOKUP($A$5&amp;$A48,'Wards 2011'!$A$2:$BD$8547,W$19,FALSE)</f>
        <v>#N/A</v>
      </c>
      <c r="X48" s="32" t="e">
        <f>VLOOKUP($A$5&amp;$A48,'Wards 2011'!$A$2:$BD$8547,X$19,FALSE)</f>
        <v>#N/A</v>
      </c>
      <c r="Y48" s="32" t="e">
        <f>VLOOKUP($A$5&amp;$A48,'Wards 2011'!$A$2:$BD$8547,Y$19,FALSE)</f>
        <v>#N/A</v>
      </c>
      <c r="Z48" s="32" t="e">
        <f>VLOOKUP($A$5&amp;$A48,'Wards 2011'!$A$2:$BD$8547,Z$19,FALSE)</f>
        <v>#N/A</v>
      </c>
      <c r="AA48" s="32" t="e">
        <f>VLOOKUP($A$5&amp;$A48,'Wards 2011'!$A$2:$BD$8547,AA$19,FALSE)</f>
        <v>#N/A</v>
      </c>
      <c r="AB48" s="32" t="e">
        <f>VLOOKUP($A$5&amp;$A48,'Wards 2011'!$A$2:$BD$8547,AB$19,FALSE)</f>
        <v>#N/A</v>
      </c>
      <c r="AC48" s="2" t="e">
        <f>VLOOKUP($A$5&amp;$A48,'Wards 2011'!$A$2:$BD$8547,AC$19,FALSE)</f>
        <v>#N/A</v>
      </c>
      <c r="AD48" s="2" t="e">
        <f>VLOOKUP($A$5&amp;$A48,'Wards 2011'!$A$2:$BD$8547,AD$19,FALSE)</f>
        <v>#N/A</v>
      </c>
      <c r="AE48" s="32" t="e">
        <f>VLOOKUP($A$5&amp;$A48,'Wards 2011'!$A$2:$BD$8547,AE$19,FALSE)</f>
        <v>#N/A</v>
      </c>
      <c r="AF48" s="32" t="e">
        <f>VLOOKUP($A$5&amp;$A48,'Wards 2011'!$A$2:$BD$8547,AF$19,FALSE)</f>
        <v>#N/A</v>
      </c>
      <c r="AG48" s="32" t="e">
        <f>VLOOKUP($A$5&amp;$A48,'Wards 2011'!$A$2:$BD$8547,AG$19,FALSE)</f>
        <v>#N/A</v>
      </c>
      <c r="AH48" s="2" t="e">
        <f>VLOOKUP($A$5&amp;$A48,'Wards 2011'!$A$2:$BD$8547,AH$19,FALSE)</f>
        <v>#N/A</v>
      </c>
      <c r="AI48" s="2" t="e">
        <f>VLOOKUP($A$5&amp;$A48,'Wards 2011'!$A$2:$BD$8547,AI$19,FALSE)</f>
        <v>#N/A</v>
      </c>
      <c r="AJ48" s="32" t="e">
        <f>VLOOKUP($A$5&amp;$A48,'Wards 2011'!$A$2:$BD$8547,AJ$19,FALSE)</f>
        <v>#N/A</v>
      </c>
      <c r="AK48" s="32" t="e">
        <f>VLOOKUP($A$5&amp;$A48,'Wards 2011'!$A$2:$BD$8547,AK$19,FALSE)</f>
        <v>#N/A</v>
      </c>
      <c r="AL48" s="32" t="e">
        <f>VLOOKUP($A$5&amp;$A48,'Wards 2011'!$A$2:$BD$8547,AL$19,FALSE)</f>
        <v>#N/A</v>
      </c>
      <c r="AM48" s="32" t="e">
        <f>VLOOKUP($A$5&amp;$A48,'Wards 2011'!$A$2:$BD$8547,AM$19,FALSE)</f>
        <v>#N/A</v>
      </c>
      <c r="AN48" s="39" t="e">
        <f>VLOOKUP($A$5&amp;$A48,'Wards 2011'!$A$2:$BD$8547,AN$19,FALSE)</f>
        <v>#N/A</v>
      </c>
      <c r="AO48" s="39" t="e">
        <f>VLOOKUP($A$5&amp;$A48,'Wards 2011'!$A$2:$BD$8547,AO$19,FALSE)</f>
        <v>#N/A</v>
      </c>
    </row>
    <row r="49" spans="1:41" x14ac:dyDescent="0.25">
      <c r="A49">
        <v>30</v>
      </c>
      <c r="B49" s="2" t="e">
        <f>VLOOKUP($A$5&amp;$A49,'Wards 2011'!$A$2:$BD$8547,B$19,FALSE)</f>
        <v>#N/A</v>
      </c>
      <c r="C49" s="2" t="e">
        <f>VLOOKUP($A$5&amp;$A49,'Wards 2011'!$A$2:$BD$8547,C$19,FALSE)</f>
        <v>#N/A</v>
      </c>
      <c r="D49" s="32" t="e">
        <f>VLOOKUP($A$5&amp;$A49,'Wards 2011'!$A$2:$BD$8547,D$19,FALSE)</f>
        <v>#N/A</v>
      </c>
      <c r="E49" s="2" t="e">
        <f>VLOOKUP($A$5&amp;$A49,'Wards 2011'!$A$2:$BD$8547,E$19,FALSE)</f>
        <v>#N/A</v>
      </c>
      <c r="F49" s="32" t="e">
        <f>VLOOKUP($A$5&amp;$A49,'Wards 2011'!$A$2:$BD$8547,F$19,FALSE)</f>
        <v>#N/A</v>
      </c>
      <c r="G49" s="32" t="e">
        <f>VLOOKUP($A$5&amp;$A49,'Wards 2011'!$A$2:$BD$8547,G$19,FALSE)</f>
        <v>#N/A</v>
      </c>
      <c r="H49" s="32" t="e">
        <f>VLOOKUP($A$5&amp;$A49,'Wards 2011'!$A$2:$BD$8547,H$19,FALSE)</f>
        <v>#N/A</v>
      </c>
      <c r="I49" s="32" t="e">
        <f>VLOOKUP($A$5&amp;$A49,'Wards 2011'!$A$2:$BD$8547,I$19,FALSE)</f>
        <v>#N/A</v>
      </c>
      <c r="J49" s="32" t="e">
        <f>VLOOKUP($A$5&amp;$A49,'Wards 2011'!$A$2:$BD$8547,J$19,FALSE)</f>
        <v>#N/A</v>
      </c>
      <c r="K49" s="32" t="e">
        <f>VLOOKUP($A$5&amp;$A49,'Wards 2011'!$A$2:$BD$8547,K$19,FALSE)</f>
        <v>#N/A</v>
      </c>
      <c r="L49" s="32" t="e">
        <f>VLOOKUP($A$5&amp;$A49,'Wards 2011'!$A$2:$BD$8547,L$19,FALSE)</f>
        <v>#N/A</v>
      </c>
      <c r="M49" s="32" t="e">
        <f>VLOOKUP($A$5&amp;$A49,'Wards 2011'!$A$2:$BD$8547,M$19,FALSE)</f>
        <v>#N/A</v>
      </c>
      <c r="N49" s="32" t="e">
        <f>VLOOKUP($A$5&amp;$A49,'Wards 2011'!$A$2:$BD$8547,N$19,FALSE)</f>
        <v>#N/A</v>
      </c>
      <c r="O49" s="32" t="e">
        <f>VLOOKUP($A$5&amp;$A49,'Wards 2011'!$A$2:$BD$8547,O$19,FALSE)</f>
        <v>#N/A</v>
      </c>
      <c r="P49" s="32" t="e">
        <f>VLOOKUP($A$5&amp;$A49,'Wards 2011'!$A$2:$BD$8547,P$19,FALSE)</f>
        <v>#N/A</v>
      </c>
      <c r="Q49" s="32" t="e">
        <f>VLOOKUP($A$5&amp;$A49,'Wards 2011'!$A$2:$BD$8547,Q$19,FALSE)</f>
        <v>#N/A</v>
      </c>
      <c r="R49" s="32" t="e">
        <f>VLOOKUP($A$5&amp;$A49,'Wards 2011'!$A$2:$BD$8547,R$19,FALSE)</f>
        <v>#N/A</v>
      </c>
      <c r="S49" s="32" t="e">
        <f>VLOOKUP($A$5&amp;$A49,'Wards 2011'!$A$2:$BD$8547,S$19,FALSE)</f>
        <v>#N/A</v>
      </c>
      <c r="T49" s="32" t="e">
        <f>VLOOKUP($A$5&amp;$A49,'Wards 2011'!$A$2:$BD$8547,T$19,FALSE)</f>
        <v>#N/A</v>
      </c>
      <c r="U49" s="32" t="e">
        <f>VLOOKUP($A$5&amp;$A49,'Wards 2011'!$A$2:$BD$8547,U$19,FALSE)</f>
        <v>#N/A</v>
      </c>
      <c r="V49" s="32" t="e">
        <f>VLOOKUP($A$5&amp;$A49,'Wards 2011'!$A$2:$BD$8547,V$19,FALSE)</f>
        <v>#N/A</v>
      </c>
      <c r="W49" s="32" t="e">
        <f>VLOOKUP($A$5&amp;$A49,'Wards 2011'!$A$2:$BD$8547,W$19,FALSE)</f>
        <v>#N/A</v>
      </c>
      <c r="X49" s="32" t="e">
        <f>VLOOKUP($A$5&amp;$A49,'Wards 2011'!$A$2:$BD$8547,X$19,FALSE)</f>
        <v>#N/A</v>
      </c>
      <c r="Y49" s="32" t="e">
        <f>VLOOKUP($A$5&amp;$A49,'Wards 2011'!$A$2:$BD$8547,Y$19,FALSE)</f>
        <v>#N/A</v>
      </c>
      <c r="Z49" s="32" t="e">
        <f>VLOOKUP($A$5&amp;$A49,'Wards 2011'!$A$2:$BD$8547,Z$19,FALSE)</f>
        <v>#N/A</v>
      </c>
      <c r="AA49" s="32" t="e">
        <f>VLOOKUP($A$5&amp;$A49,'Wards 2011'!$A$2:$BD$8547,AA$19,FALSE)</f>
        <v>#N/A</v>
      </c>
      <c r="AB49" s="32" t="e">
        <f>VLOOKUP($A$5&amp;$A49,'Wards 2011'!$A$2:$BD$8547,AB$19,FALSE)</f>
        <v>#N/A</v>
      </c>
      <c r="AC49" s="2" t="e">
        <f>VLOOKUP($A$5&amp;$A49,'Wards 2011'!$A$2:$BD$8547,AC$19,FALSE)</f>
        <v>#N/A</v>
      </c>
      <c r="AD49" s="2" t="e">
        <f>VLOOKUP($A$5&amp;$A49,'Wards 2011'!$A$2:$BD$8547,AD$19,FALSE)</f>
        <v>#N/A</v>
      </c>
      <c r="AE49" s="32" t="e">
        <f>VLOOKUP($A$5&amp;$A49,'Wards 2011'!$A$2:$BD$8547,AE$19,FALSE)</f>
        <v>#N/A</v>
      </c>
      <c r="AF49" s="32" t="e">
        <f>VLOOKUP($A$5&amp;$A49,'Wards 2011'!$A$2:$BD$8547,AF$19,FALSE)</f>
        <v>#N/A</v>
      </c>
      <c r="AG49" s="32" t="e">
        <f>VLOOKUP($A$5&amp;$A49,'Wards 2011'!$A$2:$BD$8547,AG$19,FALSE)</f>
        <v>#N/A</v>
      </c>
      <c r="AH49" s="2" t="e">
        <f>VLOOKUP($A$5&amp;$A49,'Wards 2011'!$A$2:$BD$8547,AH$19,FALSE)</f>
        <v>#N/A</v>
      </c>
      <c r="AI49" s="2" t="e">
        <f>VLOOKUP($A$5&amp;$A49,'Wards 2011'!$A$2:$BD$8547,AI$19,FALSE)</f>
        <v>#N/A</v>
      </c>
      <c r="AJ49" s="32" t="e">
        <f>VLOOKUP($A$5&amp;$A49,'Wards 2011'!$A$2:$BD$8547,AJ$19,FALSE)</f>
        <v>#N/A</v>
      </c>
      <c r="AK49" s="32" t="e">
        <f>VLOOKUP($A$5&amp;$A49,'Wards 2011'!$A$2:$BD$8547,AK$19,FALSE)</f>
        <v>#N/A</v>
      </c>
      <c r="AL49" s="32" t="e">
        <f>VLOOKUP($A$5&amp;$A49,'Wards 2011'!$A$2:$BD$8547,AL$19,FALSE)</f>
        <v>#N/A</v>
      </c>
      <c r="AM49" s="32" t="e">
        <f>VLOOKUP($A$5&amp;$A49,'Wards 2011'!$A$2:$BD$8547,AM$19,FALSE)</f>
        <v>#N/A</v>
      </c>
      <c r="AN49" s="39" t="e">
        <f>VLOOKUP($A$5&amp;$A49,'Wards 2011'!$A$2:$BD$8547,AN$19,FALSE)</f>
        <v>#N/A</v>
      </c>
      <c r="AO49" s="39" t="e">
        <f>VLOOKUP($A$5&amp;$A49,'Wards 2011'!$A$2:$BD$8547,AO$19,FALSE)</f>
        <v>#N/A</v>
      </c>
    </row>
    <row r="50" spans="1:41" x14ac:dyDescent="0.25">
      <c r="A50">
        <v>31</v>
      </c>
      <c r="B50" s="2" t="e">
        <f>VLOOKUP($A$5&amp;$A50,'Wards 2011'!$A$2:$BD$8547,B$19,FALSE)</f>
        <v>#N/A</v>
      </c>
      <c r="C50" s="2" t="e">
        <f>VLOOKUP($A$5&amp;$A50,'Wards 2011'!$A$2:$BD$8547,C$19,FALSE)</f>
        <v>#N/A</v>
      </c>
      <c r="D50" s="32" t="e">
        <f>VLOOKUP($A$5&amp;$A50,'Wards 2011'!$A$2:$BD$8547,D$19,FALSE)</f>
        <v>#N/A</v>
      </c>
      <c r="E50" s="2" t="e">
        <f>VLOOKUP($A$5&amp;$A50,'Wards 2011'!$A$2:$BD$8547,E$19,FALSE)</f>
        <v>#N/A</v>
      </c>
      <c r="F50" s="32" t="e">
        <f>VLOOKUP($A$5&amp;$A50,'Wards 2011'!$A$2:$BD$8547,F$19,FALSE)</f>
        <v>#N/A</v>
      </c>
      <c r="G50" s="32" t="e">
        <f>VLOOKUP($A$5&amp;$A50,'Wards 2011'!$A$2:$BD$8547,G$19,FALSE)</f>
        <v>#N/A</v>
      </c>
      <c r="H50" s="32" t="e">
        <f>VLOOKUP($A$5&amp;$A50,'Wards 2011'!$A$2:$BD$8547,H$19,FALSE)</f>
        <v>#N/A</v>
      </c>
      <c r="I50" s="32" t="e">
        <f>VLOOKUP($A$5&amp;$A50,'Wards 2011'!$A$2:$BD$8547,I$19,FALSE)</f>
        <v>#N/A</v>
      </c>
      <c r="J50" s="32" t="e">
        <f>VLOOKUP($A$5&amp;$A50,'Wards 2011'!$A$2:$BD$8547,J$19,FALSE)</f>
        <v>#N/A</v>
      </c>
      <c r="K50" s="32" t="e">
        <f>VLOOKUP($A$5&amp;$A50,'Wards 2011'!$A$2:$BD$8547,K$19,FALSE)</f>
        <v>#N/A</v>
      </c>
      <c r="L50" s="32" t="e">
        <f>VLOOKUP($A$5&amp;$A50,'Wards 2011'!$A$2:$BD$8547,L$19,FALSE)</f>
        <v>#N/A</v>
      </c>
      <c r="M50" s="32" t="e">
        <f>VLOOKUP($A$5&amp;$A50,'Wards 2011'!$A$2:$BD$8547,M$19,FALSE)</f>
        <v>#N/A</v>
      </c>
      <c r="N50" s="32" t="e">
        <f>VLOOKUP($A$5&amp;$A50,'Wards 2011'!$A$2:$BD$8547,N$19,FALSE)</f>
        <v>#N/A</v>
      </c>
      <c r="O50" s="32" t="e">
        <f>VLOOKUP($A$5&amp;$A50,'Wards 2011'!$A$2:$BD$8547,O$19,FALSE)</f>
        <v>#N/A</v>
      </c>
      <c r="P50" s="32" t="e">
        <f>VLOOKUP($A$5&amp;$A50,'Wards 2011'!$A$2:$BD$8547,P$19,FALSE)</f>
        <v>#N/A</v>
      </c>
      <c r="Q50" s="32" t="e">
        <f>VLOOKUP($A$5&amp;$A50,'Wards 2011'!$A$2:$BD$8547,Q$19,FALSE)</f>
        <v>#N/A</v>
      </c>
      <c r="R50" s="32" t="e">
        <f>VLOOKUP($A$5&amp;$A50,'Wards 2011'!$A$2:$BD$8547,R$19,FALSE)</f>
        <v>#N/A</v>
      </c>
      <c r="S50" s="32" t="e">
        <f>VLOOKUP($A$5&amp;$A50,'Wards 2011'!$A$2:$BD$8547,S$19,FALSE)</f>
        <v>#N/A</v>
      </c>
      <c r="T50" s="32" t="e">
        <f>VLOOKUP($A$5&amp;$A50,'Wards 2011'!$A$2:$BD$8547,T$19,FALSE)</f>
        <v>#N/A</v>
      </c>
      <c r="U50" s="32" t="e">
        <f>VLOOKUP($A$5&amp;$A50,'Wards 2011'!$A$2:$BD$8547,U$19,FALSE)</f>
        <v>#N/A</v>
      </c>
      <c r="V50" s="32" t="e">
        <f>VLOOKUP($A$5&amp;$A50,'Wards 2011'!$A$2:$BD$8547,V$19,FALSE)</f>
        <v>#N/A</v>
      </c>
      <c r="W50" s="32" t="e">
        <f>VLOOKUP($A$5&amp;$A50,'Wards 2011'!$A$2:$BD$8547,W$19,FALSE)</f>
        <v>#N/A</v>
      </c>
      <c r="X50" s="32" t="e">
        <f>VLOOKUP($A$5&amp;$A50,'Wards 2011'!$A$2:$BD$8547,X$19,FALSE)</f>
        <v>#N/A</v>
      </c>
      <c r="Y50" s="32" t="e">
        <f>VLOOKUP($A$5&amp;$A50,'Wards 2011'!$A$2:$BD$8547,Y$19,FALSE)</f>
        <v>#N/A</v>
      </c>
      <c r="Z50" s="32" t="e">
        <f>VLOOKUP($A$5&amp;$A50,'Wards 2011'!$A$2:$BD$8547,Z$19,FALSE)</f>
        <v>#N/A</v>
      </c>
      <c r="AA50" s="32" t="e">
        <f>VLOOKUP($A$5&amp;$A50,'Wards 2011'!$A$2:$BD$8547,AA$19,FALSE)</f>
        <v>#N/A</v>
      </c>
      <c r="AB50" s="32" t="e">
        <f>VLOOKUP($A$5&amp;$A50,'Wards 2011'!$A$2:$BD$8547,AB$19,FALSE)</f>
        <v>#N/A</v>
      </c>
      <c r="AC50" s="2" t="e">
        <f>VLOOKUP($A$5&amp;$A50,'Wards 2011'!$A$2:$BD$8547,AC$19,FALSE)</f>
        <v>#N/A</v>
      </c>
      <c r="AD50" s="2" t="e">
        <f>VLOOKUP($A$5&amp;$A50,'Wards 2011'!$A$2:$BD$8547,AD$19,FALSE)</f>
        <v>#N/A</v>
      </c>
      <c r="AE50" s="32" t="e">
        <f>VLOOKUP($A$5&amp;$A50,'Wards 2011'!$A$2:$BD$8547,AE$19,FALSE)</f>
        <v>#N/A</v>
      </c>
      <c r="AF50" s="32" t="e">
        <f>VLOOKUP($A$5&amp;$A50,'Wards 2011'!$A$2:$BD$8547,AF$19,FALSE)</f>
        <v>#N/A</v>
      </c>
      <c r="AG50" s="32" t="e">
        <f>VLOOKUP($A$5&amp;$A50,'Wards 2011'!$A$2:$BD$8547,AG$19,FALSE)</f>
        <v>#N/A</v>
      </c>
      <c r="AH50" s="2" t="e">
        <f>VLOOKUP($A$5&amp;$A50,'Wards 2011'!$A$2:$BD$8547,AH$19,FALSE)</f>
        <v>#N/A</v>
      </c>
      <c r="AI50" s="2" t="e">
        <f>VLOOKUP($A$5&amp;$A50,'Wards 2011'!$A$2:$BD$8547,AI$19,FALSE)</f>
        <v>#N/A</v>
      </c>
      <c r="AJ50" s="32" t="e">
        <f>VLOOKUP($A$5&amp;$A50,'Wards 2011'!$A$2:$BD$8547,AJ$19,FALSE)</f>
        <v>#N/A</v>
      </c>
      <c r="AK50" s="32" t="e">
        <f>VLOOKUP($A$5&amp;$A50,'Wards 2011'!$A$2:$BD$8547,AK$19,FALSE)</f>
        <v>#N/A</v>
      </c>
      <c r="AL50" s="32" t="e">
        <f>VLOOKUP($A$5&amp;$A50,'Wards 2011'!$A$2:$BD$8547,AL$19,FALSE)</f>
        <v>#N/A</v>
      </c>
      <c r="AM50" s="32" t="e">
        <f>VLOOKUP($A$5&amp;$A50,'Wards 2011'!$A$2:$BD$8547,AM$19,FALSE)</f>
        <v>#N/A</v>
      </c>
      <c r="AN50" s="39" t="e">
        <f>VLOOKUP($A$5&amp;$A50,'Wards 2011'!$A$2:$BD$8547,AN$19,FALSE)</f>
        <v>#N/A</v>
      </c>
      <c r="AO50" s="39" t="e">
        <f>VLOOKUP($A$5&amp;$A50,'Wards 2011'!$A$2:$BD$8547,AO$19,FALSE)</f>
        <v>#N/A</v>
      </c>
    </row>
    <row r="51" spans="1:41" x14ac:dyDescent="0.25">
      <c r="A51">
        <v>32</v>
      </c>
      <c r="B51" s="2" t="e">
        <f>VLOOKUP($A$5&amp;$A51,'Wards 2011'!$A$2:$BD$8547,B$19,FALSE)</f>
        <v>#N/A</v>
      </c>
      <c r="C51" s="2" t="e">
        <f>VLOOKUP($A$5&amp;$A51,'Wards 2011'!$A$2:$BD$8547,C$19,FALSE)</f>
        <v>#N/A</v>
      </c>
      <c r="D51" s="32" t="e">
        <f>VLOOKUP($A$5&amp;$A51,'Wards 2011'!$A$2:$BD$8547,D$19,FALSE)</f>
        <v>#N/A</v>
      </c>
      <c r="E51" s="2" t="e">
        <f>VLOOKUP($A$5&amp;$A51,'Wards 2011'!$A$2:$BD$8547,E$19,FALSE)</f>
        <v>#N/A</v>
      </c>
      <c r="F51" s="32" t="e">
        <f>VLOOKUP($A$5&amp;$A51,'Wards 2011'!$A$2:$BD$8547,F$19,FALSE)</f>
        <v>#N/A</v>
      </c>
      <c r="G51" s="32" t="e">
        <f>VLOOKUP($A$5&amp;$A51,'Wards 2011'!$A$2:$BD$8547,G$19,FALSE)</f>
        <v>#N/A</v>
      </c>
      <c r="H51" s="32" t="e">
        <f>VLOOKUP($A$5&amp;$A51,'Wards 2011'!$A$2:$BD$8547,H$19,FALSE)</f>
        <v>#N/A</v>
      </c>
      <c r="I51" s="32" t="e">
        <f>VLOOKUP($A$5&amp;$A51,'Wards 2011'!$A$2:$BD$8547,I$19,FALSE)</f>
        <v>#N/A</v>
      </c>
      <c r="J51" s="32" t="e">
        <f>VLOOKUP($A$5&amp;$A51,'Wards 2011'!$A$2:$BD$8547,J$19,FALSE)</f>
        <v>#N/A</v>
      </c>
      <c r="K51" s="32" t="e">
        <f>VLOOKUP($A$5&amp;$A51,'Wards 2011'!$A$2:$BD$8547,K$19,FALSE)</f>
        <v>#N/A</v>
      </c>
      <c r="L51" s="32" t="e">
        <f>VLOOKUP($A$5&amp;$A51,'Wards 2011'!$A$2:$BD$8547,L$19,FALSE)</f>
        <v>#N/A</v>
      </c>
      <c r="M51" s="32" t="e">
        <f>VLOOKUP($A$5&amp;$A51,'Wards 2011'!$A$2:$BD$8547,M$19,FALSE)</f>
        <v>#N/A</v>
      </c>
      <c r="N51" s="32" t="e">
        <f>VLOOKUP($A$5&amp;$A51,'Wards 2011'!$A$2:$BD$8547,N$19,FALSE)</f>
        <v>#N/A</v>
      </c>
      <c r="O51" s="32" t="e">
        <f>VLOOKUP($A$5&amp;$A51,'Wards 2011'!$A$2:$BD$8547,O$19,FALSE)</f>
        <v>#N/A</v>
      </c>
      <c r="P51" s="32" t="e">
        <f>VLOOKUP($A$5&amp;$A51,'Wards 2011'!$A$2:$BD$8547,P$19,FALSE)</f>
        <v>#N/A</v>
      </c>
      <c r="Q51" s="32" t="e">
        <f>VLOOKUP($A$5&amp;$A51,'Wards 2011'!$A$2:$BD$8547,Q$19,FALSE)</f>
        <v>#N/A</v>
      </c>
      <c r="R51" s="32" t="e">
        <f>VLOOKUP($A$5&amp;$A51,'Wards 2011'!$A$2:$BD$8547,R$19,FALSE)</f>
        <v>#N/A</v>
      </c>
      <c r="S51" s="32" t="e">
        <f>VLOOKUP($A$5&amp;$A51,'Wards 2011'!$A$2:$BD$8547,S$19,FALSE)</f>
        <v>#N/A</v>
      </c>
      <c r="T51" s="32" t="e">
        <f>VLOOKUP($A$5&amp;$A51,'Wards 2011'!$A$2:$BD$8547,T$19,FALSE)</f>
        <v>#N/A</v>
      </c>
      <c r="U51" s="32" t="e">
        <f>VLOOKUP($A$5&amp;$A51,'Wards 2011'!$A$2:$BD$8547,U$19,FALSE)</f>
        <v>#N/A</v>
      </c>
      <c r="V51" s="32" t="e">
        <f>VLOOKUP($A$5&amp;$A51,'Wards 2011'!$A$2:$BD$8547,V$19,FALSE)</f>
        <v>#N/A</v>
      </c>
      <c r="W51" s="32" t="e">
        <f>VLOOKUP($A$5&amp;$A51,'Wards 2011'!$A$2:$BD$8547,W$19,FALSE)</f>
        <v>#N/A</v>
      </c>
      <c r="X51" s="32" t="e">
        <f>VLOOKUP($A$5&amp;$A51,'Wards 2011'!$A$2:$BD$8547,X$19,FALSE)</f>
        <v>#N/A</v>
      </c>
      <c r="Y51" s="32" t="e">
        <f>VLOOKUP($A$5&amp;$A51,'Wards 2011'!$A$2:$BD$8547,Y$19,FALSE)</f>
        <v>#N/A</v>
      </c>
      <c r="Z51" s="32" t="e">
        <f>VLOOKUP($A$5&amp;$A51,'Wards 2011'!$A$2:$BD$8547,Z$19,FALSE)</f>
        <v>#N/A</v>
      </c>
      <c r="AA51" s="32" t="e">
        <f>VLOOKUP($A$5&amp;$A51,'Wards 2011'!$A$2:$BD$8547,AA$19,FALSE)</f>
        <v>#N/A</v>
      </c>
      <c r="AB51" s="32" t="e">
        <f>VLOOKUP($A$5&amp;$A51,'Wards 2011'!$A$2:$BD$8547,AB$19,FALSE)</f>
        <v>#N/A</v>
      </c>
      <c r="AC51" s="2" t="e">
        <f>VLOOKUP($A$5&amp;$A51,'Wards 2011'!$A$2:$BD$8547,AC$19,FALSE)</f>
        <v>#N/A</v>
      </c>
      <c r="AD51" s="2" t="e">
        <f>VLOOKUP($A$5&amp;$A51,'Wards 2011'!$A$2:$BD$8547,AD$19,FALSE)</f>
        <v>#N/A</v>
      </c>
      <c r="AE51" s="32" t="e">
        <f>VLOOKUP($A$5&amp;$A51,'Wards 2011'!$A$2:$BD$8547,AE$19,FALSE)</f>
        <v>#N/A</v>
      </c>
      <c r="AF51" s="32" t="e">
        <f>VLOOKUP($A$5&amp;$A51,'Wards 2011'!$A$2:$BD$8547,AF$19,FALSE)</f>
        <v>#N/A</v>
      </c>
      <c r="AG51" s="32" t="e">
        <f>VLOOKUP($A$5&amp;$A51,'Wards 2011'!$A$2:$BD$8547,AG$19,FALSE)</f>
        <v>#N/A</v>
      </c>
      <c r="AH51" s="2" t="e">
        <f>VLOOKUP($A$5&amp;$A51,'Wards 2011'!$A$2:$BD$8547,AH$19,FALSE)</f>
        <v>#N/A</v>
      </c>
      <c r="AI51" s="2" t="e">
        <f>VLOOKUP($A$5&amp;$A51,'Wards 2011'!$A$2:$BD$8547,AI$19,FALSE)</f>
        <v>#N/A</v>
      </c>
      <c r="AJ51" s="32" t="e">
        <f>VLOOKUP($A$5&amp;$A51,'Wards 2011'!$A$2:$BD$8547,AJ$19,FALSE)</f>
        <v>#N/A</v>
      </c>
      <c r="AK51" s="32" t="e">
        <f>VLOOKUP($A$5&amp;$A51,'Wards 2011'!$A$2:$BD$8547,AK$19,FALSE)</f>
        <v>#N/A</v>
      </c>
      <c r="AL51" s="32" t="e">
        <f>VLOOKUP($A$5&amp;$A51,'Wards 2011'!$A$2:$BD$8547,AL$19,FALSE)</f>
        <v>#N/A</v>
      </c>
      <c r="AM51" s="32" t="e">
        <f>VLOOKUP($A$5&amp;$A51,'Wards 2011'!$A$2:$BD$8547,AM$19,FALSE)</f>
        <v>#N/A</v>
      </c>
      <c r="AN51" s="39" t="e">
        <f>VLOOKUP($A$5&amp;$A51,'Wards 2011'!$A$2:$BD$8547,AN$19,FALSE)</f>
        <v>#N/A</v>
      </c>
      <c r="AO51" s="39" t="e">
        <f>VLOOKUP($A$5&amp;$A51,'Wards 2011'!$A$2:$BD$8547,AO$19,FALSE)</f>
        <v>#N/A</v>
      </c>
    </row>
    <row r="52" spans="1:41" x14ac:dyDescent="0.25">
      <c r="A52">
        <v>33</v>
      </c>
      <c r="B52" s="2" t="e">
        <f>VLOOKUP($A$5&amp;$A52,'Wards 2011'!$A$2:$BD$8547,B$19,FALSE)</f>
        <v>#N/A</v>
      </c>
      <c r="C52" s="2" t="e">
        <f>VLOOKUP($A$5&amp;$A52,'Wards 2011'!$A$2:$BD$8547,C$19,FALSE)</f>
        <v>#N/A</v>
      </c>
      <c r="D52" s="32" t="e">
        <f>VLOOKUP($A$5&amp;$A52,'Wards 2011'!$A$2:$BD$8547,D$19,FALSE)</f>
        <v>#N/A</v>
      </c>
      <c r="E52" s="2" t="e">
        <f>VLOOKUP($A$5&amp;$A52,'Wards 2011'!$A$2:$BD$8547,E$19,FALSE)</f>
        <v>#N/A</v>
      </c>
      <c r="F52" s="32" t="e">
        <f>VLOOKUP($A$5&amp;$A52,'Wards 2011'!$A$2:$BD$8547,F$19,FALSE)</f>
        <v>#N/A</v>
      </c>
      <c r="G52" s="32" t="e">
        <f>VLOOKUP($A$5&amp;$A52,'Wards 2011'!$A$2:$BD$8547,G$19,FALSE)</f>
        <v>#N/A</v>
      </c>
      <c r="H52" s="32" t="e">
        <f>VLOOKUP($A$5&amp;$A52,'Wards 2011'!$A$2:$BD$8547,H$19,FALSE)</f>
        <v>#N/A</v>
      </c>
      <c r="I52" s="32" t="e">
        <f>VLOOKUP($A$5&amp;$A52,'Wards 2011'!$A$2:$BD$8547,I$19,FALSE)</f>
        <v>#N/A</v>
      </c>
      <c r="J52" s="32" t="e">
        <f>VLOOKUP($A$5&amp;$A52,'Wards 2011'!$A$2:$BD$8547,J$19,FALSE)</f>
        <v>#N/A</v>
      </c>
      <c r="K52" s="32" t="e">
        <f>VLOOKUP($A$5&amp;$A52,'Wards 2011'!$A$2:$BD$8547,K$19,FALSE)</f>
        <v>#N/A</v>
      </c>
      <c r="L52" s="32" t="e">
        <f>VLOOKUP($A$5&amp;$A52,'Wards 2011'!$A$2:$BD$8547,L$19,FALSE)</f>
        <v>#N/A</v>
      </c>
      <c r="M52" s="32" t="e">
        <f>VLOOKUP($A$5&amp;$A52,'Wards 2011'!$A$2:$BD$8547,M$19,FALSE)</f>
        <v>#N/A</v>
      </c>
      <c r="N52" s="32" t="e">
        <f>VLOOKUP($A$5&amp;$A52,'Wards 2011'!$A$2:$BD$8547,N$19,FALSE)</f>
        <v>#N/A</v>
      </c>
      <c r="O52" s="32" t="e">
        <f>VLOOKUP($A$5&amp;$A52,'Wards 2011'!$A$2:$BD$8547,O$19,FALSE)</f>
        <v>#N/A</v>
      </c>
      <c r="P52" s="32" t="e">
        <f>VLOOKUP($A$5&amp;$A52,'Wards 2011'!$A$2:$BD$8547,P$19,FALSE)</f>
        <v>#N/A</v>
      </c>
      <c r="Q52" s="32" t="e">
        <f>VLOOKUP($A$5&amp;$A52,'Wards 2011'!$A$2:$BD$8547,Q$19,FALSE)</f>
        <v>#N/A</v>
      </c>
      <c r="R52" s="32" t="e">
        <f>VLOOKUP($A$5&amp;$A52,'Wards 2011'!$A$2:$BD$8547,R$19,FALSE)</f>
        <v>#N/A</v>
      </c>
      <c r="S52" s="32" t="e">
        <f>VLOOKUP($A$5&amp;$A52,'Wards 2011'!$A$2:$BD$8547,S$19,FALSE)</f>
        <v>#N/A</v>
      </c>
      <c r="T52" s="32" t="e">
        <f>VLOOKUP($A$5&amp;$A52,'Wards 2011'!$A$2:$BD$8547,T$19,FALSE)</f>
        <v>#N/A</v>
      </c>
      <c r="U52" s="32" t="e">
        <f>VLOOKUP($A$5&amp;$A52,'Wards 2011'!$A$2:$BD$8547,U$19,FALSE)</f>
        <v>#N/A</v>
      </c>
      <c r="V52" s="32" t="e">
        <f>VLOOKUP($A$5&amp;$A52,'Wards 2011'!$A$2:$BD$8547,V$19,FALSE)</f>
        <v>#N/A</v>
      </c>
      <c r="W52" s="32" t="e">
        <f>VLOOKUP($A$5&amp;$A52,'Wards 2011'!$A$2:$BD$8547,W$19,FALSE)</f>
        <v>#N/A</v>
      </c>
      <c r="X52" s="32" t="e">
        <f>VLOOKUP($A$5&amp;$A52,'Wards 2011'!$A$2:$BD$8547,X$19,FALSE)</f>
        <v>#N/A</v>
      </c>
      <c r="Y52" s="32" t="e">
        <f>VLOOKUP($A$5&amp;$A52,'Wards 2011'!$A$2:$BD$8547,Y$19,FALSE)</f>
        <v>#N/A</v>
      </c>
      <c r="Z52" s="32" t="e">
        <f>VLOOKUP($A$5&amp;$A52,'Wards 2011'!$A$2:$BD$8547,Z$19,FALSE)</f>
        <v>#N/A</v>
      </c>
      <c r="AA52" s="32" t="e">
        <f>VLOOKUP($A$5&amp;$A52,'Wards 2011'!$A$2:$BD$8547,AA$19,FALSE)</f>
        <v>#N/A</v>
      </c>
      <c r="AB52" s="32" t="e">
        <f>VLOOKUP($A$5&amp;$A52,'Wards 2011'!$A$2:$BD$8547,AB$19,FALSE)</f>
        <v>#N/A</v>
      </c>
      <c r="AC52" s="2" t="e">
        <f>VLOOKUP($A$5&amp;$A52,'Wards 2011'!$A$2:$BD$8547,AC$19,FALSE)</f>
        <v>#N/A</v>
      </c>
      <c r="AD52" s="2" t="e">
        <f>VLOOKUP($A$5&amp;$A52,'Wards 2011'!$A$2:$BD$8547,AD$19,FALSE)</f>
        <v>#N/A</v>
      </c>
      <c r="AE52" s="32" t="e">
        <f>VLOOKUP($A$5&amp;$A52,'Wards 2011'!$A$2:$BD$8547,AE$19,FALSE)</f>
        <v>#N/A</v>
      </c>
      <c r="AF52" s="32" t="e">
        <f>VLOOKUP($A$5&amp;$A52,'Wards 2011'!$A$2:$BD$8547,AF$19,FALSE)</f>
        <v>#N/A</v>
      </c>
      <c r="AG52" s="32" t="e">
        <f>VLOOKUP($A$5&amp;$A52,'Wards 2011'!$A$2:$BD$8547,AG$19,FALSE)</f>
        <v>#N/A</v>
      </c>
      <c r="AH52" s="2" t="e">
        <f>VLOOKUP($A$5&amp;$A52,'Wards 2011'!$A$2:$BD$8547,AH$19,FALSE)</f>
        <v>#N/A</v>
      </c>
      <c r="AI52" s="2" t="e">
        <f>VLOOKUP($A$5&amp;$A52,'Wards 2011'!$A$2:$BD$8547,AI$19,FALSE)</f>
        <v>#N/A</v>
      </c>
      <c r="AJ52" s="32" t="e">
        <f>VLOOKUP($A$5&amp;$A52,'Wards 2011'!$A$2:$BD$8547,AJ$19,FALSE)</f>
        <v>#N/A</v>
      </c>
      <c r="AK52" s="32" t="e">
        <f>VLOOKUP($A$5&amp;$A52,'Wards 2011'!$A$2:$BD$8547,AK$19,FALSE)</f>
        <v>#N/A</v>
      </c>
      <c r="AL52" s="32" t="e">
        <f>VLOOKUP($A$5&amp;$A52,'Wards 2011'!$A$2:$BD$8547,AL$19,FALSE)</f>
        <v>#N/A</v>
      </c>
      <c r="AM52" s="32" t="e">
        <f>VLOOKUP($A$5&amp;$A52,'Wards 2011'!$A$2:$BD$8547,AM$19,FALSE)</f>
        <v>#N/A</v>
      </c>
      <c r="AN52" s="39" t="e">
        <f>VLOOKUP($A$5&amp;$A52,'Wards 2011'!$A$2:$BD$8547,AN$19,FALSE)</f>
        <v>#N/A</v>
      </c>
      <c r="AO52" s="39" t="e">
        <f>VLOOKUP($A$5&amp;$A52,'Wards 2011'!$A$2:$BD$8547,AO$19,FALSE)</f>
        <v>#N/A</v>
      </c>
    </row>
    <row r="53" spans="1:41" x14ac:dyDescent="0.25">
      <c r="A53">
        <v>34</v>
      </c>
      <c r="B53" s="2" t="e">
        <f>VLOOKUP($A$5&amp;$A53,'Wards 2011'!$A$2:$BD$8547,B$19,FALSE)</f>
        <v>#N/A</v>
      </c>
      <c r="C53" s="2" t="e">
        <f>VLOOKUP($A$5&amp;$A53,'Wards 2011'!$A$2:$BD$8547,C$19,FALSE)</f>
        <v>#N/A</v>
      </c>
      <c r="D53" s="32" t="e">
        <f>VLOOKUP($A$5&amp;$A53,'Wards 2011'!$A$2:$BD$8547,D$19,FALSE)</f>
        <v>#N/A</v>
      </c>
      <c r="E53" s="2" t="e">
        <f>VLOOKUP($A$5&amp;$A53,'Wards 2011'!$A$2:$BD$8547,E$19,FALSE)</f>
        <v>#N/A</v>
      </c>
      <c r="F53" s="32" t="e">
        <f>VLOOKUP($A$5&amp;$A53,'Wards 2011'!$A$2:$BD$8547,F$19,FALSE)</f>
        <v>#N/A</v>
      </c>
      <c r="G53" s="32" t="e">
        <f>VLOOKUP($A$5&amp;$A53,'Wards 2011'!$A$2:$BD$8547,G$19,FALSE)</f>
        <v>#N/A</v>
      </c>
      <c r="H53" s="32" t="e">
        <f>VLOOKUP($A$5&amp;$A53,'Wards 2011'!$A$2:$BD$8547,H$19,FALSE)</f>
        <v>#N/A</v>
      </c>
      <c r="I53" s="32" t="e">
        <f>VLOOKUP($A$5&amp;$A53,'Wards 2011'!$A$2:$BD$8547,I$19,FALSE)</f>
        <v>#N/A</v>
      </c>
      <c r="J53" s="32" t="e">
        <f>VLOOKUP($A$5&amp;$A53,'Wards 2011'!$A$2:$BD$8547,J$19,FALSE)</f>
        <v>#N/A</v>
      </c>
      <c r="K53" s="32" t="e">
        <f>VLOOKUP($A$5&amp;$A53,'Wards 2011'!$A$2:$BD$8547,K$19,FALSE)</f>
        <v>#N/A</v>
      </c>
      <c r="L53" s="32" t="e">
        <f>VLOOKUP($A$5&amp;$A53,'Wards 2011'!$A$2:$BD$8547,L$19,FALSE)</f>
        <v>#N/A</v>
      </c>
      <c r="M53" s="32" t="e">
        <f>VLOOKUP($A$5&amp;$A53,'Wards 2011'!$A$2:$BD$8547,M$19,FALSE)</f>
        <v>#N/A</v>
      </c>
      <c r="N53" s="32" t="e">
        <f>VLOOKUP($A$5&amp;$A53,'Wards 2011'!$A$2:$BD$8547,N$19,FALSE)</f>
        <v>#N/A</v>
      </c>
      <c r="O53" s="32" t="e">
        <f>VLOOKUP($A$5&amp;$A53,'Wards 2011'!$A$2:$BD$8547,O$19,FALSE)</f>
        <v>#N/A</v>
      </c>
      <c r="P53" s="32" t="e">
        <f>VLOOKUP($A$5&amp;$A53,'Wards 2011'!$A$2:$BD$8547,P$19,FALSE)</f>
        <v>#N/A</v>
      </c>
      <c r="Q53" s="32" t="e">
        <f>VLOOKUP($A$5&amp;$A53,'Wards 2011'!$A$2:$BD$8547,Q$19,FALSE)</f>
        <v>#N/A</v>
      </c>
      <c r="R53" s="32" t="e">
        <f>VLOOKUP($A$5&amp;$A53,'Wards 2011'!$A$2:$BD$8547,R$19,FALSE)</f>
        <v>#N/A</v>
      </c>
      <c r="S53" s="32" t="e">
        <f>VLOOKUP($A$5&amp;$A53,'Wards 2011'!$A$2:$BD$8547,S$19,FALSE)</f>
        <v>#N/A</v>
      </c>
      <c r="T53" s="32" t="e">
        <f>VLOOKUP($A$5&amp;$A53,'Wards 2011'!$A$2:$BD$8547,T$19,FALSE)</f>
        <v>#N/A</v>
      </c>
      <c r="U53" s="32" t="e">
        <f>VLOOKUP($A$5&amp;$A53,'Wards 2011'!$A$2:$BD$8547,U$19,FALSE)</f>
        <v>#N/A</v>
      </c>
      <c r="V53" s="32" t="e">
        <f>VLOOKUP($A$5&amp;$A53,'Wards 2011'!$A$2:$BD$8547,V$19,FALSE)</f>
        <v>#N/A</v>
      </c>
      <c r="W53" s="32" t="e">
        <f>VLOOKUP($A$5&amp;$A53,'Wards 2011'!$A$2:$BD$8547,W$19,FALSE)</f>
        <v>#N/A</v>
      </c>
      <c r="X53" s="32" t="e">
        <f>VLOOKUP($A$5&amp;$A53,'Wards 2011'!$A$2:$BD$8547,X$19,FALSE)</f>
        <v>#N/A</v>
      </c>
      <c r="Y53" s="32" t="e">
        <f>VLOOKUP($A$5&amp;$A53,'Wards 2011'!$A$2:$BD$8547,Y$19,FALSE)</f>
        <v>#N/A</v>
      </c>
      <c r="Z53" s="32" t="e">
        <f>VLOOKUP($A$5&amp;$A53,'Wards 2011'!$A$2:$BD$8547,Z$19,FALSE)</f>
        <v>#N/A</v>
      </c>
      <c r="AA53" s="32" t="e">
        <f>VLOOKUP($A$5&amp;$A53,'Wards 2011'!$A$2:$BD$8547,AA$19,FALSE)</f>
        <v>#N/A</v>
      </c>
      <c r="AB53" s="32" t="e">
        <f>VLOOKUP($A$5&amp;$A53,'Wards 2011'!$A$2:$BD$8547,AB$19,FALSE)</f>
        <v>#N/A</v>
      </c>
      <c r="AC53" s="2" t="e">
        <f>VLOOKUP($A$5&amp;$A53,'Wards 2011'!$A$2:$BD$8547,AC$19,FALSE)</f>
        <v>#N/A</v>
      </c>
      <c r="AD53" s="2" t="e">
        <f>VLOOKUP($A$5&amp;$A53,'Wards 2011'!$A$2:$BD$8547,AD$19,FALSE)</f>
        <v>#N/A</v>
      </c>
      <c r="AE53" s="32" t="e">
        <f>VLOOKUP($A$5&amp;$A53,'Wards 2011'!$A$2:$BD$8547,AE$19,FALSE)</f>
        <v>#N/A</v>
      </c>
      <c r="AF53" s="32" t="e">
        <f>VLOOKUP($A$5&amp;$A53,'Wards 2011'!$A$2:$BD$8547,AF$19,FALSE)</f>
        <v>#N/A</v>
      </c>
      <c r="AG53" s="32" t="e">
        <f>VLOOKUP($A$5&amp;$A53,'Wards 2011'!$A$2:$BD$8547,AG$19,FALSE)</f>
        <v>#N/A</v>
      </c>
      <c r="AH53" s="2" t="e">
        <f>VLOOKUP($A$5&amp;$A53,'Wards 2011'!$A$2:$BD$8547,AH$19,FALSE)</f>
        <v>#N/A</v>
      </c>
      <c r="AI53" s="2" t="e">
        <f>VLOOKUP($A$5&amp;$A53,'Wards 2011'!$A$2:$BD$8547,AI$19,FALSE)</f>
        <v>#N/A</v>
      </c>
      <c r="AJ53" s="32" t="e">
        <f>VLOOKUP($A$5&amp;$A53,'Wards 2011'!$A$2:$BD$8547,AJ$19,FALSE)</f>
        <v>#N/A</v>
      </c>
      <c r="AK53" s="32" t="e">
        <f>VLOOKUP($A$5&amp;$A53,'Wards 2011'!$A$2:$BD$8547,AK$19,FALSE)</f>
        <v>#N/A</v>
      </c>
      <c r="AL53" s="32" t="e">
        <f>VLOOKUP($A$5&amp;$A53,'Wards 2011'!$A$2:$BD$8547,AL$19,FALSE)</f>
        <v>#N/A</v>
      </c>
      <c r="AM53" s="32" t="e">
        <f>VLOOKUP($A$5&amp;$A53,'Wards 2011'!$A$2:$BD$8547,AM$19,FALSE)</f>
        <v>#N/A</v>
      </c>
      <c r="AN53" s="39" t="e">
        <f>VLOOKUP($A$5&amp;$A53,'Wards 2011'!$A$2:$BD$8547,AN$19,FALSE)</f>
        <v>#N/A</v>
      </c>
      <c r="AO53" s="39" t="e">
        <f>VLOOKUP($A$5&amp;$A53,'Wards 2011'!$A$2:$BD$8547,AO$19,FALSE)</f>
        <v>#N/A</v>
      </c>
    </row>
    <row r="54" spans="1:41" x14ac:dyDescent="0.25">
      <c r="A54">
        <v>35</v>
      </c>
      <c r="B54" s="2" t="e">
        <f>VLOOKUP($A$5&amp;$A54,'Wards 2011'!$A$2:$BD$8547,B$19,FALSE)</f>
        <v>#N/A</v>
      </c>
      <c r="C54" s="2" t="e">
        <f>VLOOKUP($A$5&amp;$A54,'Wards 2011'!$A$2:$BD$8547,C$19,FALSE)</f>
        <v>#N/A</v>
      </c>
      <c r="D54" s="32" t="e">
        <f>VLOOKUP($A$5&amp;$A54,'Wards 2011'!$A$2:$BD$8547,D$19,FALSE)</f>
        <v>#N/A</v>
      </c>
      <c r="E54" s="2" t="e">
        <f>VLOOKUP($A$5&amp;$A54,'Wards 2011'!$A$2:$BD$8547,E$19,FALSE)</f>
        <v>#N/A</v>
      </c>
      <c r="F54" s="32" t="e">
        <f>VLOOKUP($A$5&amp;$A54,'Wards 2011'!$A$2:$BD$8547,F$19,FALSE)</f>
        <v>#N/A</v>
      </c>
      <c r="G54" s="32" t="e">
        <f>VLOOKUP($A$5&amp;$A54,'Wards 2011'!$A$2:$BD$8547,G$19,FALSE)</f>
        <v>#N/A</v>
      </c>
      <c r="H54" s="32" t="e">
        <f>VLOOKUP($A$5&amp;$A54,'Wards 2011'!$A$2:$BD$8547,H$19,FALSE)</f>
        <v>#N/A</v>
      </c>
      <c r="I54" s="32" t="e">
        <f>VLOOKUP($A$5&amp;$A54,'Wards 2011'!$A$2:$BD$8547,I$19,FALSE)</f>
        <v>#N/A</v>
      </c>
      <c r="J54" s="32" t="e">
        <f>VLOOKUP($A$5&amp;$A54,'Wards 2011'!$A$2:$BD$8547,J$19,FALSE)</f>
        <v>#N/A</v>
      </c>
      <c r="K54" s="32" t="e">
        <f>VLOOKUP($A$5&amp;$A54,'Wards 2011'!$A$2:$BD$8547,K$19,FALSE)</f>
        <v>#N/A</v>
      </c>
      <c r="L54" s="32" t="e">
        <f>VLOOKUP($A$5&amp;$A54,'Wards 2011'!$A$2:$BD$8547,L$19,FALSE)</f>
        <v>#N/A</v>
      </c>
      <c r="M54" s="32" t="e">
        <f>VLOOKUP($A$5&amp;$A54,'Wards 2011'!$A$2:$BD$8547,M$19,FALSE)</f>
        <v>#N/A</v>
      </c>
      <c r="N54" s="32" t="e">
        <f>VLOOKUP($A$5&amp;$A54,'Wards 2011'!$A$2:$BD$8547,N$19,FALSE)</f>
        <v>#N/A</v>
      </c>
      <c r="O54" s="32" t="e">
        <f>VLOOKUP($A$5&amp;$A54,'Wards 2011'!$A$2:$BD$8547,O$19,FALSE)</f>
        <v>#N/A</v>
      </c>
      <c r="P54" s="32" t="e">
        <f>VLOOKUP($A$5&amp;$A54,'Wards 2011'!$A$2:$BD$8547,P$19,FALSE)</f>
        <v>#N/A</v>
      </c>
      <c r="Q54" s="32" t="e">
        <f>VLOOKUP($A$5&amp;$A54,'Wards 2011'!$A$2:$BD$8547,Q$19,FALSE)</f>
        <v>#N/A</v>
      </c>
      <c r="R54" s="32" t="e">
        <f>VLOOKUP($A$5&amp;$A54,'Wards 2011'!$A$2:$BD$8547,R$19,FALSE)</f>
        <v>#N/A</v>
      </c>
      <c r="S54" s="32" t="e">
        <f>VLOOKUP($A$5&amp;$A54,'Wards 2011'!$A$2:$BD$8547,S$19,FALSE)</f>
        <v>#N/A</v>
      </c>
      <c r="T54" s="32" t="e">
        <f>VLOOKUP($A$5&amp;$A54,'Wards 2011'!$A$2:$BD$8547,T$19,FALSE)</f>
        <v>#N/A</v>
      </c>
      <c r="U54" s="32" t="e">
        <f>VLOOKUP($A$5&amp;$A54,'Wards 2011'!$A$2:$BD$8547,U$19,FALSE)</f>
        <v>#N/A</v>
      </c>
      <c r="V54" s="32" t="e">
        <f>VLOOKUP($A$5&amp;$A54,'Wards 2011'!$A$2:$BD$8547,V$19,FALSE)</f>
        <v>#N/A</v>
      </c>
      <c r="W54" s="32" t="e">
        <f>VLOOKUP($A$5&amp;$A54,'Wards 2011'!$A$2:$BD$8547,W$19,FALSE)</f>
        <v>#N/A</v>
      </c>
      <c r="X54" s="32" t="e">
        <f>VLOOKUP($A$5&amp;$A54,'Wards 2011'!$A$2:$BD$8547,X$19,FALSE)</f>
        <v>#N/A</v>
      </c>
      <c r="Y54" s="32" t="e">
        <f>VLOOKUP($A$5&amp;$A54,'Wards 2011'!$A$2:$BD$8547,Y$19,FALSE)</f>
        <v>#N/A</v>
      </c>
      <c r="Z54" s="32" t="e">
        <f>VLOOKUP($A$5&amp;$A54,'Wards 2011'!$A$2:$BD$8547,Z$19,FALSE)</f>
        <v>#N/A</v>
      </c>
      <c r="AA54" s="32" t="e">
        <f>VLOOKUP($A$5&amp;$A54,'Wards 2011'!$A$2:$BD$8547,AA$19,FALSE)</f>
        <v>#N/A</v>
      </c>
      <c r="AB54" s="32" t="e">
        <f>VLOOKUP($A$5&amp;$A54,'Wards 2011'!$A$2:$BD$8547,AB$19,FALSE)</f>
        <v>#N/A</v>
      </c>
      <c r="AC54" s="2" t="e">
        <f>VLOOKUP($A$5&amp;$A54,'Wards 2011'!$A$2:$BD$8547,AC$19,FALSE)</f>
        <v>#N/A</v>
      </c>
      <c r="AD54" s="2" t="e">
        <f>VLOOKUP($A$5&amp;$A54,'Wards 2011'!$A$2:$BD$8547,AD$19,FALSE)</f>
        <v>#N/A</v>
      </c>
      <c r="AE54" s="32" t="e">
        <f>VLOOKUP($A$5&amp;$A54,'Wards 2011'!$A$2:$BD$8547,AE$19,FALSE)</f>
        <v>#N/A</v>
      </c>
      <c r="AF54" s="32" t="e">
        <f>VLOOKUP($A$5&amp;$A54,'Wards 2011'!$A$2:$BD$8547,AF$19,FALSE)</f>
        <v>#N/A</v>
      </c>
      <c r="AG54" s="32" t="e">
        <f>VLOOKUP($A$5&amp;$A54,'Wards 2011'!$A$2:$BD$8547,AG$19,FALSE)</f>
        <v>#N/A</v>
      </c>
      <c r="AH54" s="2" t="e">
        <f>VLOOKUP($A$5&amp;$A54,'Wards 2011'!$A$2:$BD$8547,AH$19,FALSE)</f>
        <v>#N/A</v>
      </c>
      <c r="AI54" s="2" t="e">
        <f>VLOOKUP($A$5&amp;$A54,'Wards 2011'!$A$2:$BD$8547,AI$19,FALSE)</f>
        <v>#N/A</v>
      </c>
      <c r="AJ54" s="32" t="e">
        <f>VLOOKUP($A$5&amp;$A54,'Wards 2011'!$A$2:$BD$8547,AJ$19,FALSE)</f>
        <v>#N/A</v>
      </c>
      <c r="AK54" s="32" t="e">
        <f>VLOOKUP($A$5&amp;$A54,'Wards 2011'!$A$2:$BD$8547,AK$19,FALSE)</f>
        <v>#N/A</v>
      </c>
      <c r="AL54" s="32" t="e">
        <f>VLOOKUP($A$5&amp;$A54,'Wards 2011'!$A$2:$BD$8547,AL$19,FALSE)</f>
        <v>#N/A</v>
      </c>
      <c r="AM54" s="32" t="e">
        <f>VLOOKUP($A$5&amp;$A54,'Wards 2011'!$A$2:$BD$8547,AM$19,FALSE)</f>
        <v>#N/A</v>
      </c>
      <c r="AN54" s="39" t="e">
        <f>VLOOKUP($A$5&amp;$A54,'Wards 2011'!$A$2:$BD$8547,AN$19,FALSE)</f>
        <v>#N/A</v>
      </c>
      <c r="AO54" s="39" t="e">
        <f>VLOOKUP($A$5&amp;$A54,'Wards 2011'!$A$2:$BD$8547,AO$19,FALSE)</f>
        <v>#N/A</v>
      </c>
    </row>
    <row r="55" spans="1:41" x14ac:dyDescent="0.25">
      <c r="A55">
        <v>36</v>
      </c>
      <c r="B55" s="2" t="e">
        <f>VLOOKUP($A$5&amp;$A55,'Wards 2011'!$A$2:$BD$8547,B$19,FALSE)</f>
        <v>#N/A</v>
      </c>
      <c r="C55" s="2" t="e">
        <f>VLOOKUP($A$5&amp;$A55,'Wards 2011'!$A$2:$BD$8547,C$19,FALSE)</f>
        <v>#N/A</v>
      </c>
      <c r="D55" s="32" t="e">
        <f>VLOOKUP($A$5&amp;$A55,'Wards 2011'!$A$2:$BD$8547,D$19,FALSE)</f>
        <v>#N/A</v>
      </c>
      <c r="E55" s="2" t="e">
        <f>VLOOKUP($A$5&amp;$A55,'Wards 2011'!$A$2:$BD$8547,E$19,FALSE)</f>
        <v>#N/A</v>
      </c>
      <c r="F55" s="32" t="e">
        <f>VLOOKUP($A$5&amp;$A55,'Wards 2011'!$A$2:$BD$8547,F$19,FALSE)</f>
        <v>#N/A</v>
      </c>
      <c r="G55" s="32" t="e">
        <f>VLOOKUP($A$5&amp;$A55,'Wards 2011'!$A$2:$BD$8547,G$19,FALSE)</f>
        <v>#N/A</v>
      </c>
      <c r="H55" s="32" t="e">
        <f>VLOOKUP($A$5&amp;$A55,'Wards 2011'!$A$2:$BD$8547,H$19,FALSE)</f>
        <v>#N/A</v>
      </c>
      <c r="I55" s="32" t="e">
        <f>VLOOKUP($A$5&amp;$A55,'Wards 2011'!$A$2:$BD$8547,I$19,FALSE)</f>
        <v>#N/A</v>
      </c>
      <c r="J55" s="32" t="e">
        <f>VLOOKUP($A$5&amp;$A55,'Wards 2011'!$A$2:$BD$8547,J$19,FALSE)</f>
        <v>#N/A</v>
      </c>
      <c r="K55" s="32" t="e">
        <f>VLOOKUP($A$5&amp;$A55,'Wards 2011'!$A$2:$BD$8547,K$19,FALSE)</f>
        <v>#N/A</v>
      </c>
      <c r="L55" s="32" t="e">
        <f>VLOOKUP($A$5&amp;$A55,'Wards 2011'!$A$2:$BD$8547,L$19,FALSE)</f>
        <v>#N/A</v>
      </c>
      <c r="M55" s="32" t="e">
        <f>VLOOKUP($A$5&amp;$A55,'Wards 2011'!$A$2:$BD$8547,M$19,FALSE)</f>
        <v>#N/A</v>
      </c>
      <c r="N55" s="32" t="e">
        <f>VLOOKUP($A$5&amp;$A55,'Wards 2011'!$A$2:$BD$8547,N$19,FALSE)</f>
        <v>#N/A</v>
      </c>
      <c r="O55" s="32" t="e">
        <f>VLOOKUP($A$5&amp;$A55,'Wards 2011'!$A$2:$BD$8547,O$19,FALSE)</f>
        <v>#N/A</v>
      </c>
      <c r="P55" s="32" t="e">
        <f>VLOOKUP($A$5&amp;$A55,'Wards 2011'!$A$2:$BD$8547,P$19,FALSE)</f>
        <v>#N/A</v>
      </c>
      <c r="Q55" s="32" t="e">
        <f>VLOOKUP($A$5&amp;$A55,'Wards 2011'!$A$2:$BD$8547,Q$19,FALSE)</f>
        <v>#N/A</v>
      </c>
      <c r="R55" s="32" t="e">
        <f>VLOOKUP($A$5&amp;$A55,'Wards 2011'!$A$2:$BD$8547,R$19,FALSE)</f>
        <v>#N/A</v>
      </c>
      <c r="S55" s="32" t="e">
        <f>VLOOKUP($A$5&amp;$A55,'Wards 2011'!$A$2:$BD$8547,S$19,FALSE)</f>
        <v>#N/A</v>
      </c>
      <c r="T55" s="32" t="e">
        <f>VLOOKUP($A$5&amp;$A55,'Wards 2011'!$A$2:$BD$8547,T$19,FALSE)</f>
        <v>#N/A</v>
      </c>
      <c r="U55" s="32" t="e">
        <f>VLOOKUP($A$5&amp;$A55,'Wards 2011'!$A$2:$BD$8547,U$19,FALSE)</f>
        <v>#N/A</v>
      </c>
      <c r="V55" s="32" t="e">
        <f>VLOOKUP($A$5&amp;$A55,'Wards 2011'!$A$2:$BD$8547,V$19,FALSE)</f>
        <v>#N/A</v>
      </c>
      <c r="W55" s="32" t="e">
        <f>VLOOKUP($A$5&amp;$A55,'Wards 2011'!$A$2:$BD$8547,W$19,FALSE)</f>
        <v>#N/A</v>
      </c>
      <c r="X55" s="32" t="e">
        <f>VLOOKUP($A$5&amp;$A55,'Wards 2011'!$A$2:$BD$8547,X$19,FALSE)</f>
        <v>#N/A</v>
      </c>
      <c r="Y55" s="32" t="e">
        <f>VLOOKUP($A$5&amp;$A55,'Wards 2011'!$A$2:$BD$8547,Y$19,FALSE)</f>
        <v>#N/A</v>
      </c>
      <c r="Z55" s="32" t="e">
        <f>VLOOKUP($A$5&amp;$A55,'Wards 2011'!$A$2:$BD$8547,Z$19,FALSE)</f>
        <v>#N/A</v>
      </c>
      <c r="AA55" s="32" t="e">
        <f>VLOOKUP($A$5&amp;$A55,'Wards 2011'!$A$2:$BD$8547,AA$19,FALSE)</f>
        <v>#N/A</v>
      </c>
      <c r="AB55" s="32" t="e">
        <f>VLOOKUP($A$5&amp;$A55,'Wards 2011'!$A$2:$BD$8547,AB$19,FALSE)</f>
        <v>#N/A</v>
      </c>
      <c r="AC55" s="2" t="e">
        <f>VLOOKUP($A$5&amp;$A55,'Wards 2011'!$A$2:$BD$8547,AC$19,FALSE)</f>
        <v>#N/A</v>
      </c>
      <c r="AD55" s="2" t="e">
        <f>VLOOKUP($A$5&amp;$A55,'Wards 2011'!$A$2:$BD$8547,AD$19,FALSE)</f>
        <v>#N/A</v>
      </c>
      <c r="AE55" s="32" t="e">
        <f>VLOOKUP($A$5&amp;$A55,'Wards 2011'!$A$2:$BD$8547,AE$19,FALSE)</f>
        <v>#N/A</v>
      </c>
      <c r="AF55" s="32" t="e">
        <f>VLOOKUP($A$5&amp;$A55,'Wards 2011'!$A$2:$BD$8547,AF$19,FALSE)</f>
        <v>#N/A</v>
      </c>
      <c r="AG55" s="32" t="e">
        <f>VLOOKUP($A$5&amp;$A55,'Wards 2011'!$A$2:$BD$8547,AG$19,FALSE)</f>
        <v>#N/A</v>
      </c>
      <c r="AH55" s="2" t="e">
        <f>VLOOKUP($A$5&amp;$A55,'Wards 2011'!$A$2:$BD$8547,AH$19,FALSE)</f>
        <v>#N/A</v>
      </c>
      <c r="AI55" s="2" t="e">
        <f>VLOOKUP($A$5&amp;$A55,'Wards 2011'!$A$2:$BD$8547,AI$19,FALSE)</f>
        <v>#N/A</v>
      </c>
      <c r="AJ55" s="32" t="e">
        <f>VLOOKUP($A$5&amp;$A55,'Wards 2011'!$A$2:$BD$8547,AJ$19,FALSE)</f>
        <v>#N/A</v>
      </c>
      <c r="AK55" s="32" t="e">
        <f>VLOOKUP($A$5&amp;$A55,'Wards 2011'!$A$2:$BD$8547,AK$19,FALSE)</f>
        <v>#N/A</v>
      </c>
      <c r="AL55" s="32" t="e">
        <f>VLOOKUP($A$5&amp;$A55,'Wards 2011'!$A$2:$BD$8547,AL$19,FALSE)</f>
        <v>#N/A</v>
      </c>
      <c r="AM55" s="32" t="e">
        <f>VLOOKUP($A$5&amp;$A55,'Wards 2011'!$A$2:$BD$8547,AM$19,FALSE)</f>
        <v>#N/A</v>
      </c>
      <c r="AN55" s="39" t="e">
        <f>VLOOKUP($A$5&amp;$A55,'Wards 2011'!$A$2:$BD$8547,AN$19,FALSE)</f>
        <v>#N/A</v>
      </c>
      <c r="AO55" s="39" t="e">
        <f>VLOOKUP($A$5&amp;$A55,'Wards 2011'!$A$2:$BD$8547,AO$19,FALSE)</f>
        <v>#N/A</v>
      </c>
    </row>
    <row r="56" spans="1:41" x14ac:dyDescent="0.25">
      <c r="A56">
        <v>37</v>
      </c>
      <c r="B56" s="2" t="e">
        <f>VLOOKUP($A$5&amp;$A56,'Wards 2011'!$A$2:$BD$8547,B$19,FALSE)</f>
        <v>#N/A</v>
      </c>
      <c r="C56" s="2" t="e">
        <f>VLOOKUP($A$5&amp;$A56,'Wards 2011'!$A$2:$BD$8547,C$19,FALSE)</f>
        <v>#N/A</v>
      </c>
      <c r="D56" s="32" t="e">
        <f>VLOOKUP($A$5&amp;$A56,'Wards 2011'!$A$2:$BD$8547,D$19,FALSE)</f>
        <v>#N/A</v>
      </c>
      <c r="E56" s="2" t="e">
        <f>VLOOKUP($A$5&amp;$A56,'Wards 2011'!$A$2:$BD$8547,E$19,FALSE)</f>
        <v>#N/A</v>
      </c>
      <c r="F56" s="32" t="e">
        <f>VLOOKUP($A$5&amp;$A56,'Wards 2011'!$A$2:$BD$8547,F$19,FALSE)</f>
        <v>#N/A</v>
      </c>
      <c r="G56" s="32" t="e">
        <f>VLOOKUP($A$5&amp;$A56,'Wards 2011'!$A$2:$BD$8547,G$19,FALSE)</f>
        <v>#N/A</v>
      </c>
      <c r="H56" s="32" t="e">
        <f>VLOOKUP($A$5&amp;$A56,'Wards 2011'!$A$2:$BD$8547,H$19,FALSE)</f>
        <v>#N/A</v>
      </c>
      <c r="I56" s="32" t="e">
        <f>VLOOKUP($A$5&amp;$A56,'Wards 2011'!$A$2:$BD$8547,I$19,FALSE)</f>
        <v>#N/A</v>
      </c>
      <c r="J56" s="32" t="e">
        <f>VLOOKUP($A$5&amp;$A56,'Wards 2011'!$A$2:$BD$8547,J$19,FALSE)</f>
        <v>#N/A</v>
      </c>
      <c r="K56" s="32" t="e">
        <f>VLOOKUP($A$5&amp;$A56,'Wards 2011'!$A$2:$BD$8547,K$19,FALSE)</f>
        <v>#N/A</v>
      </c>
      <c r="L56" s="32" t="e">
        <f>VLOOKUP($A$5&amp;$A56,'Wards 2011'!$A$2:$BD$8547,L$19,FALSE)</f>
        <v>#N/A</v>
      </c>
      <c r="M56" s="32" t="e">
        <f>VLOOKUP($A$5&amp;$A56,'Wards 2011'!$A$2:$BD$8547,M$19,FALSE)</f>
        <v>#N/A</v>
      </c>
      <c r="N56" s="32" t="e">
        <f>VLOOKUP($A$5&amp;$A56,'Wards 2011'!$A$2:$BD$8547,N$19,FALSE)</f>
        <v>#N/A</v>
      </c>
      <c r="O56" s="32" t="e">
        <f>VLOOKUP($A$5&amp;$A56,'Wards 2011'!$A$2:$BD$8547,O$19,FALSE)</f>
        <v>#N/A</v>
      </c>
      <c r="P56" s="32" t="e">
        <f>VLOOKUP($A$5&amp;$A56,'Wards 2011'!$A$2:$BD$8547,P$19,FALSE)</f>
        <v>#N/A</v>
      </c>
      <c r="Q56" s="32" t="e">
        <f>VLOOKUP($A$5&amp;$A56,'Wards 2011'!$A$2:$BD$8547,Q$19,FALSE)</f>
        <v>#N/A</v>
      </c>
      <c r="R56" s="32" t="e">
        <f>VLOOKUP($A$5&amp;$A56,'Wards 2011'!$A$2:$BD$8547,R$19,FALSE)</f>
        <v>#N/A</v>
      </c>
      <c r="S56" s="32" t="e">
        <f>VLOOKUP($A$5&amp;$A56,'Wards 2011'!$A$2:$BD$8547,S$19,FALSE)</f>
        <v>#N/A</v>
      </c>
      <c r="T56" s="32" t="e">
        <f>VLOOKUP($A$5&amp;$A56,'Wards 2011'!$A$2:$BD$8547,T$19,FALSE)</f>
        <v>#N/A</v>
      </c>
      <c r="U56" s="32" t="e">
        <f>VLOOKUP($A$5&amp;$A56,'Wards 2011'!$A$2:$BD$8547,U$19,FALSE)</f>
        <v>#N/A</v>
      </c>
      <c r="V56" s="32" t="e">
        <f>VLOOKUP($A$5&amp;$A56,'Wards 2011'!$A$2:$BD$8547,V$19,FALSE)</f>
        <v>#N/A</v>
      </c>
      <c r="W56" s="32" t="e">
        <f>VLOOKUP($A$5&amp;$A56,'Wards 2011'!$A$2:$BD$8547,W$19,FALSE)</f>
        <v>#N/A</v>
      </c>
      <c r="X56" s="32" t="e">
        <f>VLOOKUP($A$5&amp;$A56,'Wards 2011'!$A$2:$BD$8547,X$19,FALSE)</f>
        <v>#N/A</v>
      </c>
      <c r="Y56" s="32" t="e">
        <f>VLOOKUP($A$5&amp;$A56,'Wards 2011'!$A$2:$BD$8547,Y$19,FALSE)</f>
        <v>#N/A</v>
      </c>
      <c r="Z56" s="32" t="e">
        <f>VLOOKUP($A$5&amp;$A56,'Wards 2011'!$A$2:$BD$8547,Z$19,FALSE)</f>
        <v>#N/A</v>
      </c>
      <c r="AA56" s="32" t="e">
        <f>VLOOKUP($A$5&amp;$A56,'Wards 2011'!$A$2:$BD$8547,AA$19,FALSE)</f>
        <v>#N/A</v>
      </c>
      <c r="AB56" s="32" t="e">
        <f>VLOOKUP($A$5&amp;$A56,'Wards 2011'!$A$2:$BD$8547,AB$19,FALSE)</f>
        <v>#N/A</v>
      </c>
      <c r="AC56" s="2" t="e">
        <f>VLOOKUP($A$5&amp;$A56,'Wards 2011'!$A$2:$BD$8547,AC$19,FALSE)</f>
        <v>#N/A</v>
      </c>
      <c r="AD56" s="2" t="e">
        <f>VLOOKUP($A$5&amp;$A56,'Wards 2011'!$A$2:$BD$8547,AD$19,FALSE)</f>
        <v>#N/A</v>
      </c>
      <c r="AE56" s="32" t="e">
        <f>VLOOKUP($A$5&amp;$A56,'Wards 2011'!$A$2:$BD$8547,AE$19,FALSE)</f>
        <v>#N/A</v>
      </c>
      <c r="AF56" s="32" t="e">
        <f>VLOOKUP($A$5&amp;$A56,'Wards 2011'!$A$2:$BD$8547,AF$19,FALSE)</f>
        <v>#N/A</v>
      </c>
      <c r="AG56" s="32" t="e">
        <f>VLOOKUP($A$5&amp;$A56,'Wards 2011'!$A$2:$BD$8547,AG$19,FALSE)</f>
        <v>#N/A</v>
      </c>
      <c r="AH56" s="2" t="e">
        <f>VLOOKUP($A$5&amp;$A56,'Wards 2011'!$A$2:$BD$8547,AH$19,FALSE)</f>
        <v>#N/A</v>
      </c>
      <c r="AI56" s="2" t="e">
        <f>VLOOKUP($A$5&amp;$A56,'Wards 2011'!$A$2:$BD$8547,AI$19,FALSE)</f>
        <v>#N/A</v>
      </c>
      <c r="AJ56" s="32" t="e">
        <f>VLOOKUP($A$5&amp;$A56,'Wards 2011'!$A$2:$BD$8547,AJ$19,FALSE)</f>
        <v>#N/A</v>
      </c>
      <c r="AK56" s="32" t="e">
        <f>VLOOKUP($A$5&amp;$A56,'Wards 2011'!$A$2:$BD$8547,AK$19,FALSE)</f>
        <v>#N/A</v>
      </c>
      <c r="AL56" s="32" t="e">
        <f>VLOOKUP($A$5&amp;$A56,'Wards 2011'!$A$2:$BD$8547,AL$19,FALSE)</f>
        <v>#N/A</v>
      </c>
      <c r="AM56" s="32" t="e">
        <f>VLOOKUP($A$5&amp;$A56,'Wards 2011'!$A$2:$BD$8547,AM$19,FALSE)</f>
        <v>#N/A</v>
      </c>
      <c r="AN56" s="39" t="e">
        <f>VLOOKUP($A$5&amp;$A56,'Wards 2011'!$A$2:$BD$8547,AN$19,FALSE)</f>
        <v>#N/A</v>
      </c>
      <c r="AO56" s="39" t="e">
        <f>VLOOKUP($A$5&amp;$A56,'Wards 2011'!$A$2:$BD$8547,AO$19,FALSE)</f>
        <v>#N/A</v>
      </c>
    </row>
    <row r="57" spans="1:41" x14ac:dyDescent="0.25">
      <c r="A57">
        <v>38</v>
      </c>
      <c r="B57" s="2" t="e">
        <f>VLOOKUP($A$5&amp;$A57,'Wards 2011'!$A$2:$BD$8547,B$19,FALSE)</f>
        <v>#N/A</v>
      </c>
      <c r="C57" s="2" t="e">
        <f>VLOOKUP($A$5&amp;$A57,'Wards 2011'!$A$2:$BD$8547,C$19,FALSE)</f>
        <v>#N/A</v>
      </c>
      <c r="D57" s="32" t="e">
        <f>VLOOKUP($A$5&amp;$A57,'Wards 2011'!$A$2:$BD$8547,D$19,FALSE)</f>
        <v>#N/A</v>
      </c>
      <c r="E57" s="2" t="e">
        <f>VLOOKUP($A$5&amp;$A57,'Wards 2011'!$A$2:$BD$8547,E$19,FALSE)</f>
        <v>#N/A</v>
      </c>
      <c r="F57" s="32" t="e">
        <f>VLOOKUP($A$5&amp;$A57,'Wards 2011'!$A$2:$BD$8547,F$19,FALSE)</f>
        <v>#N/A</v>
      </c>
      <c r="G57" s="32" t="e">
        <f>VLOOKUP($A$5&amp;$A57,'Wards 2011'!$A$2:$BD$8547,G$19,FALSE)</f>
        <v>#N/A</v>
      </c>
      <c r="H57" s="32" t="e">
        <f>VLOOKUP($A$5&amp;$A57,'Wards 2011'!$A$2:$BD$8547,H$19,FALSE)</f>
        <v>#N/A</v>
      </c>
      <c r="I57" s="32" t="e">
        <f>VLOOKUP($A$5&amp;$A57,'Wards 2011'!$A$2:$BD$8547,I$19,FALSE)</f>
        <v>#N/A</v>
      </c>
      <c r="J57" s="32" t="e">
        <f>VLOOKUP($A$5&amp;$A57,'Wards 2011'!$A$2:$BD$8547,J$19,FALSE)</f>
        <v>#N/A</v>
      </c>
      <c r="K57" s="32" t="e">
        <f>VLOOKUP($A$5&amp;$A57,'Wards 2011'!$A$2:$BD$8547,K$19,FALSE)</f>
        <v>#N/A</v>
      </c>
      <c r="L57" s="32" t="e">
        <f>VLOOKUP($A$5&amp;$A57,'Wards 2011'!$A$2:$BD$8547,L$19,FALSE)</f>
        <v>#N/A</v>
      </c>
      <c r="M57" s="32" t="e">
        <f>VLOOKUP($A$5&amp;$A57,'Wards 2011'!$A$2:$BD$8547,M$19,FALSE)</f>
        <v>#N/A</v>
      </c>
      <c r="N57" s="32" t="e">
        <f>VLOOKUP($A$5&amp;$A57,'Wards 2011'!$A$2:$BD$8547,N$19,FALSE)</f>
        <v>#N/A</v>
      </c>
      <c r="O57" s="32" t="e">
        <f>VLOOKUP($A$5&amp;$A57,'Wards 2011'!$A$2:$BD$8547,O$19,FALSE)</f>
        <v>#N/A</v>
      </c>
      <c r="P57" s="32" t="e">
        <f>VLOOKUP($A$5&amp;$A57,'Wards 2011'!$A$2:$BD$8547,P$19,FALSE)</f>
        <v>#N/A</v>
      </c>
      <c r="Q57" s="32" t="e">
        <f>VLOOKUP($A$5&amp;$A57,'Wards 2011'!$A$2:$BD$8547,Q$19,FALSE)</f>
        <v>#N/A</v>
      </c>
      <c r="R57" s="32" t="e">
        <f>VLOOKUP($A$5&amp;$A57,'Wards 2011'!$A$2:$BD$8547,R$19,FALSE)</f>
        <v>#N/A</v>
      </c>
      <c r="S57" s="32" t="e">
        <f>VLOOKUP($A$5&amp;$A57,'Wards 2011'!$A$2:$BD$8547,S$19,FALSE)</f>
        <v>#N/A</v>
      </c>
      <c r="T57" s="32" t="e">
        <f>VLOOKUP($A$5&amp;$A57,'Wards 2011'!$A$2:$BD$8547,T$19,FALSE)</f>
        <v>#N/A</v>
      </c>
      <c r="U57" s="32" t="e">
        <f>VLOOKUP($A$5&amp;$A57,'Wards 2011'!$A$2:$BD$8547,U$19,FALSE)</f>
        <v>#N/A</v>
      </c>
      <c r="V57" s="32" t="e">
        <f>VLOOKUP($A$5&amp;$A57,'Wards 2011'!$A$2:$BD$8547,V$19,FALSE)</f>
        <v>#N/A</v>
      </c>
      <c r="W57" s="32" t="e">
        <f>VLOOKUP($A$5&amp;$A57,'Wards 2011'!$A$2:$BD$8547,W$19,FALSE)</f>
        <v>#N/A</v>
      </c>
      <c r="X57" s="32" t="e">
        <f>VLOOKUP($A$5&amp;$A57,'Wards 2011'!$A$2:$BD$8547,X$19,FALSE)</f>
        <v>#N/A</v>
      </c>
      <c r="Y57" s="32" t="e">
        <f>VLOOKUP($A$5&amp;$A57,'Wards 2011'!$A$2:$BD$8547,Y$19,FALSE)</f>
        <v>#N/A</v>
      </c>
      <c r="Z57" s="32" t="e">
        <f>VLOOKUP($A$5&amp;$A57,'Wards 2011'!$A$2:$BD$8547,Z$19,FALSE)</f>
        <v>#N/A</v>
      </c>
      <c r="AA57" s="32" t="e">
        <f>VLOOKUP($A$5&amp;$A57,'Wards 2011'!$A$2:$BD$8547,AA$19,FALSE)</f>
        <v>#N/A</v>
      </c>
      <c r="AB57" s="32" t="e">
        <f>VLOOKUP($A$5&amp;$A57,'Wards 2011'!$A$2:$BD$8547,AB$19,FALSE)</f>
        <v>#N/A</v>
      </c>
      <c r="AC57" s="2" t="e">
        <f>VLOOKUP($A$5&amp;$A57,'Wards 2011'!$A$2:$BD$8547,AC$19,FALSE)</f>
        <v>#N/A</v>
      </c>
      <c r="AD57" s="2" t="e">
        <f>VLOOKUP($A$5&amp;$A57,'Wards 2011'!$A$2:$BD$8547,AD$19,FALSE)</f>
        <v>#N/A</v>
      </c>
      <c r="AE57" s="32" t="e">
        <f>VLOOKUP($A$5&amp;$A57,'Wards 2011'!$A$2:$BD$8547,AE$19,FALSE)</f>
        <v>#N/A</v>
      </c>
      <c r="AF57" s="32" t="e">
        <f>VLOOKUP($A$5&amp;$A57,'Wards 2011'!$A$2:$BD$8547,AF$19,FALSE)</f>
        <v>#N/A</v>
      </c>
      <c r="AG57" s="32" t="e">
        <f>VLOOKUP($A$5&amp;$A57,'Wards 2011'!$A$2:$BD$8547,AG$19,FALSE)</f>
        <v>#N/A</v>
      </c>
      <c r="AH57" s="2" t="e">
        <f>VLOOKUP($A$5&amp;$A57,'Wards 2011'!$A$2:$BD$8547,AH$19,FALSE)</f>
        <v>#N/A</v>
      </c>
      <c r="AI57" s="2" t="e">
        <f>VLOOKUP($A$5&amp;$A57,'Wards 2011'!$A$2:$BD$8547,AI$19,FALSE)</f>
        <v>#N/A</v>
      </c>
      <c r="AJ57" s="32" t="e">
        <f>VLOOKUP($A$5&amp;$A57,'Wards 2011'!$A$2:$BD$8547,AJ$19,FALSE)</f>
        <v>#N/A</v>
      </c>
      <c r="AK57" s="32" t="e">
        <f>VLOOKUP($A$5&amp;$A57,'Wards 2011'!$A$2:$BD$8547,AK$19,FALSE)</f>
        <v>#N/A</v>
      </c>
      <c r="AL57" s="32" t="e">
        <f>VLOOKUP($A$5&amp;$A57,'Wards 2011'!$A$2:$BD$8547,AL$19,FALSE)</f>
        <v>#N/A</v>
      </c>
      <c r="AM57" s="32" t="e">
        <f>VLOOKUP($A$5&amp;$A57,'Wards 2011'!$A$2:$BD$8547,AM$19,FALSE)</f>
        <v>#N/A</v>
      </c>
      <c r="AN57" s="39" t="e">
        <f>VLOOKUP($A$5&amp;$A57,'Wards 2011'!$A$2:$BD$8547,AN$19,FALSE)</f>
        <v>#N/A</v>
      </c>
      <c r="AO57" s="39" t="e">
        <f>VLOOKUP($A$5&amp;$A57,'Wards 2011'!$A$2:$BD$8547,AO$19,FALSE)</f>
        <v>#N/A</v>
      </c>
    </row>
    <row r="58" spans="1:41" x14ac:dyDescent="0.25">
      <c r="A58">
        <v>39</v>
      </c>
      <c r="B58" s="2" t="e">
        <f>VLOOKUP($A$5&amp;$A58,'Wards 2011'!$A$2:$BD$8547,B$19,FALSE)</f>
        <v>#N/A</v>
      </c>
      <c r="C58" s="2" t="e">
        <f>VLOOKUP($A$5&amp;$A58,'Wards 2011'!$A$2:$BD$8547,C$19,FALSE)</f>
        <v>#N/A</v>
      </c>
      <c r="D58" s="32" t="e">
        <f>VLOOKUP($A$5&amp;$A58,'Wards 2011'!$A$2:$BD$8547,D$19,FALSE)</f>
        <v>#N/A</v>
      </c>
      <c r="E58" s="2" t="e">
        <f>VLOOKUP($A$5&amp;$A58,'Wards 2011'!$A$2:$BD$8547,E$19,FALSE)</f>
        <v>#N/A</v>
      </c>
      <c r="F58" s="32" t="e">
        <f>VLOOKUP($A$5&amp;$A58,'Wards 2011'!$A$2:$BD$8547,F$19,FALSE)</f>
        <v>#N/A</v>
      </c>
      <c r="G58" s="32" t="e">
        <f>VLOOKUP($A$5&amp;$A58,'Wards 2011'!$A$2:$BD$8547,G$19,FALSE)</f>
        <v>#N/A</v>
      </c>
      <c r="H58" s="32" t="e">
        <f>VLOOKUP($A$5&amp;$A58,'Wards 2011'!$A$2:$BD$8547,H$19,FALSE)</f>
        <v>#N/A</v>
      </c>
      <c r="I58" s="32" t="e">
        <f>VLOOKUP($A$5&amp;$A58,'Wards 2011'!$A$2:$BD$8547,I$19,FALSE)</f>
        <v>#N/A</v>
      </c>
      <c r="J58" s="32" t="e">
        <f>VLOOKUP($A$5&amp;$A58,'Wards 2011'!$A$2:$BD$8547,J$19,FALSE)</f>
        <v>#N/A</v>
      </c>
      <c r="K58" s="32" t="e">
        <f>VLOOKUP($A$5&amp;$A58,'Wards 2011'!$A$2:$BD$8547,K$19,FALSE)</f>
        <v>#N/A</v>
      </c>
      <c r="L58" s="32" t="e">
        <f>VLOOKUP($A$5&amp;$A58,'Wards 2011'!$A$2:$BD$8547,L$19,FALSE)</f>
        <v>#N/A</v>
      </c>
      <c r="M58" s="32" t="e">
        <f>VLOOKUP($A$5&amp;$A58,'Wards 2011'!$A$2:$BD$8547,M$19,FALSE)</f>
        <v>#N/A</v>
      </c>
      <c r="N58" s="32" t="e">
        <f>VLOOKUP($A$5&amp;$A58,'Wards 2011'!$A$2:$BD$8547,N$19,FALSE)</f>
        <v>#N/A</v>
      </c>
      <c r="O58" s="32" t="e">
        <f>VLOOKUP($A$5&amp;$A58,'Wards 2011'!$A$2:$BD$8547,O$19,FALSE)</f>
        <v>#N/A</v>
      </c>
      <c r="P58" s="32" t="e">
        <f>VLOOKUP($A$5&amp;$A58,'Wards 2011'!$A$2:$BD$8547,P$19,FALSE)</f>
        <v>#N/A</v>
      </c>
      <c r="Q58" s="32" t="e">
        <f>VLOOKUP($A$5&amp;$A58,'Wards 2011'!$A$2:$BD$8547,Q$19,FALSE)</f>
        <v>#N/A</v>
      </c>
      <c r="R58" s="32" t="e">
        <f>VLOOKUP($A$5&amp;$A58,'Wards 2011'!$A$2:$BD$8547,R$19,FALSE)</f>
        <v>#N/A</v>
      </c>
      <c r="S58" s="32" t="e">
        <f>VLOOKUP($A$5&amp;$A58,'Wards 2011'!$A$2:$BD$8547,S$19,FALSE)</f>
        <v>#N/A</v>
      </c>
      <c r="T58" s="32" t="e">
        <f>VLOOKUP($A$5&amp;$A58,'Wards 2011'!$A$2:$BD$8547,T$19,FALSE)</f>
        <v>#N/A</v>
      </c>
      <c r="U58" s="32" t="e">
        <f>VLOOKUP($A$5&amp;$A58,'Wards 2011'!$A$2:$BD$8547,U$19,FALSE)</f>
        <v>#N/A</v>
      </c>
      <c r="V58" s="32" t="e">
        <f>VLOOKUP($A$5&amp;$A58,'Wards 2011'!$A$2:$BD$8547,V$19,FALSE)</f>
        <v>#N/A</v>
      </c>
      <c r="W58" s="32" t="e">
        <f>VLOOKUP($A$5&amp;$A58,'Wards 2011'!$A$2:$BD$8547,W$19,FALSE)</f>
        <v>#N/A</v>
      </c>
      <c r="X58" s="32" t="e">
        <f>VLOOKUP($A$5&amp;$A58,'Wards 2011'!$A$2:$BD$8547,X$19,FALSE)</f>
        <v>#N/A</v>
      </c>
      <c r="Y58" s="32" t="e">
        <f>VLOOKUP($A$5&amp;$A58,'Wards 2011'!$A$2:$BD$8547,Y$19,FALSE)</f>
        <v>#N/A</v>
      </c>
      <c r="Z58" s="32" t="e">
        <f>VLOOKUP($A$5&amp;$A58,'Wards 2011'!$A$2:$BD$8547,Z$19,FALSE)</f>
        <v>#N/A</v>
      </c>
      <c r="AA58" s="32" t="e">
        <f>VLOOKUP($A$5&amp;$A58,'Wards 2011'!$A$2:$BD$8547,AA$19,FALSE)</f>
        <v>#N/A</v>
      </c>
      <c r="AB58" s="32" t="e">
        <f>VLOOKUP($A$5&amp;$A58,'Wards 2011'!$A$2:$BD$8547,AB$19,FALSE)</f>
        <v>#N/A</v>
      </c>
      <c r="AC58" s="2" t="e">
        <f>VLOOKUP($A$5&amp;$A58,'Wards 2011'!$A$2:$BD$8547,AC$19,FALSE)</f>
        <v>#N/A</v>
      </c>
      <c r="AD58" s="2" t="e">
        <f>VLOOKUP($A$5&amp;$A58,'Wards 2011'!$A$2:$BD$8547,AD$19,FALSE)</f>
        <v>#N/A</v>
      </c>
      <c r="AE58" s="32" t="e">
        <f>VLOOKUP($A$5&amp;$A58,'Wards 2011'!$A$2:$BD$8547,AE$19,FALSE)</f>
        <v>#N/A</v>
      </c>
      <c r="AF58" s="32" t="e">
        <f>VLOOKUP($A$5&amp;$A58,'Wards 2011'!$A$2:$BD$8547,AF$19,FALSE)</f>
        <v>#N/A</v>
      </c>
      <c r="AG58" s="32" t="e">
        <f>VLOOKUP($A$5&amp;$A58,'Wards 2011'!$A$2:$BD$8547,AG$19,FALSE)</f>
        <v>#N/A</v>
      </c>
      <c r="AH58" s="2" t="e">
        <f>VLOOKUP($A$5&amp;$A58,'Wards 2011'!$A$2:$BD$8547,AH$19,FALSE)</f>
        <v>#N/A</v>
      </c>
      <c r="AI58" s="2" t="e">
        <f>VLOOKUP($A$5&amp;$A58,'Wards 2011'!$A$2:$BD$8547,AI$19,FALSE)</f>
        <v>#N/A</v>
      </c>
      <c r="AJ58" s="32" t="e">
        <f>VLOOKUP($A$5&amp;$A58,'Wards 2011'!$A$2:$BD$8547,AJ$19,FALSE)</f>
        <v>#N/A</v>
      </c>
      <c r="AK58" s="32" t="e">
        <f>VLOOKUP($A$5&amp;$A58,'Wards 2011'!$A$2:$BD$8547,AK$19,FALSE)</f>
        <v>#N/A</v>
      </c>
      <c r="AL58" s="32" t="e">
        <f>VLOOKUP($A$5&amp;$A58,'Wards 2011'!$A$2:$BD$8547,AL$19,FALSE)</f>
        <v>#N/A</v>
      </c>
      <c r="AM58" s="32" t="e">
        <f>VLOOKUP($A$5&amp;$A58,'Wards 2011'!$A$2:$BD$8547,AM$19,FALSE)</f>
        <v>#N/A</v>
      </c>
      <c r="AN58" s="39" t="e">
        <f>VLOOKUP($A$5&amp;$A58,'Wards 2011'!$A$2:$BD$8547,AN$19,FALSE)</f>
        <v>#N/A</v>
      </c>
      <c r="AO58" s="39" t="e">
        <f>VLOOKUP($A$5&amp;$A58,'Wards 2011'!$A$2:$BD$8547,AO$19,FALSE)</f>
        <v>#N/A</v>
      </c>
    </row>
    <row r="59" spans="1:41" x14ac:dyDescent="0.25">
      <c r="A59">
        <v>40</v>
      </c>
      <c r="B59" s="2" t="e">
        <f>VLOOKUP($A$5&amp;$A59,'Wards 2011'!$A$2:$BD$8547,B$19,FALSE)</f>
        <v>#N/A</v>
      </c>
      <c r="C59" s="2" t="e">
        <f>VLOOKUP($A$5&amp;$A59,'Wards 2011'!$A$2:$BD$8547,C$19,FALSE)</f>
        <v>#N/A</v>
      </c>
      <c r="D59" s="32" t="e">
        <f>VLOOKUP($A$5&amp;$A59,'Wards 2011'!$A$2:$BD$8547,D$19,FALSE)</f>
        <v>#N/A</v>
      </c>
      <c r="E59" s="2" t="e">
        <f>VLOOKUP($A$5&amp;$A59,'Wards 2011'!$A$2:$BD$8547,E$19,FALSE)</f>
        <v>#N/A</v>
      </c>
      <c r="F59" s="32" t="e">
        <f>VLOOKUP($A$5&amp;$A59,'Wards 2011'!$A$2:$BD$8547,F$19,FALSE)</f>
        <v>#N/A</v>
      </c>
      <c r="G59" s="32" t="e">
        <f>VLOOKUP($A$5&amp;$A59,'Wards 2011'!$A$2:$BD$8547,G$19,FALSE)</f>
        <v>#N/A</v>
      </c>
      <c r="H59" s="32" t="e">
        <f>VLOOKUP($A$5&amp;$A59,'Wards 2011'!$A$2:$BD$8547,H$19,FALSE)</f>
        <v>#N/A</v>
      </c>
      <c r="I59" s="32" t="e">
        <f>VLOOKUP($A$5&amp;$A59,'Wards 2011'!$A$2:$BD$8547,I$19,FALSE)</f>
        <v>#N/A</v>
      </c>
      <c r="J59" s="32" t="e">
        <f>VLOOKUP($A$5&amp;$A59,'Wards 2011'!$A$2:$BD$8547,J$19,FALSE)</f>
        <v>#N/A</v>
      </c>
      <c r="K59" s="32" t="e">
        <f>VLOOKUP($A$5&amp;$A59,'Wards 2011'!$A$2:$BD$8547,K$19,FALSE)</f>
        <v>#N/A</v>
      </c>
      <c r="L59" s="32" t="e">
        <f>VLOOKUP($A$5&amp;$A59,'Wards 2011'!$A$2:$BD$8547,L$19,FALSE)</f>
        <v>#N/A</v>
      </c>
      <c r="M59" s="32" t="e">
        <f>VLOOKUP($A$5&amp;$A59,'Wards 2011'!$A$2:$BD$8547,M$19,FALSE)</f>
        <v>#N/A</v>
      </c>
      <c r="N59" s="32" t="e">
        <f>VLOOKUP($A$5&amp;$A59,'Wards 2011'!$A$2:$BD$8547,N$19,FALSE)</f>
        <v>#N/A</v>
      </c>
      <c r="O59" s="32" t="e">
        <f>VLOOKUP($A$5&amp;$A59,'Wards 2011'!$A$2:$BD$8547,O$19,FALSE)</f>
        <v>#N/A</v>
      </c>
      <c r="P59" s="32" t="e">
        <f>VLOOKUP($A$5&amp;$A59,'Wards 2011'!$A$2:$BD$8547,P$19,FALSE)</f>
        <v>#N/A</v>
      </c>
      <c r="Q59" s="32" t="e">
        <f>VLOOKUP($A$5&amp;$A59,'Wards 2011'!$A$2:$BD$8547,Q$19,FALSE)</f>
        <v>#N/A</v>
      </c>
      <c r="R59" s="32" t="e">
        <f>VLOOKUP($A$5&amp;$A59,'Wards 2011'!$A$2:$BD$8547,R$19,FALSE)</f>
        <v>#N/A</v>
      </c>
      <c r="S59" s="32" t="e">
        <f>VLOOKUP($A$5&amp;$A59,'Wards 2011'!$A$2:$BD$8547,S$19,FALSE)</f>
        <v>#N/A</v>
      </c>
      <c r="T59" s="32" t="e">
        <f>VLOOKUP($A$5&amp;$A59,'Wards 2011'!$A$2:$BD$8547,T$19,FALSE)</f>
        <v>#N/A</v>
      </c>
      <c r="U59" s="32" t="e">
        <f>VLOOKUP($A$5&amp;$A59,'Wards 2011'!$A$2:$BD$8547,U$19,FALSE)</f>
        <v>#N/A</v>
      </c>
      <c r="V59" s="32" t="e">
        <f>VLOOKUP($A$5&amp;$A59,'Wards 2011'!$A$2:$BD$8547,V$19,FALSE)</f>
        <v>#N/A</v>
      </c>
      <c r="W59" s="32" t="e">
        <f>VLOOKUP($A$5&amp;$A59,'Wards 2011'!$A$2:$BD$8547,W$19,FALSE)</f>
        <v>#N/A</v>
      </c>
      <c r="X59" s="32" t="e">
        <f>VLOOKUP($A$5&amp;$A59,'Wards 2011'!$A$2:$BD$8547,X$19,FALSE)</f>
        <v>#N/A</v>
      </c>
      <c r="Y59" s="32" t="e">
        <f>VLOOKUP($A$5&amp;$A59,'Wards 2011'!$A$2:$BD$8547,Y$19,FALSE)</f>
        <v>#N/A</v>
      </c>
      <c r="Z59" s="32" t="e">
        <f>VLOOKUP($A$5&amp;$A59,'Wards 2011'!$A$2:$BD$8547,Z$19,FALSE)</f>
        <v>#N/A</v>
      </c>
      <c r="AA59" s="32" t="e">
        <f>VLOOKUP($A$5&amp;$A59,'Wards 2011'!$A$2:$BD$8547,AA$19,FALSE)</f>
        <v>#N/A</v>
      </c>
      <c r="AB59" s="32" t="e">
        <f>VLOOKUP($A$5&amp;$A59,'Wards 2011'!$A$2:$BD$8547,AB$19,FALSE)</f>
        <v>#N/A</v>
      </c>
      <c r="AC59" s="2" t="e">
        <f>VLOOKUP($A$5&amp;$A59,'Wards 2011'!$A$2:$BD$8547,AC$19,FALSE)</f>
        <v>#N/A</v>
      </c>
      <c r="AD59" s="2" t="e">
        <f>VLOOKUP($A$5&amp;$A59,'Wards 2011'!$A$2:$BD$8547,AD$19,FALSE)</f>
        <v>#N/A</v>
      </c>
      <c r="AE59" s="32" t="e">
        <f>VLOOKUP($A$5&amp;$A59,'Wards 2011'!$A$2:$BD$8547,AE$19,FALSE)</f>
        <v>#N/A</v>
      </c>
      <c r="AF59" s="32" t="e">
        <f>VLOOKUP($A$5&amp;$A59,'Wards 2011'!$A$2:$BD$8547,AF$19,FALSE)</f>
        <v>#N/A</v>
      </c>
      <c r="AG59" s="32" t="e">
        <f>VLOOKUP($A$5&amp;$A59,'Wards 2011'!$A$2:$BD$8547,AG$19,FALSE)</f>
        <v>#N/A</v>
      </c>
      <c r="AH59" s="2" t="e">
        <f>VLOOKUP($A$5&amp;$A59,'Wards 2011'!$A$2:$BD$8547,AH$19,FALSE)</f>
        <v>#N/A</v>
      </c>
      <c r="AI59" s="2" t="e">
        <f>VLOOKUP($A$5&amp;$A59,'Wards 2011'!$A$2:$BD$8547,AI$19,FALSE)</f>
        <v>#N/A</v>
      </c>
      <c r="AJ59" s="32" t="e">
        <f>VLOOKUP($A$5&amp;$A59,'Wards 2011'!$A$2:$BD$8547,AJ$19,FALSE)</f>
        <v>#N/A</v>
      </c>
      <c r="AK59" s="32" t="e">
        <f>VLOOKUP($A$5&amp;$A59,'Wards 2011'!$A$2:$BD$8547,AK$19,FALSE)</f>
        <v>#N/A</v>
      </c>
      <c r="AL59" s="32" t="e">
        <f>VLOOKUP($A$5&amp;$A59,'Wards 2011'!$A$2:$BD$8547,AL$19,FALSE)</f>
        <v>#N/A</v>
      </c>
      <c r="AM59" s="32" t="e">
        <f>VLOOKUP($A$5&amp;$A59,'Wards 2011'!$A$2:$BD$8547,AM$19,FALSE)</f>
        <v>#N/A</v>
      </c>
      <c r="AN59" s="39" t="e">
        <f>VLOOKUP($A$5&amp;$A59,'Wards 2011'!$A$2:$BD$8547,AN$19,FALSE)</f>
        <v>#N/A</v>
      </c>
      <c r="AO59" s="39" t="e">
        <f>VLOOKUP($A$5&amp;$A59,'Wards 2011'!$A$2:$BD$8547,AO$19,FALSE)</f>
        <v>#N/A</v>
      </c>
    </row>
    <row r="60" spans="1:41" x14ac:dyDescent="0.25">
      <c r="A60">
        <v>41</v>
      </c>
      <c r="B60" s="2" t="e">
        <f>VLOOKUP($A$5&amp;$A60,'Wards 2011'!$A$2:$BD$8547,B$19,FALSE)</f>
        <v>#N/A</v>
      </c>
      <c r="C60" s="2" t="e">
        <f>VLOOKUP($A$5&amp;$A60,'Wards 2011'!$A$2:$BD$8547,C$19,FALSE)</f>
        <v>#N/A</v>
      </c>
      <c r="D60" s="32" t="e">
        <f>VLOOKUP($A$5&amp;$A60,'Wards 2011'!$A$2:$BD$8547,D$19,FALSE)</f>
        <v>#N/A</v>
      </c>
      <c r="E60" s="2" t="e">
        <f>VLOOKUP($A$5&amp;$A60,'Wards 2011'!$A$2:$BD$8547,E$19,FALSE)</f>
        <v>#N/A</v>
      </c>
      <c r="F60" s="32" t="e">
        <f>VLOOKUP($A$5&amp;$A60,'Wards 2011'!$A$2:$BD$8547,F$19,FALSE)</f>
        <v>#N/A</v>
      </c>
      <c r="G60" s="32" t="e">
        <f>VLOOKUP($A$5&amp;$A60,'Wards 2011'!$A$2:$BD$8547,G$19,FALSE)</f>
        <v>#N/A</v>
      </c>
      <c r="H60" s="32" t="e">
        <f>VLOOKUP($A$5&amp;$A60,'Wards 2011'!$A$2:$BD$8547,H$19,FALSE)</f>
        <v>#N/A</v>
      </c>
      <c r="I60" s="32" t="e">
        <f>VLOOKUP($A$5&amp;$A60,'Wards 2011'!$A$2:$BD$8547,I$19,FALSE)</f>
        <v>#N/A</v>
      </c>
      <c r="J60" s="32" t="e">
        <f>VLOOKUP($A$5&amp;$A60,'Wards 2011'!$A$2:$BD$8547,J$19,FALSE)</f>
        <v>#N/A</v>
      </c>
      <c r="K60" s="32" t="e">
        <f>VLOOKUP($A$5&amp;$A60,'Wards 2011'!$A$2:$BD$8547,K$19,FALSE)</f>
        <v>#N/A</v>
      </c>
      <c r="L60" s="32" t="e">
        <f>VLOOKUP($A$5&amp;$A60,'Wards 2011'!$A$2:$BD$8547,L$19,FALSE)</f>
        <v>#N/A</v>
      </c>
      <c r="M60" s="32" t="e">
        <f>VLOOKUP($A$5&amp;$A60,'Wards 2011'!$A$2:$BD$8547,M$19,FALSE)</f>
        <v>#N/A</v>
      </c>
      <c r="N60" s="32" t="e">
        <f>VLOOKUP($A$5&amp;$A60,'Wards 2011'!$A$2:$BD$8547,N$19,FALSE)</f>
        <v>#N/A</v>
      </c>
      <c r="O60" s="32" t="e">
        <f>VLOOKUP($A$5&amp;$A60,'Wards 2011'!$A$2:$BD$8547,O$19,FALSE)</f>
        <v>#N/A</v>
      </c>
      <c r="P60" s="32" t="e">
        <f>VLOOKUP($A$5&amp;$A60,'Wards 2011'!$A$2:$BD$8547,P$19,FALSE)</f>
        <v>#N/A</v>
      </c>
      <c r="Q60" s="32" t="e">
        <f>VLOOKUP($A$5&amp;$A60,'Wards 2011'!$A$2:$BD$8547,Q$19,FALSE)</f>
        <v>#N/A</v>
      </c>
      <c r="R60" s="32" t="e">
        <f>VLOOKUP($A$5&amp;$A60,'Wards 2011'!$A$2:$BD$8547,R$19,FALSE)</f>
        <v>#N/A</v>
      </c>
      <c r="S60" s="32" t="e">
        <f>VLOOKUP($A$5&amp;$A60,'Wards 2011'!$A$2:$BD$8547,S$19,FALSE)</f>
        <v>#N/A</v>
      </c>
      <c r="T60" s="32" t="e">
        <f>VLOOKUP($A$5&amp;$A60,'Wards 2011'!$A$2:$BD$8547,T$19,FALSE)</f>
        <v>#N/A</v>
      </c>
      <c r="U60" s="32" t="e">
        <f>VLOOKUP($A$5&amp;$A60,'Wards 2011'!$A$2:$BD$8547,U$19,FALSE)</f>
        <v>#N/A</v>
      </c>
      <c r="V60" s="32" t="e">
        <f>VLOOKUP($A$5&amp;$A60,'Wards 2011'!$A$2:$BD$8547,V$19,FALSE)</f>
        <v>#N/A</v>
      </c>
      <c r="W60" s="32" t="e">
        <f>VLOOKUP($A$5&amp;$A60,'Wards 2011'!$A$2:$BD$8547,W$19,FALSE)</f>
        <v>#N/A</v>
      </c>
      <c r="X60" s="32" t="e">
        <f>VLOOKUP($A$5&amp;$A60,'Wards 2011'!$A$2:$BD$8547,X$19,FALSE)</f>
        <v>#N/A</v>
      </c>
      <c r="Y60" s="32" t="e">
        <f>VLOOKUP($A$5&amp;$A60,'Wards 2011'!$A$2:$BD$8547,Y$19,FALSE)</f>
        <v>#N/A</v>
      </c>
      <c r="Z60" s="32" t="e">
        <f>VLOOKUP($A$5&amp;$A60,'Wards 2011'!$A$2:$BD$8547,Z$19,FALSE)</f>
        <v>#N/A</v>
      </c>
      <c r="AA60" s="32" t="e">
        <f>VLOOKUP($A$5&amp;$A60,'Wards 2011'!$A$2:$BD$8547,AA$19,FALSE)</f>
        <v>#N/A</v>
      </c>
      <c r="AB60" s="32" t="e">
        <f>VLOOKUP($A$5&amp;$A60,'Wards 2011'!$A$2:$BD$8547,AB$19,FALSE)</f>
        <v>#N/A</v>
      </c>
      <c r="AC60" s="2" t="e">
        <f>VLOOKUP($A$5&amp;$A60,'Wards 2011'!$A$2:$BD$8547,AC$19,FALSE)</f>
        <v>#N/A</v>
      </c>
      <c r="AD60" s="2" t="e">
        <f>VLOOKUP($A$5&amp;$A60,'Wards 2011'!$A$2:$BD$8547,AD$19,FALSE)</f>
        <v>#N/A</v>
      </c>
      <c r="AE60" s="32" t="e">
        <f>VLOOKUP($A$5&amp;$A60,'Wards 2011'!$A$2:$BD$8547,AE$19,FALSE)</f>
        <v>#N/A</v>
      </c>
      <c r="AF60" s="32" t="e">
        <f>VLOOKUP($A$5&amp;$A60,'Wards 2011'!$A$2:$BD$8547,AF$19,FALSE)</f>
        <v>#N/A</v>
      </c>
      <c r="AG60" s="32" t="e">
        <f>VLOOKUP($A$5&amp;$A60,'Wards 2011'!$A$2:$BD$8547,AG$19,FALSE)</f>
        <v>#N/A</v>
      </c>
      <c r="AH60" s="2" t="e">
        <f>VLOOKUP($A$5&amp;$A60,'Wards 2011'!$A$2:$BD$8547,AH$19,FALSE)</f>
        <v>#N/A</v>
      </c>
      <c r="AI60" s="2" t="e">
        <f>VLOOKUP($A$5&amp;$A60,'Wards 2011'!$A$2:$BD$8547,AI$19,FALSE)</f>
        <v>#N/A</v>
      </c>
      <c r="AJ60" s="32" t="e">
        <f>VLOOKUP($A$5&amp;$A60,'Wards 2011'!$A$2:$BD$8547,AJ$19,FALSE)</f>
        <v>#N/A</v>
      </c>
      <c r="AK60" s="32" t="e">
        <f>VLOOKUP($A$5&amp;$A60,'Wards 2011'!$A$2:$BD$8547,AK$19,FALSE)</f>
        <v>#N/A</v>
      </c>
      <c r="AL60" s="32" t="e">
        <f>VLOOKUP($A$5&amp;$A60,'Wards 2011'!$A$2:$BD$8547,AL$19,FALSE)</f>
        <v>#N/A</v>
      </c>
      <c r="AM60" s="32" t="e">
        <f>VLOOKUP($A$5&amp;$A60,'Wards 2011'!$A$2:$BD$8547,AM$19,FALSE)</f>
        <v>#N/A</v>
      </c>
      <c r="AN60" s="39" t="e">
        <f>VLOOKUP($A$5&amp;$A60,'Wards 2011'!$A$2:$BD$8547,AN$19,FALSE)</f>
        <v>#N/A</v>
      </c>
      <c r="AO60" s="39" t="e">
        <f>VLOOKUP($A$5&amp;$A60,'Wards 2011'!$A$2:$BD$8547,AO$19,FALSE)</f>
        <v>#N/A</v>
      </c>
    </row>
    <row r="61" spans="1:41" x14ac:dyDescent="0.25">
      <c r="A61">
        <v>42</v>
      </c>
      <c r="B61" s="2" t="e">
        <f>VLOOKUP($A$5&amp;$A61,'Wards 2011'!$A$2:$BD$8547,B$19,FALSE)</f>
        <v>#N/A</v>
      </c>
      <c r="C61" s="2" t="e">
        <f>VLOOKUP($A$5&amp;$A61,'Wards 2011'!$A$2:$BD$8547,C$19,FALSE)</f>
        <v>#N/A</v>
      </c>
      <c r="D61" s="32" t="e">
        <f>VLOOKUP($A$5&amp;$A61,'Wards 2011'!$A$2:$BD$8547,D$19,FALSE)</f>
        <v>#N/A</v>
      </c>
      <c r="E61" s="2" t="e">
        <f>VLOOKUP($A$5&amp;$A61,'Wards 2011'!$A$2:$BD$8547,E$19,FALSE)</f>
        <v>#N/A</v>
      </c>
      <c r="F61" s="32" t="e">
        <f>VLOOKUP($A$5&amp;$A61,'Wards 2011'!$A$2:$BD$8547,F$19,FALSE)</f>
        <v>#N/A</v>
      </c>
      <c r="G61" s="32" t="e">
        <f>VLOOKUP($A$5&amp;$A61,'Wards 2011'!$A$2:$BD$8547,G$19,FALSE)</f>
        <v>#N/A</v>
      </c>
      <c r="H61" s="32" t="e">
        <f>VLOOKUP($A$5&amp;$A61,'Wards 2011'!$A$2:$BD$8547,H$19,FALSE)</f>
        <v>#N/A</v>
      </c>
      <c r="I61" s="32" t="e">
        <f>VLOOKUP($A$5&amp;$A61,'Wards 2011'!$A$2:$BD$8547,I$19,FALSE)</f>
        <v>#N/A</v>
      </c>
      <c r="J61" s="32" t="e">
        <f>VLOOKUP($A$5&amp;$A61,'Wards 2011'!$A$2:$BD$8547,J$19,FALSE)</f>
        <v>#N/A</v>
      </c>
      <c r="K61" s="32" t="e">
        <f>VLOOKUP($A$5&amp;$A61,'Wards 2011'!$A$2:$BD$8547,K$19,FALSE)</f>
        <v>#N/A</v>
      </c>
      <c r="L61" s="32" t="e">
        <f>VLOOKUP($A$5&amp;$A61,'Wards 2011'!$A$2:$BD$8547,L$19,FALSE)</f>
        <v>#N/A</v>
      </c>
      <c r="M61" s="32" t="e">
        <f>VLOOKUP($A$5&amp;$A61,'Wards 2011'!$A$2:$BD$8547,M$19,FALSE)</f>
        <v>#N/A</v>
      </c>
      <c r="N61" s="32" t="e">
        <f>VLOOKUP($A$5&amp;$A61,'Wards 2011'!$A$2:$BD$8547,N$19,FALSE)</f>
        <v>#N/A</v>
      </c>
      <c r="O61" s="32" t="e">
        <f>VLOOKUP($A$5&amp;$A61,'Wards 2011'!$A$2:$BD$8547,O$19,FALSE)</f>
        <v>#N/A</v>
      </c>
      <c r="P61" s="32" t="e">
        <f>VLOOKUP($A$5&amp;$A61,'Wards 2011'!$A$2:$BD$8547,P$19,FALSE)</f>
        <v>#N/A</v>
      </c>
      <c r="Q61" s="32" t="e">
        <f>VLOOKUP($A$5&amp;$A61,'Wards 2011'!$A$2:$BD$8547,Q$19,FALSE)</f>
        <v>#N/A</v>
      </c>
      <c r="R61" s="32" t="e">
        <f>VLOOKUP($A$5&amp;$A61,'Wards 2011'!$A$2:$BD$8547,R$19,FALSE)</f>
        <v>#N/A</v>
      </c>
      <c r="S61" s="32" t="e">
        <f>VLOOKUP($A$5&amp;$A61,'Wards 2011'!$A$2:$BD$8547,S$19,FALSE)</f>
        <v>#N/A</v>
      </c>
      <c r="T61" s="32" t="e">
        <f>VLOOKUP($A$5&amp;$A61,'Wards 2011'!$A$2:$BD$8547,T$19,FALSE)</f>
        <v>#N/A</v>
      </c>
      <c r="U61" s="32" t="e">
        <f>VLOOKUP($A$5&amp;$A61,'Wards 2011'!$A$2:$BD$8547,U$19,FALSE)</f>
        <v>#N/A</v>
      </c>
      <c r="V61" s="32" t="e">
        <f>VLOOKUP($A$5&amp;$A61,'Wards 2011'!$A$2:$BD$8547,V$19,FALSE)</f>
        <v>#N/A</v>
      </c>
      <c r="W61" s="32" t="e">
        <f>VLOOKUP($A$5&amp;$A61,'Wards 2011'!$A$2:$BD$8547,W$19,FALSE)</f>
        <v>#N/A</v>
      </c>
      <c r="X61" s="32" t="e">
        <f>VLOOKUP($A$5&amp;$A61,'Wards 2011'!$A$2:$BD$8547,X$19,FALSE)</f>
        <v>#N/A</v>
      </c>
      <c r="Y61" s="32" t="e">
        <f>VLOOKUP($A$5&amp;$A61,'Wards 2011'!$A$2:$BD$8547,Y$19,FALSE)</f>
        <v>#N/A</v>
      </c>
      <c r="Z61" s="32" t="e">
        <f>VLOOKUP($A$5&amp;$A61,'Wards 2011'!$A$2:$BD$8547,Z$19,FALSE)</f>
        <v>#N/A</v>
      </c>
      <c r="AA61" s="32" t="e">
        <f>VLOOKUP($A$5&amp;$A61,'Wards 2011'!$A$2:$BD$8547,AA$19,FALSE)</f>
        <v>#N/A</v>
      </c>
      <c r="AB61" s="32" t="e">
        <f>VLOOKUP($A$5&amp;$A61,'Wards 2011'!$A$2:$BD$8547,AB$19,FALSE)</f>
        <v>#N/A</v>
      </c>
      <c r="AC61" s="2" t="e">
        <f>VLOOKUP($A$5&amp;$A61,'Wards 2011'!$A$2:$BD$8547,AC$19,FALSE)</f>
        <v>#N/A</v>
      </c>
      <c r="AD61" s="2" t="e">
        <f>VLOOKUP($A$5&amp;$A61,'Wards 2011'!$A$2:$BD$8547,AD$19,FALSE)</f>
        <v>#N/A</v>
      </c>
      <c r="AE61" s="32" t="e">
        <f>VLOOKUP($A$5&amp;$A61,'Wards 2011'!$A$2:$BD$8547,AE$19,FALSE)</f>
        <v>#N/A</v>
      </c>
      <c r="AF61" s="32" t="e">
        <f>VLOOKUP($A$5&amp;$A61,'Wards 2011'!$A$2:$BD$8547,AF$19,FALSE)</f>
        <v>#N/A</v>
      </c>
      <c r="AG61" s="32" t="e">
        <f>VLOOKUP($A$5&amp;$A61,'Wards 2011'!$A$2:$BD$8547,AG$19,FALSE)</f>
        <v>#N/A</v>
      </c>
      <c r="AH61" s="2" t="e">
        <f>VLOOKUP($A$5&amp;$A61,'Wards 2011'!$A$2:$BD$8547,AH$19,FALSE)</f>
        <v>#N/A</v>
      </c>
      <c r="AI61" s="2" t="e">
        <f>VLOOKUP($A$5&amp;$A61,'Wards 2011'!$A$2:$BD$8547,AI$19,FALSE)</f>
        <v>#N/A</v>
      </c>
      <c r="AJ61" s="32" t="e">
        <f>VLOOKUP($A$5&amp;$A61,'Wards 2011'!$A$2:$BD$8547,AJ$19,FALSE)</f>
        <v>#N/A</v>
      </c>
      <c r="AK61" s="32" t="e">
        <f>VLOOKUP($A$5&amp;$A61,'Wards 2011'!$A$2:$BD$8547,AK$19,FALSE)</f>
        <v>#N/A</v>
      </c>
      <c r="AL61" s="32" t="e">
        <f>VLOOKUP($A$5&amp;$A61,'Wards 2011'!$A$2:$BD$8547,AL$19,FALSE)</f>
        <v>#N/A</v>
      </c>
      <c r="AM61" s="32" t="e">
        <f>VLOOKUP($A$5&amp;$A61,'Wards 2011'!$A$2:$BD$8547,AM$19,FALSE)</f>
        <v>#N/A</v>
      </c>
      <c r="AN61" s="39" t="e">
        <f>VLOOKUP($A$5&amp;$A61,'Wards 2011'!$A$2:$BD$8547,AN$19,FALSE)</f>
        <v>#N/A</v>
      </c>
      <c r="AO61" s="39" t="e">
        <f>VLOOKUP($A$5&amp;$A61,'Wards 2011'!$A$2:$BD$8547,AO$19,FALSE)</f>
        <v>#N/A</v>
      </c>
    </row>
    <row r="62" spans="1:41" x14ac:dyDescent="0.25">
      <c r="A62">
        <v>43</v>
      </c>
      <c r="B62" s="2" t="e">
        <f>VLOOKUP($A$5&amp;$A62,'Wards 2011'!$A$2:$BD$8547,B$19,FALSE)</f>
        <v>#N/A</v>
      </c>
      <c r="C62" s="2" t="e">
        <f>VLOOKUP($A$5&amp;$A62,'Wards 2011'!$A$2:$BD$8547,C$19,FALSE)</f>
        <v>#N/A</v>
      </c>
      <c r="D62" s="32" t="e">
        <f>VLOOKUP($A$5&amp;$A62,'Wards 2011'!$A$2:$BD$8547,D$19,FALSE)</f>
        <v>#N/A</v>
      </c>
      <c r="E62" s="2" t="e">
        <f>VLOOKUP($A$5&amp;$A62,'Wards 2011'!$A$2:$BD$8547,E$19,FALSE)</f>
        <v>#N/A</v>
      </c>
      <c r="F62" s="32" t="e">
        <f>VLOOKUP($A$5&amp;$A62,'Wards 2011'!$A$2:$BD$8547,F$19,FALSE)</f>
        <v>#N/A</v>
      </c>
      <c r="G62" s="32" t="e">
        <f>VLOOKUP($A$5&amp;$A62,'Wards 2011'!$A$2:$BD$8547,G$19,FALSE)</f>
        <v>#N/A</v>
      </c>
      <c r="H62" s="32" t="e">
        <f>VLOOKUP($A$5&amp;$A62,'Wards 2011'!$A$2:$BD$8547,H$19,FALSE)</f>
        <v>#N/A</v>
      </c>
      <c r="I62" s="32" t="e">
        <f>VLOOKUP($A$5&amp;$A62,'Wards 2011'!$A$2:$BD$8547,I$19,FALSE)</f>
        <v>#N/A</v>
      </c>
      <c r="J62" s="32" t="e">
        <f>VLOOKUP($A$5&amp;$A62,'Wards 2011'!$A$2:$BD$8547,J$19,FALSE)</f>
        <v>#N/A</v>
      </c>
      <c r="K62" s="32" t="e">
        <f>VLOOKUP($A$5&amp;$A62,'Wards 2011'!$A$2:$BD$8547,K$19,FALSE)</f>
        <v>#N/A</v>
      </c>
      <c r="L62" s="32" t="e">
        <f>VLOOKUP($A$5&amp;$A62,'Wards 2011'!$A$2:$BD$8547,L$19,FALSE)</f>
        <v>#N/A</v>
      </c>
      <c r="M62" s="32" t="e">
        <f>VLOOKUP($A$5&amp;$A62,'Wards 2011'!$A$2:$BD$8547,M$19,FALSE)</f>
        <v>#N/A</v>
      </c>
      <c r="N62" s="32" t="e">
        <f>VLOOKUP($A$5&amp;$A62,'Wards 2011'!$A$2:$BD$8547,N$19,FALSE)</f>
        <v>#N/A</v>
      </c>
      <c r="O62" s="32" t="e">
        <f>VLOOKUP($A$5&amp;$A62,'Wards 2011'!$A$2:$BD$8547,O$19,FALSE)</f>
        <v>#N/A</v>
      </c>
      <c r="P62" s="32" t="e">
        <f>VLOOKUP($A$5&amp;$A62,'Wards 2011'!$A$2:$BD$8547,P$19,FALSE)</f>
        <v>#N/A</v>
      </c>
      <c r="Q62" s="32" t="e">
        <f>VLOOKUP($A$5&amp;$A62,'Wards 2011'!$A$2:$BD$8547,Q$19,FALSE)</f>
        <v>#N/A</v>
      </c>
      <c r="R62" s="32" t="e">
        <f>VLOOKUP($A$5&amp;$A62,'Wards 2011'!$A$2:$BD$8547,R$19,FALSE)</f>
        <v>#N/A</v>
      </c>
      <c r="S62" s="32" t="e">
        <f>VLOOKUP($A$5&amp;$A62,'Wards 2011'!$A$2:$BD$8547,S$19,FALSE)</f>
        <v>#N/A</v>
      </c>
      <c r="T62" s="32" t="e">
        <f>VLOOKUP($A$5&amp;$A62,'Wards 2011'!$A$2:$BD$8547,T$19,FALSE)</f>
        <v>#N/A</v>
      </c>
      <c r="U62" s="32" t="e">
        <f>VLOOKUP($A$5&amp;$A62,'Wards 2011'!$A$2:$BD$8547,U$19,FALSE)</f>
        <v>#N/A</v>
      </c>
      <c r="V62" s="32" t="e">
        <f>VLOOKUP($A$5&amp;$A62,'Wards 2011'!$A$2:$BD$8547,V$19,FALSE)</f>
        <v>#N/A</v>
      </c>
      <c r="W62" s="32" t="e">
        <f>VLOOKUP($A$5&amp;$A62,'Wards 2011'!$A$2:$BD$8547,W$19,FALSE)</f>
        <v>#N/A</v>
      </c>
      <c r="X62" s="32" t="e">
        <f>VLOOKUP($A$5&amp;$A62,'Wards 2011'!$A$2:$BD$8547,X$19,FALSE)</f>
        <v>#N/A</v>
      </c>
      <c r="Y62" s="32" t="e">
        <f>VLOOKUP($A$5&amp;$A62,'Wards 2011'!$A$2:$BD$8547,Y$19,FALSE)</f>
        <v>#N/A</v>
      </c>
      <c r="Z62" s="32" t="e">
        <f>VLOOKUP($A$5&amp;$A62,'Wards 2011'!$A$2:$BD$8547,Z$19,FALSE)</f>
        <v>#N/A</v>
      </c>
      <c r="AA62" s="32" t="e">
        <f>VLOOKUP($A$5&amp;$A62,'Wards 2011'!$A$2:$BD$8547,AA$19,FALSE)</f>
        <v>#N/A</v>
      </c>
      <c r="AB62" s="32" t="e">
        <f>VLOOKUP($A$5&amp;$A62,'Wards 2011'!$A$2:$BD$8547,AB$19,FALSE)</f>
        <v>#N/A</v>
      </c>
      <c r="AC62" s="2" t="e">
        <f>VLOOKUP($A$5&amp;$A62,'Wards 2011'!$A$2:$BD$8547,AC$19,FALSE)</f>
        <v>#N/A</v>
      </c>
      <c r="AD62" s="2" t="e">
        <f>VLOOKUP($A$5&amp;$A62,'Wards 2011'!$A$2:$BD$8547,AD$19,FALSE)</f>
        <v>#N/A</v>
      </c>
      <c r="AE62" s="32" t="e">
        <f>VLOOKUP($A$5&amp;$A62,'Wards 2011'!$A$2:$BD$8547,AE$19,FALSE)</f>
        <v>#N/A</v>
      </c>
      <c r="AF62" s="32" t="e">
        <f>VLOOKUP($A$5&amp;$A62,'Wards 2011'!$A$2:$BD$8547,AF$19,FALSE)</f>
        <v>#N/A</v>
      </c>
      <c r="AG62" s="32" t="e">
        <f>VLOOKUP($A$5&amp;$A62,'Wards 2011'!$A$2:$BD$8547,AG$19,FALSE)</f>
        <v>#N/A</v>
      </c>
      <c r="AH62" s="2" t="e">
        <f>VLOOKUP($A$5&amp;$A62,'Wards 2011'!$A$2:$BD$8547,AH$19,FALSE)</f>
        <v>#N/A</v>
      </c>
      <c r="AI62" s="2" t="e">
        <f>VLOOKUP($A$5&amp;$A62,'Wards 2011'!$A$2:$BD$8547,AI$19,FALSE)</f>
        <v>#N/A</v>
      </c>
      <c r="AJ62" s="32" t="e">
        <f>VLOOKUP($A$5&amp;$A62,'Wards 2011'!$A$2:$BD$8547,AJ$19,FALSE)</f>
        <v>#N/A</v>
      </c>
      <c r="AK62" s="32" t="e">
        <f>VLOOKUP($A$5&amp;$A62,'Wards 2011'!$A$2:$BD$8547,AK$19,FALSE)</f>
        <v>#N/A</v>
      </c>
      <c r="AL62" s="32" t="e">
        <f>VLOOKUP($A$5&amp;$A62,'Wards 2011'!$A$2:$BD$8547,AL$19,FALSE)</f>
        <v>#N/A</v>
      </c>
      <c r="AM62" s="32" t="e">
        <f>VLOOKUP($A$5&amp;$A62,'Wards 2011'!$A$2:$BD$8547,AM$19,FALSE)</f>
        <v>#N/A</v>
      </c>
      <c r="AN62" s="39" t="e">
        <f>VLOOKUP($A$5&amp;$A62,'Wards 2011'!$A$2:$BD$8547,AN$19,FALSE)</f>
        <v>#N/A</v>
      </c>
      <c r="AO62" s="39" t="e">
        <f>VLOOKUP($A$5&amp;$A62,'Wards 2011'!$A$2:$BD$8547,AO$19,FALSE)</f>
        <v>#N/A</v>
      </c>
    </row>
    <row r="63" spans="1:41" x14ac:dyDescent="0.25">
      <c r="A63">
        <v>44</v>
      </c>
      <c r="B63" s="2" t="e">
        <f>VLOOKUP($A$5&amp;$A63,'Wards 2011'!$A$2:$BD$8547,B$19,FALSE)</f>
        <v>#N/A</v>
      </c>
      <c r="C63" s="2" t="e">
        <f>VLOOKUP($A$5&amp;$A63,'Wards 2011'!$A$2:$BD$8547,C$19,FALSE)</f>
        <v>#N/A</v>
      </c>
      <c r="D63" s="32" t="e">
        <f>VLOOKUP($A$5&amp;$A63,'Wards 2011'!$A$2:$BD$8547,D$19,FALSE)</f>
        <v>#N/A</v>
      </c>
      <c r="E63" s="2" t="e">
        <f>VLOOKUP($A$5&amp;$A63,'Wards 2011'!$A$2:$BD$8547,E$19,FALSE)</f>
        <v>#N/A</v>
      </c>
      <c r="F63" s="32" t="e">
        <f>VLOOKUP($A$5&amp;$A63,'Wards 2011'!$A$2:$BD$8547,F$19,FALSE)</f>
        <v>#N/A</v>
      </c>
      <c r="G63" s="32" t="e">
        <f>VLOOKUP($A$5&amp;$A63,'Wards 2011'!$A$2:$BD$8547,G$19,FALSE)</f>
        <v>#N/A</v>
      </c>
      <c r="H63" s="32" t="e">
        <f>VLOOKUP($A$5&amp;$A63,'Wards 2011'!$A$2:$BD$8547,H$19,FALSE)</f>
        <v>#N/A</v>
      </c>
      <c r="I63" s="32" t="e">
        <f>VLOOKUP($A$5&amp;$A63,'Wards 2011'!$A$2:$BD$8547,I$19,FALSE)</f>
        <v>#N/A</v>
      </c>
      <c r="J63" s="32" t="e">
        <f>VLOOKUP($A$5&amp;$A63,'Wards 2011'!$A$2:$BD$8547,J$19,FALSE)</f>
        <v>#N/A</v>
      </c>
      <c r="K63" s="32" t="e">
        <f>VLOOKUP($A$5&amp;$A63,'Wards 2011'!$A$2:$BD$8547,K$19,FALSE)</f>
        <v>#N/A</v>
      </c>
      <c r="L63" s="32" t="e">
        <f>VLOOKUP($A$5&amp;$A63,'Wards 2011'!$A$2:$BD$8547,L$19,FALSE)</f>
        <v>#N/A</v>
      </c>
      <c r="M63" s="32" t="e">
        <f>VLOOKUP($A$5&amp;$A63,'Wards 2011'!$A$2:$BD$8547,M$19,FALSE)</f>
        <v>#N/A</v>
      </c>
      <c r="N63" s="32" t="e">
        <f>VLOOKUP($A$5&amp;$A63,'Wards 2011'!$A$2:$BD$8547,N$19,FALSE)</f>
        <v>#N/A</v>
      </c>
      <c r="O63" s="32" t="e">
        <f>VLOOKUP($A$5&amp;$A63,'Wards 2011'!$A$2:$BD$8547,O$19,FALSE)</f>
        <v>#N/A</v>
      </c>
      <c r="P63" s="32" t="e">
        <f>VLOOKUP($A$5&amp;$A63,'Wards 2011'!$A$2:$BD$8547,P$19,FALSE)</f>
        <v>#N/A</v>
      </c>
      <c r="Q63" s="32" t="e">
        <f>VLOOKUP($A$5&amp;$A63,'Wards 2011'!$A$2:$BD$8547,Q$19,FALSE)</f>
        <v>#N/A</v>
      </c>
      <c r="R63" s="32" t="e">
        <f>VLOOKUP($A$5&amp;$A63,'Wards 2011'!$A$2:$BD$8547,R$19,FALSE)</f>
        <v>#N/A</v>
      </c>
      <c r="S63" s="32" t="e">
        <f>VLOOKUP($A$5&amp;$A63,'Wards 2011'!$A$2:$BD$8547,S$19,FALSE)</f>
        <v>#N/A</v>
      </c>
      <c r="T63" s="32" t="e">
        <f>VLOOKUP($A$5&amp;$A63,'Wards 2011'!$A$2:$BD$8547,T$19,FALSE)</f>
        <v>#N/A</v>
      </c>
      <c r="U63" s="32" t="e">
        <f>VLOOKUP($A$5&amp;$A63,'Wards 2011'!$A$2:$BD$8547,U$19,FALSE)</f>
        <v>#N/A</v>
      </c>
      <c r="V63" s="32" t="e">
        <f>VLOOKUP($A$5&amp;$A63,'Wards 2011'!$A$2:$BD$8547,V$19,FALSE)</f>
        <v>#N/A</v>
      </c>
      <c r="W63" s="32" t="e">
        <f>VLOOKUP($A$5&amp;$A63,'Wards 2011'!$A$2:$BD$8547,W$19,FALSE)</f>
        <v>#N/A</v>
      </c>
      <c r="X63" s="32" t="e">
        <f>VLOOKUP($A$5&amp;$A63,'Wards 2011'!$A$2:$BD$8547,X$19,FALSE)</f>
        <v>#N/A</v>
      </c>
      <c r="Y63" s="32" t="e">
        <f>VLOOKUP($A$5&amp;$A63,'Wards 2011'!$A$2:$BD$8547,Y$19,FALSE)</f>
        <v>#N/A</v>
      </c>
      <c r="Z63" s="32" t="e">
        <f>VLOOKUP($A$5&amp;$A63,'Wards 2011'!$A$2:$BD$8547,Z$19,FALSE)</f>
        <v>#N/A</v>
      </c>
      <c r="AA63" s="32" t="e">
        <f>VLOOKUP($A$5&amp;$A63,'Wards 2011'!$A$2:$BD$8547,AA$19,FALSE)</f>
        <v>#N/A</v>
      </c>
      <c r="AB63" s="32" t="e">
        <f>VLOOKUP($A$5&amp;$A63,'Wards 2011'!$A$2:$BD$8547,AB$19,FALSE)</f>
        <v>#N/A</v>
      </c>
      <c r="AC63" s="2" t="e">
        <f>VLOOKUP($A$5&amp;$A63,'Wards 2011'!$A$2:$BD$8547,AC$19,FALSE)</f>
        <v>#N/A</v>
      </c>
      <c r="AD63" s="2" t="e">
        <f>VLOOKUP($A$5&amp;$A63,'Wards 2011'!$A$2:$BD$8547,AD$19,FALSE)</f>
        <v>#N/A</v>
      </c>
      <c r="AE63" s="32" t="e">
        <f>VLOOKUP($A$5&amp;$A63,'Wards 2011'!$A$2:$BD$8547,AE$19,FALSE)</f>
        <v>#N/A</v>
      </c>
      <c r="AF63" s="32" t="e">
        <f>VLOOKUP($A$5&amp;$A63,'Wards 2011'!$A$2:$BD$8547,AF$19,FALSE)</f>
        <v>#N/A</v>
      </c>
      <c r="AG63" s="32" t="e">
        <f>VLOOKUP($A$5&amp;$A63,'Wards 2011'!$A$2:$BD$8547,AG$19,FALSE)</f>
        <v>#N/A</v>
      </c>
      <c r="AH63" s="2" t="e">
        <f>VLOOKUP($A$5&amp;$A63,'Wards 2011'!$A$2:$BD$8547,AH$19,FALSE)</f>
        <v>#N/A</v>
      </c>
      <c r="AI63" s="2" t="e">
        <f>VLOOKUP($A$5&amp;$A63,'Wards 2011'!$A$2:$BD$8547,AI$19,FALSE)</f>
        <v>#N/A</v>
      </c>
      <c r="AJ63" s="32" t="e">
        <f>VLOOKUP($A$5&amp;$A63,'Wards 2011'!$A$2:$BD$8547,AJ$19,FALSE)</f>
        <v>#N/A</v>
      </c>
      <c r="AK63" s="32" t="e">
        <f>VLOOKUP($A$5&amp;$A63,'Wards 2011'!$A$2:$BD$8547,AK$19,FALSE)</f>
        <v>#N/A</v>
      </c>
      <c r="AL63" s="32" t="e">
        <f>VLOOKUP($A$5&amp;$A63,'Wards 2011'!$A$2:$BD$8547,AL$19,FALSE)</f>
        <v>#N/A</v>
      </c>
      <c r="AM63" s="32" t="e">
        <f>VLOOKUP($A$5&amp;$A63,'Wards 2011'!$A$2:$BD$8547,AM$19,FALSE)</f>
        <v>#N/A</v>
      </c>
      <c r="AN63" s="39" t="e">
        <f>VLOOKUP($A$5&amp;$A63,'Wards 2011'!$A$2:$BD$8547,AN$19,FALSE)</f>
        <v>#N/A</v>
      </c>
      <c r="AO63" s="39" t="e">
        <f>VLOOKUP($A$5&amp;$A63,'Wards 2011'!$A$2:$BD$8547,AO$19,FALSE)</f>
        <v>#N/A</v>
      </c>
    </row>
    <row r="64" spans="1:41" x14ac:dyDescent="0.25">
      <c r="A64">
        <v>45</v>
      </c>
      <c r="B64" s="2" t="e">
        <f>VLOOKUP($A$5&amp;$A64,'Wards 2011'!$A$2:$BD$8547,B$19,FALSE)</f>
        <v>#N/A</v>
      </c>
      <c r="C64" s="2" t="e">
        <f>VLOOKUP($A$5&amp;$A64,'Wards 2011'!$A$2:$BD$8547,C$19,FALSE)</f>
        <v>#N/A</v>
      </c>
      <c r="D64" s="32" t="e">
        <f>VLOOKUP($A$5&amp;$A64,'Wards 2011'!$A$2:$BD$8547,D$19,FALSE)</f>
        <v>#N/A</v>
      </c>
      <c r="E64" s="2" t="e">
        <f>VLOOKUP($A$5&amp;$A64,'Wards 2011'!$A$2:$BD$8547,E$19,FALSE)</f>
        <v>#N/A</v>
      </c>
      <c r="F64" s="32" t="e">
        <f>VLOOKUP($A$5&amp;$A64,'Wards 2011'!$A$2:$BD$8547,F$19,FALSE)</f>
        <v>#N/A</v>
      </c>
      <c r="G64" s="32" t="e">
        <f>VLOOKUP($A$5&amp;$A64,'Wards 2011'!$A$2:$BD$8547,G$19,FALSE)</f>
        <v>#N/A</v>
      </c>
      <c r="H64" s="32" t="e">
        <f>VLOOKUP($A$5&amp;$A64,'Wards 2011'!$A$2:$BD$8547,H$19,FALSE)</f>
        <v>#N/A</v>
      </c>
      <c r="I64" s="32" t="e">
        <f>VLOOKUP($A$5&amp;$A64,'Wards 2011'!$A$2:$BD$8547,I$19,FALSE)</f>
        <v>#N/A</v>
      </c>
      <c r="J64" s="32" t="e">
        <f>VLOOKUP($A$5&amp;$A64,'Wards 2011'!$A$2:$BD$8547,J$19,FALSE)</f>
        <v>#N/A</v>
      </c>
      <c r="K64" s="32" t="e">
        <f>VLOOKUP($A$5&amp;$A64,'Wards 2011'!$A$2:$BD$8547,K$19,FALSE)</f>
        <v>#N/A</v>
      </c>
      <c r="L64" s="32" t="e">
        <f>VLOOKUP($A$5&amp;$A64,'Wards 2011'!$A$2:$BD$8547,L$19,FALSE)</f>
        <v>#N/A</v>
      </c>
      <c r="M64" s="32" t="e">
        <f>VLOOKUP($A$5&amp;$A64,'Wards 2011'!$A$2:$BD$8547,M$19,FALSE)</f>
        <v>#N/A</v>
      </c>
      <c r="N64" s="32" t="e">
        <f>VLOOKUP($A$5&amp;$A64,'Wards 2011'!$A$2:$BD$8547,N$19,FALSE)</f>
        <v>#N/A</v>
      </c>
      <c r="O64" s="32" t="e">
        <f>VLOOKUP($A$5&amp;$A64,'Wards 2011'!$A$2:$BD$8547,O$19,FALSE)</f>
        <v>#N/A</v>
      </c>
      <c r="P64" s="32" t="e">
        <f>VLOOKUP($A$5&amp;$A64,'Wards 2011'!$A$2:$BD$8547,P$19,FALSE)</f>
        <v>#N/A</v>
      </c>
      <c r="Q64" s="32" t="e">
        <f>VLOOKUP($A$5&amp;$A64,'Wards 2011'!$A$2:$BD$8547,Q$19,FALSE)</f>
        <v>#N/A</v>
      </c>
      <c r="R64" s="32" t="e">
        <f>VLOOKUP($A$5&amp;$A64,'Wards 2011'!$A$2:$BD$8547,R$19,FALSE)</f>
        <v>#N/A</v>
      </c>
      <c r="S64" s="32" t="e">
        <f>VLOOKUP($A$5&amp;$A64,'Wards 2011'!$A$2:$BD$8547,S$19,FALSE)</f>
        <v>#N/A</v>
      </c>
      <c r="T64" s="32" t="e">
        <f>VLOOKUP($A$5&amp;$A64,'Wards 2011'!$A$2:$BD$8547,T$19,FALSE)</f>
        <v>#N/A</v>
      </c>
      <c r="U64" s="32" t="e">
        <f>VLOOKUP($A$5&amp;$A64,'Wards 2011'!$A$2:$BD$8547,U$19,FALSE)</f>
        <v>#N/A</v>
      </c>
      <c r="V64" s="32" t="e">
        <f>VLOOKUP($A$5&amp;$A64,'Wards 2011'!$A$2:$BD$8547,V$19,FALSE)</f>
        <v>#N/A</v>
      </c>
      <c r="W64" s="32" t="e">
        <f>VLOOKUP($A$5&amp;$A64,'Wards 2011'!$A$2:$BD$8547,W$19,FALSE)</f>
        <v>#N/A</v>
      </c>
      <c r="X64" s="32" t="e">
        <f>VLOOKUP($A$5&amp;$A64,'Wards 2011'!$A$2:$BD$8547,X$19,FALSE)</f>
        <v>#N/A</v>
      </c>
      <c r="Y64" s="32" t="e">
        <f>VLOOKUP($A$5&amp;$A64,'Wards 2011'!$A$2:$BD$8547,Y$19,FALSE)</f>
        <v>#N/A</v>
      </c>
      <c r="Z64" s="32" t="e">
        <f>VLOOKUP($A$5&amp;$A64,'Wards 2011'!$A$2:$BD$8547,Z$19,FALSE)</f>
        <v>#N/A</v>
      </c>
      <c r="AA64" s="32" t="e">
        <f>VLOOKUP($A$5&amp;$A64,'Wards 2011'!$A$2:$BD$8547,AA$19,FALSE)</f>
        <v>#N/A</v>
      </c>
      <c r="AB64" s="32" t="e">
        <f>VLOOKUP($A$5&amp;$A64,'Wards 2011'!$A$2:$BD$8547,AB$19,FALSE)</f>
        <v>#N/A</v>
      </c>
      <c r="AC64" s="2" t="e">
        <f>VLOOKUP($A$5&amp;$A64,'Wards 2011'!$A$2:$BD$8547,AC$19,FALSE)</f>
        <v>#N/A</v>
      </c>
      <c r="AD64" s="2" t="e">
        <f>VLOOKUP($A$5&amp;$A64,'Wards 2011'!$A$2:$BD$8547,AD$19,FALSE)</f>
        <v>#N/A</v>
      </c>
      <c r="AE64" s="32" t="e">
        <f>VLOOKUP($A$5&amp;$A64,'Wards 2011'!$A$2:$BD$8547,AE$19,FALSE)</f>
        <v>#N/A</v>
      </c>
      <c r="AF64" s="32" t="e">
        <f>VLOOKUP($A$5&amp;$A64,'Wards 2011'!$A$2:$BD$8547,AF$19,FALSE)</f>
        <v>#N/A</v>
      </c>
      <c r="AG64" s="32" t="e">
        <f>VLOOKUP($A$5&amp;$A64,'Wards 2011'!$A$2:$BD$8547,AG$19,FALSE)</f>
        <v>#N/A</v>
      </c>
      <c r="AH64" s="2" t="e">
        <f>VLOOKUP($A$5&amp;$A64,'Wards 2011'!$A$2:$BD$8547,AH$19,FALSE)</f>
        <v>#N/A</v>
      </c>
      <c r="AI64" s="2" t="e">
        <f>VLOOKUP($A$5&amp;$A64,'Wards 2011'!$A$2:$BD$8547,AI$19,FALSE)</f>
        <v>#N/A</v>
      </c>
      <c r="AJ64" s="32" t="e">
        <f>VLOOKUP($A$5&amp;$A64,'Wards 2011'!$A$2:$BD$8547,AJ$19,FALSE)</f>
        <v>#N/A</v>
      </c>
      <c r="AK64" s="32" t="e">
        <f>VLOOKUP($A$5&amp;$A64,'Wards 2011'!$A$2:$BD$8547,AK$19,FALSE)</f>
        <v>#N/A</v>
      </c>
      <c r="AL64" s="32" t="e">
        <f>VLOOKUP($A$5&amp;$A64,'Wards 2011'!$A$2:$BD$8547,AL$19,FALSE)</f>
        <v>#N/A</v>
      </c>
      <c r="AM64" s="32" t="e">
        <f>VLOOKUP($A$5&amp;$A64,'Wards 2011'!$A$2:$BD$8547,AM$19,FALSE)</f>
        <v>#N/A</v>
      </c>
      <c r="AN64" s="39" t="e">
        <f>VLOOKUP($A$5&amp;$A64,'Wards 2011'!$A$2:$BD$8547,AN$19,FALSE)</f>
        <v>#N/A</v>
      </c>
      <c r="AO64" s="39" t="e">
        <f>VLOOKUP($A$5&amp;$A64,'Wards 2011'!$A$2:$BD$8547,AO$19,FALSE)</f>
        <v>#N/A</v>
      </c>
    </row>
    <row r="65" spans="1:41" x14ac:dyDescent="0.25">
      <c r="A65">
        <v>46</v>
      </c>
      <c r="B65" s="2" t="e">
        <f>VLOOKUP($A$5&amp;$A65,'Wards 2011'!$A$2:$BD$8547,B$19,FALSE)</f>
        <v>#N/A</v>
      </c>
      <c r="C65" s="2" t="e">
        <f>VLOOKUP($A$5&amp;$A65,'Wards 2011'!$A$2:$BD$8547,C$19,FALSE)</f>
        <v>#N/A</v>
      </c>
      <c r="D65" s="32" t="e">
        <f>VLOOKUP($A$5&amp;$A65,'Wards 2011'!$A$2:$BD$8547,D$19,FALSE)</f>
        <v>#N/A</v>
      </c>
      <c r="E65" s="2" t="e">
        <f>VLOOKUP($A$5&amp;$A65,'Wards 2011'!$A$2:$BD$8547,E$19,FALSE)</f>
        <v>#N/A</v>
      </c>
      <c r="F65" s="32" t="e">
        <f>VLOOKUP($A$5&amp;$A65,'Wards 2011'!$A$2:$BD$8547,F$19,FALSE)</f>
        <v>#N/A</v>
      </c>
      <c r="G65" s="32" t="e">
        <f>VLOOKUP($A$5&amp;$A65,'Wards 2011'!$A$2:$BD$8547,G$19,FALSE)</f>
        <v>#N/A</v>
      </c>
      <c r="H65" s="32" t="e">
        <f>VLOOKUP($A$5&amp;$A65,'Wards 2011'!$A$2:$BD$8547,H$19,FALSE)</f>
        <v>#N/A</v>
      </c>
      <c r="I65" s="32" t="e">
        <f>VLOOKUP($A$5&amp;$A65,'Wards 2011'!$A$2:$BD$8547,I$19,FALSE)</f>
        <v>#N/A</v>
      </c>
      <c r="J65" s="32" t="e">
        <f>VLOOKUP($A$5&amp;$A65,'Wards 2011'!$A$2:$BD$8547,J$19,FALSE)</f>
        <v>#N/A</v>
      </c>
      <c r="K65" s="32" t="e">
        <f>VLOOKUP($A$5&amp;$A65,'Wards 2011'!$A$2:$BD$8547,K$19,FALSE)</f>
        <v>#N/A</v>
      </c>
      <c r="L65" s="32" t="e">
        <f>VLOOKUP($A$5&amp;$A65,'Wards 2011'!$A$2:$BD$8547,L$19,FALSE)</f>
        <v>#N/A</v>
      </c>
      <c r="M65" s="32" t="e">
        <f>VLOOKUP($A$5&amp;$A65,'Wards 2011'!$A$2:$BD$8547,M$19,FALSE)</f>
        <v>#N/A</v>
      </c>
      <c r="N65" s="32" t="e">
        <f>VLOOKUP($A$5&amp;$A65,'Wards 2011'!$A$2:$BD$8547,N$19,FALSE)</f>
        <v>#N/A</v>
      </c>
      <c r="O65" s="32" t="e">
        <f>VLOOKUP($A$5&amp;$A65,'Wards 2011'!$A$2:$BD$8547,O$19,FALSE)</f>
        <v>#N/A</v>
      </c>
      <c r="P65" s="32" t="e">
        <f>VLOOKUP($A$5&amp;$A65,'Wards 2011'!$A$2:$BD$8547,P$19,FALSE)</f>
        <v>#N/A</v>
      </c>
      <c r="Q65" s="32" t="e">
        <f>VLOOKUP($A$5&amp;$A65,'Wards 2011'!$A$2:$BD$8547,Q$19,FALSE)</f>
        <v>#N/A</v>
      </c>
      <c r="R65" s="32" t="e">
        <f>VLOOKUP($A$5&amp;$A65,'Wards 2011'!$A$2:$BD$8547,R$19,FALSE)</f>
        <v>#N/A</v>
      </c>
      <c r="S65" s="32" t="e">
        <f>VLOOKUP($A$5&amp;$A65,'Wards 2011'!$A$2:$BD$8547,S$19,FALSE)</f>
        <v>#N/A</v>
      </c>
      <c r="T65" s="32" t="e">
        <f>VLOOKUP($A$5&amp;$A65,'Wards 2011'!$A$2:$BD$8547,T$19,FALSE)</f>
        <v>#N/A</v>
      </c>
      <c r="U65" s="32" t="e">
        <f>VLOOKUP($A$5&amp;$A65,'Wards 2011'!$A$2:$BD$8547,U$19,FALSE)</f>
        <v>#N/A</v>
      </c>
      <c r="V65" s="32" t="e">
        <f>VLOOKUP($A$5&amp;$A65,'Wards 2011'!$A$2:$BD$8547,V$19,FALSE)</f>
        <v>#N/A</v>
      </c>
      <c r="W65" s="32" t="e">
        <f>VLOOKUP($A$5&amp;$A65,'Wards 2011'!$A$2:$BD$8547,W$19,FALSE)</f>
        <v>#N/A</v>
      </c>
      <c r="X65" s="32" t="e">
        <f>VLOOKUP($A$5&amp;$A65,'Wards 2011'!$A$2:$BD$8547,X$19,FALSE)</f>
        <v>#N/A</v>
      </c>
      <c r="Y65" s="32" t="e">
        <f>VLOOKUP($A$5&amp;$A65,'Wards 2011'!$A$2:$BD$8547,Y$19,FALSE)</f>
        <v>#N/A</v>
      </c>
      <c r="Z65" s="32" t="e">
        <f>VLOOKUP($A$5&amp;$A65,'Wards 2011'!$A$2:$BD$8547,Z$19,FALSE)</f>
        <v>#N/A</v>
      </c>
      <c r="AA65" s="32" t="e">
        <f>VLOOKUP($A$5&amp;$A65,'Wards 2011'!$A$2:$BD$8547,AA$19,FALSE)</f>
        <v>#N/A</v>
      </c>
      <c r="AB65" s="32" t="e">
        <f>VLOOKUP($A$5&amp;$A65,'Wards 2011'!$A$2:$BD$8547,AB$19,FALSE)</f>
        <v>#N/A</v>
      </c>
      <c r="AC65" s="2" t="e">
        <f>VLOOKUP($A$5&amp;$A65,'Wards 2011'!$A$2:$BD$8547,AC$19,FALSE)</f>
        <v>#N/A</v>
      </c>
      <c r="AD65" s="2" t="e">
        <f>VLOOKUP($A$5&amp;$A65,'Wards 2011'!$A$2:$BD$8547,AD$19,FALSE)</f>
        <v>#N/A</v>
      </c>
      <c r="AE65" s="32" t="e">
        <f>VLOOKUP($A$5&amp;$A65,'Wards 2011'!$A$2:$BD$8547,AE$19,FALSE)</f>
        <v>#N/A</v>
      </c>
      <c r="AF65" s="32" t="e">
        <f>VLOOKUP($A$5&amp;$A65,'Wards 2011'!$A$2:$BD$8547,AF$19,FALSE)</f>
        <v>#N/A</v>
      </c>
      <c r="AG65" s="32" t="e">
        <f>VLOOKUP($A$5&amp;$A65,'Wards 2011'!$A$2:$BD$8547,AG$19,FALSE)</f>
        <v>#N/A</v>
      </c>
      <c r="AH65" s="2" t="e">
        <f>VLOOKUP($A$5&amp;$A65,'Wards 2011'!$A$2:$BD$8547,AH$19,FALSE)</f>
        <v>#N/A</v>
      </c>
      <c r="AI65" s="2" t="e">
        <f>VLOOKUP($A$5&amp;$A65,'Wards 2011'!$A$2:$BD$8547,AI$19,FALSE)</f>
        <v>#N/A</v>
      </c>
      <c r="AJ65" s="32" t="e">
        <f>VLOOKUP($A$5&amp;$A65,'Wards 2011'!$A$2:$BD$8547,AJ$19,FALSE)</f>
        <v>#N/A</v>
      </c>
      <c r="AK65" s="32" t="e">
        <f>VLOOKUP($A$5&amp;$A65,'Wards 2011'!$A$2:$BD$8547,AK$19,FALSE)</f>
        <v>#N/A</v>
      </c>
      <c r="AL65" s="32" t="e">
        <f>VLOOKUP($A$5&amp;$A65,'Wards 2011'!$A$2:$BD$8547,AL$19,FALSE)</f>
        <v>#N/A</v>
      </c>
      <c r="AM65" s="32" t="e">
        <f>VLOOKUP($A$5&amp;$A65,'Wards 2011'!$A$2:$BD$8547,AM$19,FALSE)</f>
        <v>#N/A</v>
      </c>
      <c r="AN65" s="39" t="e">
        <f>VLOOKUP($A$5&amp;$A65,'Wards 2011'!$A$2:$BD$8547,AN$19,FALSE)</f>
        <v>#N/A</v>
      </c>
      <c r="AO65" s="39" t="e">
        <f>VLOOKUP($A$5&amp;$A65,'Wards 2011'!$A$2:$BD$8547,AO$19,FALSE)</f>
        <v>#N/A</v>
      </c>
    </row>
    <row r="66" spans="1:41" x14ac:dyDescent="0.25">
      <c r="A66">
        <v>47</v>
      </c>
      <c r="B66" s="2" t="e">
        <f>VLOOKUP($A$5&amp;$A66,'Wards 2011'!$A$2:$BD$8547,B$19,FALSE)</f>
        <v>#N/A</v>
      </c>
      <c r="C66" s="2" t="e">
        <f>VLOOKUP($A$5&amp;$A66,'Wards 2011'!$A$2:$BD$8547,C$19,FALSE)</f>
        <v>#N/A</v>
      </c>
      <c r="D66" s="32" t="e">
        <f>VLOOKUP($A$5&amp;$A66,'Wards 2011'!$A$2:$BD$8547,D$19,FALSE)</f>
        <v>#N/A</v>
      </c>
      <c r="E66" s="2" t="e">
        <f>VLOOKUP($A$5&amp;$A66,'Wards 2011'!$A$2:$BD$8547,E$19,FALSE)</f>
        <v>#N/A</v>
      </c>
      <c r="F66" s="32" t="e">
        <f>VLOOKUP($A$5&amp;$A66,'Wards 2011'!$A$2:$BD$8547,F$19,FALSE)</f>
        <v>#N/A</v>
      </c>
      <c r="G66" s="32" t="e">
        <f>VLOOKUP($A$5&amp;$A66,'Wards 2011'!$A$2:$BD$8547,G$19,FALSE)</f>
        <v>#N/A</v>
      </c>
      <c r="H66" s="32" t="e">
        <f>VLOOKUP($A$5&amp;$A66,'Wards 2011'!$A$2:$BD$8547,H$19,FALSE)</f>
        <v>#N/A</v>
      </c>
      <c r="I66" s="32" t="e">
        <f>VLOOKUP($A$5&amp;$A66,'Wards 2011'!$A$2:$BD$8547,I$19,FALSE)</f>
        <v>#N/A</v>
      </c>
      <c r="J66" s="32" t="e">
        <f>VLOOKUP($A$5&amp;$A66,'Wards 2011'!$A$2:$BD$8547,J$19,FALSE)</f>
        <v>#N/A</v>
      </c>
      <c r="K66" s="32" t="e">
        <f>VLOOKUP($A$5&amp;$A66,'Wards 2011'!$A$2:$BD$8547,K$19,FALSE)</f>
        <v>#N/A</v>
      </c>
      <c r="L66" s="32" t="e">
        <f>VLOOKUP($A$5&amp;$A66,'Wards 2011'!$A$2:$BD$8547,L$19,FALSE)</f>
        <v>#N/A</v>
      </c>
      <c r="M66" s="32" t="e">
        <f>VLOOKUP($A$5&amp;$A66,'Wards 2011'!$A$2:$BD$8547,M$19,FALSE)</f>
        <v>#N/A</v>
      </c>
      <c r="N66" s="32" t="e">
        <f>VLOOKUP($A$5&amp;$A66,'Wards 2011'!$A$2:$BD$8547,N$19,FALSE)</f>
        <v>#N/A</v>
      </c>
      <c r="O66" s="32" t="e">
        <f>VLOOKUP($A$5&amp;$A66,'Wards 2011'!$A$2:$BD$8547,O$19,FALSE)</f>
        <v>#N/A</v>
      </c>
      <c r="P66" s="32" t="e">
        <f>VLOOKUP($A$5&amp;$A66,'Wards 2011'!$A$2:$BD$8547,P$19,FALSE)</f>
        <v>#N/A</v>
      </c>
      <c r="Q66" s="32" t="e">
        <f>VLOOKUP($A$5&amp;$A66,'Wards 2011'!$A$2:$BD$8547,Q$19,FALSE)</f>
        <v>#N/A</v>
      </c>
      <c r="R66" s="32" t="e">
        <f>VLOOKUP($A$5&amp;$A66,'Wards 2011'!$A$2:$BD$8547,R$19,FALSE)</f>
        <v>#N/A</v>
      </c>
      <c r="S66" s="32" t="e">
        <f>VLOOKUP($A$5&amp;$A66,'Wards 2011'!$A$2:$BD$8547,S$19,FALSE)</f>
        <v>#N/A</v>
      </c>
      <c r="T66" s="32" t="e">
        <f>VLOOKUP($A$5&amp;$A66,'Wards 2011'!$A$2:$BD$8547,T$19,FALSE)</f>
        <v>#N/A</v>
      </c>
      <c r="U66" s="32" t="e">
        <f>VLOOKUP($A$5&amp;$A66,'Wards 2011'!$A$2:$BD$8547,U$19,FALSE)</f>
        <v>#N/A</v>
      </c>
      <c r="V66" s="32" t="e">
        <f>VLOOKUP($A$5&amp;$A66,'Wards 2011'!$A$2:$BD$8547,V$19,FALSE)</f>
        <v>#N/A</v>
      </c>
      <c r="W66" s="32" t="e">
        <f>VLOOKUP($A$5&amp;$A66,'Wards 2011'!$A$2:$BD$8547,W$19,FALSE)</f>
        <v>#N/A</v>
      </c>
      <c r="X66" s="32" t="e">
        <f>VLOOKUP($A$5&amp;$A66,'Wards 2011'!$A$2:$BD$8547,X$19,FALSE)</f>
        <v>#N/A</v>
      </c>
      <c r="Y66" s="32" t="e">
        <f>VLOOKUP($A$5&amp;$A66,'Wards 2011'!$A$2:$BD$8547,Y$19,FALSE)</f>
        <v>#N/A</v>
      </c>
      <c r="Z66" s="32" t="e">
        <f>VLOOKUP($A$5&amp;$A66,'Wards 2011'!$A$2:$BD$8547,Z$19,FALSE)</f>
        <v>#N/A</v>
      </c>
      <c r="AA66" s="32" t="e">
        <f>VLOOKUP($A$5&amp;$A66,'Wards 2011'!$A$2:$BD$8547,AA$19,FALSE)</f>
        <v>#N/A</v>
      </c>
      <c r="AB66" s="32" t="e">
        <f>VLOOKUP($A$5&amp;$A66,'Wards 2011'!$A$2:$BD$8547,AB$19,FALSE)</f>
        <v>#N/A</v>
      </c>
      <c r="AC66" s="2" t="e">
        <f>VLOOKUP($A$5&amp;$A66,'Wards 2011'!$A$2:$BD$8547,AC$19,FALSE)</f>
        <v>#N/A</v>
      </c>
      <c r="AD66" s="2" t="e">
        <f>VLOOKUP($A$5&amp;$A66,'Wards 2011'!$A$2:$BD$8547,AD$19,FALSE)</f>
        <v>#N/A</v>
      </c>
      <c r="AE66" s="32" t="e">
        <f>VLOOKUP($A$5&amp;$A66,'Wards 2011'!$A$2:$BD$8547,AE$19,FALSE)</f>
        <v>#N/A</v>
      </c>
      <c r="AF66" s="32" t="e">
        <f>VLOOKUP($A$5&amp;$A66,'Wards 2011'!$A$2:$BD$8547,AF$19,FALSE)</f>
        <v>#N/A</v>
      </c>
      <c r="AG66" s="32" t="e">
        <f>VLOOKUP($A$5&amp;$A66,'Wards 2011'!$A$2:$BD$8547,AG$19,FALSE)</f>
        <v>#N/A</v>
      </c>
      <c r="AH66" s="2" t="e">
        <f>VLOOKUP($A$5&amp;$A66,'Wards 2011'!$A$2:$BD$8547,AH$19,FALSE)</f>
        <v>#N/A</v>
      </c>
      <c r="AI66" s="2" t="e">
        <f>VLOOKUP($A$5&amp;$A66,'Wards 2011'!$A$2:$BD$8547,AI$19,FALSE)</f>
        <v>#N/A</v>
      </c>
      <c r="AJ66" s="32" t="e">
        <f>VLOOKUP($A$5&amp;$A66,'Wards 2011'!$A$2:$BD$8547,AJ$19,FALSE)</f>
        <v>#N/A</v>
      </c>
      <c r="AK66" s="32" t="e">
        <f>VLOOKUP($A$5&amp;$A66,'Wards 2011'!$A$2:$BD$8547,AK$19,FALSE)</f>
        <v>#N/A</v>
      </c>
      <c r="AL66" s="32" t="e">
        <f>VLOOKUP($A$5&amp;$A66,'Wards 2011'!$A$2:$BD$8547,AL$19,FALSE)</f>
        <v>#N/A</v>
      </c>
      <c r="AM66" s="32" t="e">
        <f>VLOOKUP($A$5&amp;$A66,'Wards 2011'!$A$2:$BD$8547,AM$19,FALSE)</f>
        <v>#N/A</v>
      </c>
      <c r="AN66" s="39" t="e">
        <f>VLOOKUP($A$5&amp;$A66,'Wards 2011'!$A$2:$BD$8547,AN$19,FALSE)</f>
        <v>#N/A</v>
      </c>
      <c r="AO66" s="39" t="e">
        <f>VLOOKUP($A$5&amp;$A66,'Wards 2011'!$A$2:$BD$8547,AO$19,FALSE)</f>
        <v>#N/A</v>
      </c>
    </row>
    <row r="67" spans="1:41" x14ac:dyDescent="0.25">
      <c r="A67">
        <v>48</v>
      </c>
      <c r="B67" s="2" t="e">
        <f>VLOOKUP($A$5&amp;$A67,'Wards 2011'!$A$2:$BD$8547,B$19,FALSE)</f>
        <v>#N/A</v>
      </c>
      <c r="C67" s="2" t="e">
        <f>VLOOKUP($A$5&amp;$A67,'Wards 2011'!$A$2:$BD$8547,C$19,FALSE)</f>
        <v>#N/A</v>
      </c>
      <c r="D67" s="32" t="e">
        <f>VLOOKUP($A$5&amp;$A67,'Wards 2011'!$A$2:$BD$8547,D$19,FALSE)</f>
        <v>#N/A</v>
      </c>
      <c r="E67" s="2" t="e">
        <f>VLOOKUP($A$5&amp;$A67,'Wards 2011'!$A$2:$BD$8547,E$19,FALSE)</f>
        <v>#N/A</v>
      </c>
      <c r="F67" s="32" t="e">
        <f>VLOOKUP($A$5&amp;$A67,'Wards 2011'!$A$2:$BD$8547,F$19,FALSE)</f>
        <v>#N/A</v>
      </c>
      <c r="G67" s="32" t="e">
        <f>VLOOKUP($A$5&amp;$A67,'Wards 2011'!$A$2:$BD$8547,G$19,FALSE)</f>
        <v>#N/A</v>
      </c>
      <c r="H67" s="32" t="e">
        <f>VLOOKUP($A$5&amp;$A67,'Wards 2011'!$A$2:$BD$8547,H$19,FALSE)</f>
        <v>#N/A</v>
      </c>
      <c r="I67" s="32" t="e">
        <f>VLOOKUP($A$5&amp;$A67,'Wards 2011'!$A$2:$BD$8547,I$19,FALSE)</f>
        <v>#N/A</v>
      </c>
      <c r="J67" s="32" t="e">
        <f>VLOOKUP($A$5&amp;$A67,'Wards 2011'!$A$2:$BD$8547,J$19,FALSE)</f>
        <v>#N/A</v>
      </c>
      <c r="K67" s="32" t="e">
        <f>VLOOKUP($A$5&amp;$A67,'Wards 2011'!$A$2:$BD$8547,K$19,FALSE)</f>
        <v>#N/A</v>
      </c>
      <c r="L67" s="32" t="e">
        <f>VLOOKUP($A$5&amp;$A67,'Wards 2011'!$A$2:$BD$8547,L$19,FALSE)</f>
        <v>#N/A</v>
      </c>
      <c r="M67" s="32" t="e">
        <f>VLOOKUP($A$5&amp;$A67,'Wards 2011'!$A$2:$BD$8547,M$19,FALSE)</f>
        <v>#N/A</v>
      </c>
      <c r="N67" s="32" t="e">
        <f>VLOOKUP($A$5&amp;$A67,'Wards 2011'!$A$2:$BD$8547,N$19,FALSE)</f>
        <v>#N/A</v>
      </c>
      <c r="O67" s="32" t="e">
        <f>VLOOKUP($A$5&amp;$A67,'Wards 2011'!$A$2:$BD$8547,O$19,FALSE)</f>
        <v>#N/A</v>
      </c>
      <c r="P67" s="32" t="e">
        <f>VLOOKUP($A$5&amp;$A67,'Wards 2011'!$A$2:$BD$8547,P$19,FALSE)</f>
        <v>#N/A</v>
      </c>
      <c r="Q67" s="32" t="e">
        <f>VLOOKUP($A$5&amp;$A67,'Wards 2011'!$A$2:$BD$8547,Q$19,FALSE)</f>
        <v>#N/A</v>
      </c>
      <c r="R67" s="32" t="e">
        <f>VLOOKUP($A$5&amp;$A67,'Wards 2011'!$A$2:$BD$8547,R$19,FALSE)</f>
        <v>#N/A</v>
      </c>
      <c r="S67" s="32" t="e">
        <f>VLOOKUP($A$5&amp;$A67,'Wards 2011'!$A$2:$BD$8547,S$19,FALSE)</f>
        <v>#N/A</v>
      </c>
      <c r="T67" s="32" t="e">
        <f>VLOOKUP($A$5&amp;$A67,'Wards 2011'!$A$2:$BD$8547,T$19,FALSE)</f>
        <v>#N/A</v>
      </c>
      <c r="U67" s="32" t="e">
        <f>VLOOKUP($A$5&amp;$A67,'Wards 2011'!$A$2:$BD$8547,U$19,FALSE)</f>
        <v>#N/A</v>
      </c>
      <c r="V67" s="32" t="e">
        <f>VLOOKUP($A$5&amp;$A67,'Wards 2011'!$A$2:$BD$8547,V$19,FALSE)</f>
        <v>#N/A</v>
      </c>
      <c r="W67" s="32" t="e">
        <f>VLOOKUP($A$5&amp;$A67,'Wards 2011'!$A$2:$BD$8547,W$19,FALSE)</f>
        <v>#N/A</v>
      </c>
      <c r="X67" s="32" t="e">
        <f>VLOOKUP($A$5&amp;$A67,'Wards 2011'!$A$2:$BD$8547,X$19,FALSE)</f>
        <v>#N/A</v>
      </c>
      <c r="Y67" s="32" t="e">
        <f>VLOOKUP($A$5&amp;$A67,'Wards 2011'!$A$2:$BD$8547,Y$19,FALSE)</f>
        <v>#N/A</v>
      </c>
      <c r="Z67" s="32" t="e">
        <f>VLOOKUP($A$5&amp;$A67,'Wards 2011'!$A$2:$BD$8547,Z$19,FALSE)</f>
        <v>#N/A</v>
      </c>
      <c r="AA67" s="32" t="e">
        <f>VLOOKUP($A$5&amp;$A67,'Wards 2011'!$A$2:$BD$8547,AA$19,FALSE)</f>
        <v>#N/A</v>
      </c>
      <c r="AB67" s="32" t="e">
        <f>VLOOKUP($A$5&amp;$A67,'Wards 2011'!$A$2:$BD$8547,AB$19,FALSE)</f>
        <v>#N/A</v>
      </c>
      <c r="AC67" s="2" t="e">
        <f>VLOOKUP($A$5&amp;$A67,'Wards 2011'!$A$2:$BD$8547,AC$19,FALSE)</f>
        <v>#N/A</v>
      </c>
      <c r="AD67" s="2" t="e">
        <f>VLOOKUP($A$5&amp;$A67,'Wards 2011'!$A$2:$BD$8547,AD$19,FALSE)</f>
        <v>#N/A</v>
      </c>
      <c r="AE67" s="32" t="e">
        <f>VLOOKUP($A$5&amp;$A67,'Wards 2011'!$A$2:$BD$8547,AE$19,FALSE)</f>
        <v>#N/A</v>
      </c>
      <c r="AF67" s="32" t="e">
        <f>VLOOKUP($A$5&amp;$A67,'Wards 2011'!$A$2:$BD$8547,AF$19,FALSE)</f>
        <v>#N/A</v>
      </c>
      <c r="AG67" s="32" t="e">
        <f>VLOOKUP($A$5&amp;$A67,'Wards 2011'!$A$2:$BD$8547,AG$19,FALSE)</f>
        <v>#N/A</v>
      </c>
      <c r="AH67" s="2" t="e">
        <f>VLOOKUP($A$5&amp;$A67,'Wards 2011'!$A$2:$BD$8547,AH$19,FALSE)</f>
        <v>#N/A</v>
      </c>
      <c r="AI67" s="2" t="e">
        <f>VLOOKUP($A$5&amp;$A67,'Wards 2011'!$A$2:$BD$8547,AI$19,FALSE)</f>
        <v>#N/A</v>
      </c>
      <c r="AJ67" s="32" t="e">
        <f>VLOOKUP($A$5&amp;$A67,'Wards 2011'!$A$2:$BD$8547,AJ$19,FALSE)</f>
        <v>#N/A</v>
      </c>
      <c r="AK67" s="32" t="e">
        <f>VLOOKUP($A$5&amp;$A67,'Wards 2011'!$A$2:$BD$8547,AK$19,FALSE)</f>
        <v>#N/A</v>
      </c>
      <c r="AL67" s="32" t="e">
        <f>VLOOKUP($A$5&amp;$A67,'Wards 2011'!$A$2:$BD$8547,AL$19,FALSE)</f>
        <v>#N/A</v>
      </c>
      <c r="AM67" s="32" t="e">
        <f>VLOOKUP($A$5&amp;$A67,'Wards 2011'!$A$2:$BD$8547,AM$19,FALSE)</f>
        <v>#N/A</v>
      </c>
      <c r="AN67" s="39" t="e">
        <f>VLOOKUP($A$5&amp;$A67,'Wards 2011'!$A$2:$BD$8547,AN$19,FALSE)</f>
        <v>#N/A</v>
      </c>
      <c r="AO67" s="39" t="e">
        <f>VLOOKUP($A$5&amp;$A67,'Wards 2011'!$A$2:$BD$8547,AO$19,FALSE)</f>
        <v>#N/A</v>
      </c>
    </row>
    <row r="68" spans="1:41" x14ac:dyDescent="0.25">
      <c r="A68">
        <v>49</v>
      </c>
      <c r="B68" s="2" t="e">
        <f>VLOOKUP($A$5&amp;$A68,'Wards 2011'!$A$2:$BD$8547,B$19,FALSE)</f>
        <v>#N/A</v>
      </c>
      <c r="C68" s="2" t="e">
        <f>VLOOKUP($A$5&amp;$A68,'Wards 2011'!$A$2:$BD$8547,C$19,FALSE)</f>
        <v>#N/A</v>
      </c>
      <c r="D68" s="32" t="e">
        <f>VLOOKUP($A$5&amp;$A68,'Wards 2011'!$A$2:$BD$8547,D$19,FALSE)</f>
        <v>#N/A</v>
      </c>
      <c r="E68" s="2" t="e">
        <f>VLOOKUP($A$5&amp;$A68,'Wards 2011'!$A$2:$BD$8547,E$19,FALSE)</f>
        <v>#N/A</v>
      </c>
      <c r="F68" s="32" t="e">
        <f>VLOOKUP($A$5&amp;$A68,'Wards 2011'!$A$2:$BD$8547,F$19,FALSE)</f>
        <v>#N/A</v>
      </c>
      <c r="G68" s="32" t="e">
        <f>VLOOKUP($A$5&amp;$A68,'Wards 2011'!$A$2:$BD$8547,G$19,FALSE)</f>
        <v>#N/A</v>
      </c>
      <c r="H68" s="32" t="e">
        <f>VLOOKUP($A$5&amp;$A68,'Wards 2011'!$A$2:$BD$8547,H$19,FALSE)</f>
        <v>#N/A</v>
      </c>
      <c r="I68" s="32" t="e">
        <f>VLOOKUP($A$5&amp;$A68,'Wards 2011'!$A$2:$BD$8547,I$19,FALSE)</f>
        <v>#N/A</v>
      </c>
      <c r="J68" s="32" t="e">
        <f>VLOOKUP($A$5&amp;$A68,'Wards 2011'!$A$2:$BD$8547,J$19,FALSE)</f>
        <v>#N/A</v>
      </c>
      <c r="K68" s="32" t="e">
        <f>VLOOKUP($A$5&amp;$A68,'Wards 2011'!$A$2:$BD$8547,K$19,FALSE)</f>
        <v>#N/A</v>
      </c>
      <c r="L68" s="32" t="e">
        <f>VLOOKUP($A$5&amp;$A68,'Wards 2011'!$A$2:$BD$8547,L$19,FALSE)</f>
        <v>#N/A</v>
      </c>
      <c r="M68" s="32" t="e">
        <f>VLOOKUP($A$5&amp;$A68,'Wards 2011'!$A$2:$BD$8547,M$19,FALSE)</f>
        <v>#N/A</v>
      </c>
      <c r="N68" s="32" t="e">
        <f>VLOOKUP($A$5&amp;$A68,'Wards 2011'!$A$2:$BD$8547,N$19,FALSE)</f>
        <v>#N/A</v>
      </c>
      <c r="O68" s="32" t="e">
        <f>VLOOKUP($A$5&amp;$A68,'Wards 2011'!$A$2:$BD$8547,O$19,FALSE)</f>
        <v>#N/A</v>
      </c>
      <c r="P68" s="32" t="e">
        <f>VLOOKUP($A$5&amp;$A68,'Wards 2011'!$A$2:$BD$8547,P$19,FALSE)</f>
        <v>#N/A</v>
      </c>
      <c r="Q68" s="32" t="e">
        <f>VLOOKUP($A$5&amp;$A68,'Wards 2011'!$A$2:$BD$8547,Q$19,FALSE)</f>
        <v>#N/A</v>
      </c>
      <c r="R68" s="32" t="e">
        <f>VLOOKUP($A$5&amp;$A68,'Wards 2011'!$A$2:$BD$8547,R$19,FALSE)</f>
        <v>#N/A</v>
      </c>
      <c r="S68" s="32" t="e">
        <f>VLOOKUP($A$5&amp;$A68,'Wards 2011'!$A$2:$BD$8547,S$19,FALSE)</f>
        <v>#N/A</v>
      </c>
      <c r="T68" s="32" t="e">
        <f>VLOOKUP($A$5&amp;$A68,'Wards 2011'!$A$2:$BD$8547,T$19,FALSE)</f>
        <v>#N/A</v>
      </c>
      <c r="U68" s="32" t="e">
        <f>VLOOKUP($A$5&amp;$A68,'Wards 2011'!$A$2:$BD$8547,U$19,FALSE)</f>
        <v>#N/A</v>
      </c>
      <c r="V68" s="32" t="e">
        <f>VLOOKUP($A$5&amp;$A68,'Wards 2011'!$A$2:$BD$8547,V$19,FALSE)</f>
        <v>#N/A</v>
      </c>
      <c r="W68" s="32" t="e">
        <f>VLOOKUP($A$5&amp;$A68,'Wards 2011'!$A$2:$BD$8547,W$19,FALSE)</f>
        <v>#N/A</v>
      </c>
      <c r="X68" s="32" t="e">
        <f>VLOOKUP($A$5&amp;$A68,'Wards 2011'!$A$2:$BD$8547,X$19,FALSE)</f>
        <v>#N/A</v>
      </c>
      <c r="Y68" s="32" t="e">
        <f>VLOOKUP($A$5&amp;$A68,'Wards 2011'!$A$2:$BD$8547,Y$19,FALSE)</f>
        <v>#N/A</v>
      </c>
      <c r="Z68" s="32" t="e">
        <f>VLOOKUP($A$5&amp;$A68,'Wards 2011'!$A$2:$BD$8547,Z$19,FALSE)</f>
        <v>#N/A</v>
      </c>
      <c r="AA68" s="32" t="e">
        <f>VLOOKUP($A$5&amp;$A68,'Wards 2011'!$A$2:$BD$8547,AA$19,FALSE)</f>
        <v>#N/A</v>
      </c>
      <c r="AB68" s="32" t="e">
        <f>VLOOKUP($A$5&amp;$A68,'Wards 2011'!$A$2:$BD$8547,AB$19,FALSE)</f>
        <v>#N/A</v>
      </c>
      <c r="AC68" s="2" t="e">
        <f>VLOOKUP($A$5&amp;$A68,'Wards 2011'!$A$2:$BD$8547,AC$19,FALSE)</f>
        <v>#N/A</v>
      </c>
      <c r="AD68" s="2" t="e">
        <f>VLOOKUP($A$5&amp;$A68,'Wards 2011'!$A$2:$BD$8547,AD$19,FALSE)</f>
        <v>#N/A</v>
      </c>
      <c r="AE68" s="32" t="e">
        <f>VLOOKUP($A$5&amp;$A68,'Wards 2011'!$A$2:$BD$8547,AE$19,FALSE)</f>
        <v>#N/A</v>
      </c>
      <c r="AF68" s="32" t="e">
        <f>VLOOKUP($A$5&amp;$A68,'Wards 2011'!$A$2:$BD$8547,AF$19,FALSE)</f>
        <v>#N/A</v>
      </c>
      <c r="AG68" s="32" t="e">
        <f>VLOOKUP($A$5&amp;$A68,'Wards 2011'!$A$2:$BD$8547,AG$19,FALSE)</f>
        <v>#N/A</v>
      </c>
      <c r="AH68" s="2" t="e">
        <f>VLOOKUP($A$5&amp;$A68,'Wards 2011'!$A$2:$BD$8547,AH$19,FALSE)</f>
        <v>#N/A</v>
      </c>
      <c r="AI68" s="2" t="e">
        <f>VLOOKUP($A$5&amp;$A68,'Wards 2011'!$A$2:$BD$8547,AI$19,FALSE)</f>
        <v>#N/A</v>
      </c>
      <c r="AJ68" s="32" t="e">
        <f>VLOOKUP($A$5&amp;$A68,'Wards 2011'!$A$2:$BD$8547,AJ$19,FALSE)</f>
        <v>#N/A</v>
      </c>
      <c r="AK68" s="32" t="e">
        <f>VLOOKUP($A$5&amp;$A68,'Wards 2011'!$A$2:$BD$8547,AK$19,FALSE)</f>
        <v>#N/A</v>
      </c>
      <c r="AL68" s="32" t="e">
        <f>VLOOKUP($A$5&amp;$A68,'Wards 2011'!$A$2:$BD$8547,AL$19,FALSE)</f>
        <v>#N/A</v>
      </c>
      <c r="AM68" s="32" t="e">
        <f>VLOOKUP($A$5&amp;$A68,'Wards 2011'!$A$2:$BD$8547,AM$19,FALSE)</f>
        <v>#N/A</v>
      </c>
      <c r="AN68" s="39" t="e">
        <f>VLOOKUP($A$5&amp;$A68,'Wards 2011'!$A$2:$BD$8547,AN$19,FALSE)</f>
        <v>#N/A</v>
      </c>
      <c r="AO68" s="39" t="e">
        <f>VLOOKUP($A$5&amp;$A68,'Wards 2011'!$A$2:$BD$8547,AO$19,FALSE)</f>
        <v>#N/A</v>
      </c>
    </row>
    <row r="69" spans="1:41" x14ac:dyDescent="0.25">
      <c r="A69">
        <v>50</v>
      </c>
      <c r="B69" s="2" t="e">
        <f>VLOOKUP($A$5&amp;$A69,'Wards 2011'!$A$2:$BD$8547,B$19,FALSE)</f>
        <v>#N/A</v>
      </c>
      <c r="C69" s="2" t="e">
        <f>VLOOKUP($A$5&amp;$A69,'Wards 2011'!$A$2:$BD$8547,C$19,FALSE)</f>
        <v>#N/A</v>
      </c>
      <c r="D69" s="32" t="e">
        <f>VLOOKUP($A$5&amp;$A69,'Wards 2011'!$A$2:$BD$8547,D$19,FALSE)</f>
        <v>#N/A</v>
      </c>
      <c r="E69" s="2" t="e">
        <f>VLOOKUP($A$5&amp;$A69,'Wards 2011'!$A$2:$BD$8547,E$19,FALSE)</f>
        <v>#N/A</v>
      </c>
      <c r="F69" s="32" t="e">
        <f>VLOOKUP($A$5&amp;$A69,'Wards 2011'!$A$2:$BD$8547,F$19,FALSE)</f>
        <v>#N/A</v>
      </c>
      <c r="G69" s="32" t="e">
        <f>VLOOKUP($A$5&amp;$A69,'Wards 2011'!$A$2:$BD$8547,G$19,FALSE)</f>
        <v>#N/A</v>
      </c>
      <c r="H69" s="32" t="e">
        <f>VLOOKUP($A$5&amp;$A69,'Wards 2011'!$A$2:$BD$8547,H$19,FALSE)</f>
        <v>#N/A</v>
      </c>
      <c r="I69" s="32" t="e">
        <f>VLOOKUP($A$5&amp;$A69,'Wards 2011'!$A$2:$BD$8547,I$19,FALSE)</f>
        <v>#N/A</v>
      </c>
      <c r="J69" s="32" t="e">
        <f>VLOOKUP($A$5&amp;$A69,'Wards 2011'!$A$2:$BD$8547,J$19,FALSE)</f>
        <v>#N/A</v>
      </c>
      <c r="K69" s="32" t="e">
        <f>VLOOKUP($A$5&amp;$A69,'Wards 2011'!$A$2:$BD$8547,K$19,FALSE)</f>
        <v>#N/A</v>
      </c>
      <c r="L69" s="32" t="e">
        <f>VLOOKUP($A$5&amp;$A69,'Wards 2011'!$A$2:$BD$8547,L$19,FALSE)</f>
        <v>#N/A</v>
      </c>
      <c r="M69" s="32" t="e">
        <f>VLOOKUP($A$5&amp;$A69,'Wards 2011'!$A$2:$BD$8547,M$19,FALSE)</f>
        <v>#N/A</v>
      </c>
      <c r="N69" s="32" t="e">
        <f>VLOOKUP($A$5&amp;$A69,'Wards 2011'!$A$2:$BD$8547,N$19,FALSE)</f>
        <v>#N/A</v>
      </c>
      <c r="O69" s="32" t="e">
        <f>VLOOKUP($A$5&amp;$A69,'Wards 2011'!$A$2:$BD$8547,O$19,FALSE)</f>
        <v>#N/A</v>
      </c>
      <c r="P69" s="32" t="e">
        <f>VLOOKUP($A$5&amp;$A69,'Wards 2011'!$A$2:$BD$8547,P$19,FALSE)</f>
        <v>#N/A</v>
      </c>
      <c r="Q69" s="32" t="e">
        <f>VLOOKUP($A$5&amp;$A69,'Wards 2011'!$A$2:$BD$8547,Q$19,FALSE)</f>
        <v>#N/A</v>
      </c>
      <c r="R69" s="32" t="e">
        <f>VLOOKUP($A$5&amp;$A69,'Wards 2011'!$A$2:$BD$8547,R$19,FALSE)</f>
        <v>#N/A</v>
      </c>
      <c r="S69" s="32" t="e">
        <f>VLOOKUP($A$5&amp;$A69,'Wards 2011'!$A$2:$BD$8547,S$19,FALSE)</f>
        <v>#N/A</v>
      </c>
      <c r="T69" s="32" t="e">
        <f>VLOOKUP($A$5&amp;$A69,'Wards 2011'!$A$2:$BD$8547,T$19,FALSE)</f>
        <v>#N/A</v>
      </c>
      <c r="U69" s="32" t="e">
        <f>VLOOKUP($A$5&amp;$A69,'Wards 2011'!$A$2:$BD$8547,U$19,FALSE)</f>
        <v>#N/A</v>
      </c>
      <c r="V69" s="32" t="e">
        <f>VLOOKUP($A$5&amp;$A69,'Wards 2011'!$A$2:$BD$8547,V$19,FALSE)</f>
        <v>#N/A</v>
      </c>
      <c r="W69" s="32" t="e">
        <f>VLOOKUP($A$5&amp;$A69,'Wards 2011'!$A$2:$BD$8547,W$19,FALSE)</f>
        <v>#N/A</v>
      </c>
      <c r="X69" s="32" t="e">
        <f>VLOOKUP($A$5&amp;$A69,'Wards 2011'!$A$2:$BD$8547,X$19,FALSE)</f>
        <v>#N/A</v>
      </c>
      <c r="Y69" s="32" t="e">
        <f>VLOOKUP($A$5&amp;$A69,'Wards 2011'!$A$2:$BD$8547,Y$19,FALSE)</f>
        <v>#N/A</v>
      </c>
      <c r="Z69" s="32" t="e">
        <f>VLOOKUP($A$5&amp;$A69,'Wards 2011'!$A$2:$BD$8547,Z$19,FALSE)</f>
        <v>#N/A</v>
      </c>
      <c r="AA69" s="32" t="e">
        <f>VLOOKUP($A$5&amp;$A69,'Wards 2011'!$A$2:$BD$8547,AA$19,FALSE)</f>
        <v>#N/A</v>
      </c>
      <c r="AB69" s="32" t="e">
        <f>VLOOKUP($A$5&amp;$A69,'Wards 2011'!$A$2:$BD$8547,AB$19,FALSE)</f>
        <v>#N/A</v>
      </c>
      <c r="AC69" s="2" t="e">
        <f>VLOOKUP($A$5&amp;$A69,'Wards 2011'!$A$2:$BD$8547,AC$19,FALSE)</f>
        <v>#N/A</v>
      </c>
      <c r="AD69" s="2" t="e">
        <f>VLOOKUP($A$5&amp;$A69,'Wards 2011'!$A$2:$BD$8547,AD$19,FALSE)</f>
        <v>#N/A</v>
      </c>
      <c r="AE69" s="32" t="e">
        <f>VLOOKUP($A$5&amp;$A69,'Wards 2011'!$A$2:$BD$8547,AE$19,FALSE)</f>
        <v>#N/A</v>
      </c>
      <c r="AF69" s="32" t="e">
        <f>VLOOKUP($A$5&amp;$A69,'Wards 2011'!$A$2:$BD$8547,AF$19,FALSE)</f>
        <v>#N/A</v>
      </c>
      <c r="AG69" s="32" t="e">
        <f>VLOOKUP($A$5&amp;$A69,'Wards 2011'!$A$2:$BD$8547,AG$19,FALSE)</f>
        <v>#N/A</v>
      </c>
      <c r="AH69" s="2" t="e">
        <f>VLOOKUP($A$5&amp;$A69,'Wards 2011'!$A$2:$BD$8547,AH$19,FALSE)</f>
        <v>#N/A</v>
      </c>
      <c r="AI69" s="2" t="e">
        <f>VLOOKUP($A$5&amp;$A69,'Wards 2011'!$A$2:$BD$8547,AI$19,FALSE)</f>
        <v>#N/A</v>
      </c>
      <c r="AJ69" s="32" t="e">
        <f>VLOOKUP($A$5&amp;$A69,'Wards 2011'!$A$2:$BD$8547,AJ$19,FALSE)</f>
        <v>#N/A</v>
      </c>
      <c r="AK69" s="32" t="e">
        <f>VLOOKUP($A$5&amp;$A69,'Wards 2011'!$A$2:$BD$8547,AK$19,FALSE)</f>
        <v>#N/A</v>
      </c>
      <c r="AL69" s="32" t="e">
        <f>VLOOKUP($A$5&amp;$A69,'Wards 2011'!$A$2:$BD$8547,AL$19,FALSE)</f>
        <v>#N/A</v>
      </c>
      <c r="AM69" s="32" t="e">
        <f>VLOOKUP($A$5&amp;$A69,'Wards 2011'!$A$2:$BD$8547,AM$19,FALSE)</f>
        <v>#N/A</v>
      </c>
      <c r="AN69" s="39" t="e">
        <f>VLOOKUP($A$5&amp;$A69,'Wards 2011'!$A$2:$BD$8547,AN$19,FALSE)</f>
        <v>#N/A</v>
      </c>
      <c r="AO69" s="39" t="e">
        <f>VLOOKUP($A$5&amp;$A69,'Wards 2011'!$A$2:$BD$8547,AO$19,FALSE)</f>
        <v>#N/A</v>
      </c>
    </row>
    <row r="70" spans="1:41" x14ac:dyDescent="0.25">
      <c r="A70">
        <v>51</v>
      </c>
      <c r="B70" s="2" t="e">
        <f>VLOOKUP($A$5&amp;$A70,'Wards 2011'!$A$2:$BD$8547,B$19,FALSE)</f>
        <v>#N/A</v>
      </c>
      <c r="C70" s="2" t="e">
        <f>VLOOKUP($A$5&amp;$A70,'Wards 2011'!$A$2:$BD$8547,C$19,FALSE)</f>
        <v>#N/A</v>
      </c>
      <c r="D70" s="32" t="e">
        <f>VLOOKUP($A$5&amp;$A70,'Wards 2011'!$A$2:$BD$8547,D$19,FALSE)</f>
        <v>#N/A</v>
      </c>
      <c r="E70" s="2" t="e">
        <f>VLOOKUP($A$5&amp;$A70,'Wards 2011'!$A$2:$BD$8547,E$19,FALSE)</f>
        <v>#N/A</v>
      </c>
      <c r="F70" s="32" t="e">
        <f>VLOOKUP($A$5&amp;$A70,'Wards 2011'!$A$2:$BD$8547,F$19,FALSE)</f>
        <v>#N/A</v>
      </c>
      <c r="G70" s="32" t="e">
        <f>VLOOKUP($A$5&amp;$A70,'Wards 2011'!$A$2:$BD$8547,G$19,FALSE)</f>
        <v>#N/A</v>
      </c>
      <c r="H70" s="32" t="e">
        <f>VLOOKUP($A$5&amp;$A70,'Wards 2011'!$A$2:$BD$8547,H$19,FALSE)</f>
        <v>#N/A</v>
      </c>
      <c r="I70" s="32" t="e">
        <f>VLOOKUP($A$5&amp;$A70,'Wards 2011'!$A$2:$BD$8547,I$19,FALSE)</f>
        <v>#N/A</v>
      </c>
      <c r="J70" s="32" t="e">
        <f>VLOOKUP($A$5&amp;$A70,'Wards 2011'!$A$2:$BD$8547,J$19,FALSE)</f>
        <v>#N/A</v>
      </c>
      <c r="K70" s="32" t="e">
        <f>VLOOKUP($A$5&amp;$A70,'Wards 2011'!$A$2:$BD$8547,K$19,FALSE)</f>
        <v>#N/A</v>
      </c>
      <c r="L70" s="32" t="e">
        <f>VLOOKUP($A$5&amp;$A70,'Wards 2011'!$A$2:$BD$8547,L$19,FALSE)</f>
        <v>#N/A</v>
      </c>
      <c r="M70" s="32" t="e">
        <f>VLOOKUP($A$5&amp;$A70,'Wards 2011'!$A$2:$BD$8547,M$19,FALSE)</f>
        <v>#N/A</v>
      </c>
      <c r="N70" s="32" t="e">
        <f>VLOOKUP($A$5&amp;$A70,'Wards 2011'!$A$2:$BD$8547,N$19,FALSE)</f>
        <v>#N/A</v>
      </c>
      <c r="O70" s="32" t="e">
        <f>VLOOKUP($A$5&amp;$A70,'Wards 2011'!$A$2:$BD$8547,O$19,FALSE)</f>
        <v>#N/A</v>
      </c>
      <c r="P70" s="32" t="e">
        <f>VLOOKUP($A$5&amp;$A70,'Wards 2011'!$A$2:$BD$8547,P$19,FALSE)</f>
        <v>#N/A</v>
      </c>
      <c r="Q70" s="32" t="e">
        <f>VLOOKUP($A$5&amp;$A70,'Wards 2011'!$A$2:$BD$8547,Q$19,FALSE)</f>
        <v>#N/A</v>
      </c>
      <c r="R70" s="32" t="e">
        <f>VLOOKUP($A$5&amp;$A70,'Wards 2011'!$A$2:$BD$8547,R$19,FALSE)</f>
        <v>#N/A</v>
      </c>
      <c r="S70" s="32" t="e">
        <f>VLOOKUP($A$5&amp;$A70,'Wards 2011'!$A$2:$BD$8547,S$19,FALSE)</f>
        <v>#N/A</v>
      </c>
      <c r="T70" s="32" t="e">
        <f>VLOOKUP($A$5&amp;$A70,'Wards 2011'!$A$2:$BD$8547,T$19,FALSE)</f>
        <v>#N/A</v>
      </c>
      <c r="U70" s="32" t="e">
        <f>VLOOKUP($A$5&amp;$A70,'Wards 2011'!$A$2:$BD$8547,U$19,FALSE)</f>
        <v>#N/A</v>
      </c>
      <c r="V70" s="32" t="e">
        <f>VLOOKUP($A$5&amp;$A70,'Wards 2011'!$A$2:$BD$8547,V$19,FALSE)</f>
        <v>#N/A</v>
      </c>
      <c r="W70" s="32" t="e">
        <f>VLOOKUP($A$5&amp;$A70,'Wards 2011'!$A$2:$BD$8547,W$19,FALSE)</f>
        <v>#N/A</v>
      </c>
      <c r="X70" s="32" t="e">
        <f>VLOOKUP($A$5&amp;$A70,'Wards 2011'!$A$2:$BD$8547,X$19,FALSE)</f>
        <v>#N/A</v>
      </c>
      <c r="Y70" s="32" t="e">
        <f>VLOOKUP($A$5&amp;$A70,'Wards 2011'!$A$2:$BD$8547,Y$19,FALSE)</f>
        <v>#N/A</v>
      </c>
      <c r="Z70" s="32" t="e">
        <f>VLOOKUP($A$5&amp;$A70,'Wards 2011'!$A$2:$BD$8547,Z$19,FALSE)</f>
        <v>#N/A</v>
      </c>
      <c r="AA70" s="32" t="e">
        <f>VLOOKUP($A$5&amp;$A70,'Wards 2011'!$A$2:$BD$8547,AA$19,FALSE)</f>
        <v>#N/A</v>
      </c>
      <c r="AB70" s="32" t="e">
        <f>VLOOKUP($A$5&amp;$A70,'Wards 2011'!$A$2:$BD$8547,AB$19,FALSE)</f>
        <v>#N/A</v>
      </c>
      <c r="AC70" s="2" t="e">
        <f>VLOOKUP($A$5&amp;$A70,'Wards 2011'!$A$2:$BD$8547,AC$19,FALSE)</f>
        <v>#N/A</v>
      </c>
      <c r="AD70" s="2" t="e">
        <f>VLOOKUP($A$5&amp;$A70,'Wards 2011'!$A$2:$BD$8547,AD$19,FALSE)</f>
        <v>#N/A</v>
      </c>
      <c r="AE70" s="32" t="e">
        <f>VLOOKUP($A$5&amp;$A70,'Wards 2011'!$A$2:$BD$8547,AE$19,FALSE)</f>
        <v>#N/A</v>
      </c>
      <c r="AF70" s="32" t="e">
        <f>VLOOKUP($A$5&amp;$A70,'Wards 2011'!$A$2:$BD$8547,AF$19,FALSE)</f>
        <v>#N/A</v>
      </c>
      <c r="AG70" s="32" t="e">
        <f>VLOOKUP($A$5&amp;$A70,'Wards 2011'!$A$2:$BD$8547,AG$19,FALSE)</f>
        <v>#N/A</v>
      </c>
      <c r="AH70" s="2" t="e">
        <f>VLOOKUP($A$5&amp;$A70,'Wards 2011'!$A$2:$BD$8547,AH$19,FALSE)</f>
        <v>#N/A</v>
      </c>
      <c r="AI70" s="2" t="e">
        <f>VLOOKUP($A$5&amp;$A70,'Wards 2011'!$A$2:$BD$8547,AI$19,FALSE)</f>
        <v>#N/A</v>
      </c>
      <c r="AJ70" s="32" t="e">
        <f>VLOOKUP($A$5&amp;$A70,'Wards 2011'!$A$2:$BD$8547,AJ$19,FALSE)</f>
        <v>#N/A</v>
      </c>
      <c r="AK70" s="32" t="e">
        <f>VLOOKUP($A$5&amp;$A70,'Wards 2011'!$A$2:$BD$8547,AK$19,FALSE)</f>
        <v>#N/A</v>
      </c>
      <c r="AL70" s="32" t="e">
        <f>VLOOKUP($A$5&amp;$A70,'Wards 2011'!$A$2:$BD$8547,AL$19,FALSE)</f>
        <v>#N/A</v>
      </c>
      <c r="AM70" s="32" t="e">
        <f>VLOOKUP($A$5&amp;$A70,'Wards 2011'!$A$2:$BD$8547,AM$19,FALSE)</f>
        <v>#N/A</v>
      </c>
      <c r="AN70" s="39" t="e">
        <f>VLOOKUP($A$5&amp;$A70,'Wards 2011'!$A$2:$BD$8547,AN$19,FALSE)</f>
        <v>#N/A</v>
      </c>
      <c r="AO70" s="39" t="e">
        <f>VLOOKUP($A$5&amp;$A70,'Wards 2011'!$A$2:$BD$8547,AO$19,FALSE)</f>
        <v>#N/A</v>
      </c>
    </row>
    <row r="71" spans="1:41" x14ac:dyDescent="0.25">
      <c r="A71">
        <v>52</v>
      </c>
      <c r="B71" s="2" t="e">
        <f>VLOOKUP($A$5&amp;$A71,'Wards 2011'!$A$2:$BD$8547,B$19,FALSE)</f>
        <v>#N/A</v>
      </c>
      <c r="C71" s="2" t="e">
        <f>VLOOKUP($A$5&amp;$A71,'Wards 2011'!$A$2:$BD$8547,C$19,FALSE)</f>
        <v>#N/A</v>
      </c>
      <c r="D71" s="32" t="e">
        <f>VLOOKUP($A$5&amp;$A71,'Wards 2011'!$A$2:$BD$8547,D$19,FALSE)</f>
        <v>#N/A</v>
      </c>
      <c r="E71" s="2" t="e">
        <f>VLOOKUP($A$5&amp;$A71,'Wards 2011'!$A$2:$BD$8547,E$19,FALSE)</f>
        <v>#N/A</v>
      </c>
      <c r="F71" s="32" t="e">
        <f>VLOOKUP($A$5&amp;$A71,'Wards 2011'!$A$2:$BD$8547,F$19,FALSE)</f>
        <v>#N/A</v>
      </c>
      <c r="G71" s="32" t="e">
        <f>VLOOKUP($A$5&amp;$A71,'Wards 2011'!$A$2:$BD$8547,G$19,FALSE)</f>
        <v>#N/A</v>
      </c>
      <c r="H71" s="32" t="e">
        <f>VLOOKUP($A$5&amp;$A71,'Wards 2011'!$A$2:$BD$8547,H$19,FALSE)</f>
        <v>#N/A</v>
      </c>
      <c r="I71" s="32" t="e">
        <f>VLOOKUP($A$5&amp;$A71,'Wards 2011'!$A$2:$BD$8547,I$19,FALSE)</f>
        <v>#N/A</v>
      </c>
      <c r="J71" s="32" t="e">
        <f>VLOOKUP($A$5&amp;$A71,'Wards 2011'!$A$2:$BD$8547,J$19,FALSE)</f>
        <v>#N/A</v>
      </c>
      <c r="K71" s="32" t="e">
        <f>VLOOKUP($A$5&amp;$A71,'Wards 2011'!$A$2:$BD$8547,K$19,FALSE)</f>
        <v>#N/A</v>
      </c>
      <c r="L71" s="32" t="e">
        <f>VLOOKUP($A$5&amp;$A71,'Wards 2011'!$A$2:$BD$8547,L$19,FALSE)</f>
        <v>#N/A</v>
      </c>
      <c r="M71" s="32" t="e">
        <f>VLOOKUP($A$5&amp;$A71,'Wards 2011'!$A$2:$BD$8547,M$19,FALSE)</f>
        <v>#N/A</v>
      </c>
      <c r="N71" s="32" t="e">
        <f>VLOOKUP($A$5&amp;$A71,'Wards 2011'!$A$2:$BD$8547,N$19,FALSE)</f>
        <v>#N/A</v>
      </c>
      <c r="O71" s="32" t="e">
        <f>VLOOKUP($A$5&amp;$A71,'Wards 2011'!$A$2:$BD$8547,O$19,FALSE)</f>
        <v>#N/A</v>
      </c>
      <c r="P71" s="32" t="e">
        <f>VLOOKUP($A$5&amp;$A71,'Wards 2011'!$A$2:$BD$8547,P$19,FALSE)</f>
        <v>#N/A</v>
      </c>
      <c r="Q71" s="32" t="e">
        <f>VLOOKUP($A$5&amp;$A71,'Wards 2011'!$A$2:$BD$8547,Q$19,FALSE)</f>
        <v>#N/A</v>
      </c>
      <c r="R71" s="32" t="e">
        <f>VLOOKUP($A$5&amp;$A71,'Wards 2011'!$A$2:$BD$8547,R$19,FALSE)</f>
        <v>#N/A</v>
      </c>
      <c r="S71" s="32" t="e">
        <f>VLOOKUP($A$5&amp;$A71,'Wards 2011'!$A$2:$BD$8547,S$19,FALSE)</f>
        <v>#N/A</v>
      </c>
      <c r="T71" s="32" t="e">
        <f>VLOOKUP($A$5&amp;$A71,'Wards 2011'!$A$2:$BD$8547,T$19,FALSE)</f>
        <v>#N/A</v>
      </c>
      <c r="U71" s="32" t="e">
        <f>VLOOKUP($A$5&amp;$A71,'Wards 2011'!$A$2:$BD$8547,U$19,FALSE)</f>
        <v>#N/A</v>
      </c>
      <c r="V71" s="32" t="e">
        <f>VLOOKUP($A$5&amp;$A71,'Wards 2011'!$A$2:$BD$8547,V$19,FALSE)</f>
        <v>#N/A</v>
      </c>
      <c r="W71" s="32" t="e">
        <f>VLOOKUP($A$5&amp;$A71,'Wards 2011'!$A$2:$BD$8547,W$19,FALSE)</f>
        <v>#N/A</v>
      </c>
      <c r="X71" s="32" t="e">
        <f>VLOOKUP($A$5&amp;$A71,'Wards 2011'!$A$2:$BD$8547,X$19,FALSE)</f>
        <v>#N/A</v>
      </c>
      <c r="Y71" s="32" t="e">
        <f>VLOOKUP($A$5&amp;$A71,'Wards 2011'!$A$2:$BD$8547,Y$19,FALSE)</f>
        <v>#N/A</v>
      </c>
      <c r="Z71" s="32" t="e">
        <f>VLOOKUP($A$5&amp;$A71,'Wards 2011'!$A$2:$BD$8547,Z$19,FALSE)</f>
        <v>#N/A</v>
      </c>
      <c r="AA71" s="32" t="e">
        <f>VLOOKUP($A$5&amp;$A71,'Wards 2011'!$A$2:$BD$8547,AA$19,FALSE)</f>
        <v>#N/A</v>
      </c>
      <c r="AB71" s="32" t="e">
        <f>VLOOKUP($A$5&amp;$A71,'Wards 2011'!$A$2:$BD$8547,AB$19,FALSE)</f>
        <v>#N/A</v>
      </c>
      <c r="AC71" s="2" t="e">
        <f>VLOOKUP($A$5&amp;$A71,'Wards 2011'!$A$2:$BD$8547,AC$19,FALSE)</f>
        <v>#N/A</v>
      </c>
      <c r="AD71" s="2" t="e">
        <f>VLOOKUP($A$5&amp;$A71,'Wards 2011'!$A$2:$BD$8547,AD$19,FALSE)</f>
        <v>#N/A</v>
      </c>
      <c r="AE71" s="32" t="e">
        <f>VLOOKUP($A$5&amp;$A71,'Wards 2011'!$A$2:$BD$8547,AE$19,FALSE)</f>
        <v>#N/A</v>
      </c>
      <c r="AF71" s="32" t="e">
        <f>VLOOKUP($A$5&amp;$A71,'Wards 2011'!$A$2:$BD$8547,AF$19,FALSE)</f>
        <v>#N/A</v>
      </c>
      <c r="AG71" s="32" t="e">
        <f>VLOOKUP($A$5&amp;$A71,'Wards 2011'!$A$2:$BD$8547,AG$19,FALSE)</f>
        <v>#N/A</v>
      </c>
      <c r="AH71" s="2" t="e">
        <f>VLOOKUP($A$5&amp;$A71,'Wards 2011'!$A$2:$BD$8547,AH$19,FALSE)</f>
        <v>#N/A</v>
      </c>
      <c r="AI71" s="2" t="e">
        <f>VLOOKUP($A$5&amp;$A71,'Wards 2011'!$A$2:$BD$8547,AI$19,FALSE)</f>
        <v>#N/A</v>
      </c>
      <c r="AJ71" s="32" t="e">
        <f>VLOOKUP($A$5&amp;$A71,'Wards 2011'!$A$2:$BD$8547,AJ$19,FALSE)</f>
        <v>#N/A</v>
      </c>
      <c r="AK71" s="32" t="e">
        <f>VLOOKUP($A$5&amp;$A71,'Wards 2011'!$A$2:$BD$8547,AK$19,FALSE)</f>
        <v>#N/A</v>
      </c>
      <c r="AL71" s="32" t="e">
        <f>VLOOKUP($A$5&amp;$A71,'Wards 2011'!$A$2:$BD$8547,AL$19,FALSE)</f>
        <v>#N/A</v>
      </c>
      <c r="AM71" s="32" t="e">
        <f>VLOOKUP($A$5&amp;$A71,'Wards 2011'!$A$2:$BD$8547,AM$19,FALSE)</f>
        <v>#N/A</v>
      </c>
      <c r="AN71" s="39" t="e">
        <f>VLOOKUP($A$5&amp;$A71,'Wards 2011'!$A$2:$BD$8547,AN$19,FALSE)</f>
        <v>#N/A</v>
      </c>
      <c r="AO71" s="39" t="e">
        <f>VLOOKUP($A$5&amp;$A71,'Wards 2011'!$A$2:$BD$8547,AO$19,FALSE)</f>
        <v>#N/A</v>
      </c>
    </row>
    <row r="72" spans="1:41" x14ac:dyDescent="0.25">
      <c r="A72">
        <v>53</v>
      </c>
      <c r="B72" s="2" t="e">
        <f>VLOOKUP($A$5&amp;$A72,'Wards 2011'!$A$2:$BD$8547,B$19,FALSE)</f>
        <v>#N/A</v>
      </c>
      <c r="C72" s="2" t="e">
        <f>VLOOKUP($A$5&amp;$A72,'Wards 2011'!$A$2:$BD$8547,C$19,FALSE)</f>
        <v>#N/A</v>
      </c>
      <c r="D72" s="32" t="e">
        <f>VLOOKUP($A$5&amp;$A72,'Wards 2011'!$A$2:$BD$8547,D$19,FALSE)</f>
        <v>#N/A</v>
      </c>
      <c r="E72" s="2" t="e">
        <f>VLOOKUP($A$5&amp;$A72,'Wards 2011'!$A$2:$BD$8547,E$19,FALSE)</f>
        <v>#N/A</v>
      </c>
      <c r="F72" s="32" t="e">
        <f>VLOOKUP($A$5&amp;$A72,'Wards 2011'!$A$2:$BD$8547,F$19,FALSE)</f>
        <v>#N/A</v>
      </c>
      <c r="G72" s="32" t="e">
        <f>VLOOKUP($A$5&amp;$A72,'Wards 2011'!$A$2:$BD$8547,G$19,FALSE)</f>
        <v>#N/A</v>
      </c>
      <c r="H72" s="32" t="e">
        <f>VLOOKUP($A$5&amp;$A72,'Wards 2011'!$A$2:$BD$8547,H$19,FALSE)</f>
        <v>#N/A</v>
      </c>
      <c r="I72" s="32" t="e">
        <f>VLOOKUP($A$5&amp;$A72,'Wards 2011'!$A$2:$BD$8547,I$19,FALSE)</f>
        <v>#N/A</v>
      </c>
      <c r="J72" s="32" t="e">
        <f>VLOOKUP($A$5&amp;$A72,'Wards 2011'!$A$2:$BD$8547,J$19,FALSE)</f>
        <v>#N/A</v>
      </c>
      <c r="K72" s="32" t="e">
        <f>VLOOKUP($A$5&amp;$A72,'Wards 2011'!$A$2:$BD$8547,K$19,FALSE)</f>
        <v>#N/A</v>
      </c>
      <c r="L72" s="32" t="e">
        <f>VLOOKUP($A$5&amp;$A72,'Wards 2011'!$A$2:$BD$8547,L$19,FALSE)</f>
        <v>#N/A</v>
      </c>
      <c r="M72" s="32" t="e">
        <f>VLOOKUP($A$5&amp;$A72,'Wards 2011'!$A$2:$BD$8547,M$19,FALSE)</f>
        <v>#N/A</v>
      </c>
      <c r="N72" s="32" t="e">
        <f>VLOOKUP($A$5&amp;$A72,'Wards 2011'!$A$2:$BD$8547,N$19,FALSE)</f>
        <v>#N/A</v>
      </c>
      <c r="O72" s="32" t="e">
        <f>VLOOKUP($A$5&amp;$A72,'Wards 2011'!$A$2:$BD$8547,O$19,FALSE)</f>
        <v>#N/A</v>
      </c>
      <c r="P72" s="32" t="e">
        <f>VLOOKUP($A$5&amp;$A72,'Wards 2011'!$A$2:$BD$8547,P$19,FALSE)</f>
        <v>#N/A</v>
      </c>
      <c r="Q72" s="32" t="e">
        <f>VLOOKUP($A$5&amp;$A72,'Wards 2011'!$A$2:$BD$8547,Q$19,FALSE)</f>
        <v>#N/A</v>
      </c>
      <c r="R72" s="32" t="e">
        <f>VLOOKUP($A$5&amp;$A72,'Wards 2011'!$A$2:$BD$8547,R$19,FALSE)</f>
        <v>#N/A</v>
      </c>
      <c r="S72" s="32" t="e">
        <f>VLOOKUP($A$5&amp;$A72,'Wards 2011'!$A$2:$BD$8547,S$19,FALSE)</f>
        <v>#N/A</v>
      </c>
      <c r="T72" s="32" t="e">
        <f>VLOOKUP($A$5&amp;$A72,'Wards 2011'!$A$2:$BD$8547,T$19,FALSE)</f>
        <v>#N/A</v>
      </c>
      <c r="U72" s="32" t="e">
        <f>VLOOKUP($A$5&amp;$A72,'Wards 2011'!$A$2:$BD$8547,U$19,FALSE)</f>
        <v>#N/A</v>
      </c>
      <c r="V72" s="32" t="e">
        <f>VLOOKUP($A$5&amp;$A72,'Wards 2011'!$A$2:$BD$8547,V$19,FALSE)</f>
        <v>#N/A</v>
      </c>
      <c r="W72" s="32" t="e">
        <f>VLOOKUP($A$5&amp;$A72,'Wards 2011'!$A$2:$BD$8547,W$19,FALSE)</f>
        <v>#N/A</v>
      </c>
      <c r="X72" s="32" t="e">
        <f>VLOOKUP($A$5&amp;$A72,'Wards 2011'!$A$2:$BD$8547,X$19,FALSE)</f>
        <v>#N/A</v>
      </c>
      <c r="Y72" s="32" t="e">
        <f>VLOOKUP($A$5&amp;$A72,'Wards 2011'!$A$2:$BD$8547,Y$19,FALSE)</f>
        <v>#N/A</v>
      </c>
      <c r="Z72" s="32" t="e">
        <f>VLOOKUP($A$5&amp;$A72,'Wards 2011'!$A$2:$BD$8547,Z$19,FALSE)</f>
        <v>#N/A</v>
      </c>
      <c r="AA72" s="32" t="e">
        <f>VLOOKUP($A$5&amp;$A72,'Wards 2011'!$A$2:$BD$8547,AA$19,FALSE)</f>
        <v>#N/A</v>
      </c>
      <c r="AB72" s="32" t="e">
        <f>VLOOKUP($A$5&amp;$A72,'Wards 2011'!$A$2:$BD$8547,AB$19,FALSE)</f>
        <v>#N/A</v>
      </c>
      <c r="AC72" s="2" t="e">
        <f>VLOOKUP($A$5&amp;$A72,'Wards 2011'!$A$2:$BD$8547,AC$19,FALSE)</f>
        <v>#N/A</v>
      </c>
      <c r="AD72" s="2" t="e">
        <f>VLOOKUP($A$5&amp;$A72,'Wards 2011'!$A$2:$BD$8547,AD$19,FALSE)</f>
        <v>#N/A</v>
      </c>
      <c r="AE72" s="32" t="e">
        <f>VLOOKUP($A$5&amp;$A72,'Wards 2011'!$A$2:$BD$8547,AE$19,FALSE)</f>
        <v>#N/A</v>
      </c>
      <c r="AF72" s="32" t="e">
        <f>VLOOKUP($A$5&amp;$A72,'Wards 2011'!$A$2:$BD$8547,AF$19,FALSE)</f>
        <v>#N/A</v>
      </c>
      <c r="AG72" s="32" t="e">
        <f>VLOOKUP($A$5&amp;$A72,'Wards 2011'!$A$2:$BD$8547,AG$19,FALSE)</f>
        <v>#N/A</v>
      </c>
      <c r="AH72" s="2" t="e">
        <f>VLOOKUP($A$5&amp;$A72,'Wards 2011'!$A$2:$BD$8547,AH$19,FALSE)</f>
        <v>#N/A</v>
      </c>
      <c r="AI72" s="2" t="e">
        <f>VLOOKUP($A$5&amp;$A72,'Wards 2011'!$A$2:$BD$8547,AI$19,FALSE)</f>
        <v>#N/A</v>
      </c>
      <c r="AJ72" s="32" t="e">
        <f>VLOOKUP($A$5&amp;$A72,'Wards 2011'!$A$2:$BD$8547,AJ$19,FALSE)</f>
        <v>#N/A</v>
      </c>
      <c r="AK72" s="32" t="e">
        <f>VLOOKUP($A$5&amp;$A72,'Wards 2011'!$A$2:$BD$8547,AK$19,FALSE)</f>
        <v>#N/A</v>
      </c>
      <c r="AL72" s="32" t="e">
        <f>VLOOKUP($A$5&amp;$A72,'Wards 2011'!$A$2:$BD$8547,AL$19,FALSE)</f>
        <v>#N/A</v>
      </c>
      <c r="AM72" s="32" t="e">
        <f>VLOOKUP($A$5&amp;$A72,'Wards 2011'!$A$2:$BD$8547,AM$19,FALSE)</f>
        <v>#N/A</v>
      </c>
      <c r="AN72" s="39" t="e">
        <f>VLOOKUP($A$5&amp;$A72,'Wards 2011'!$A$2:$BD$8547,AN$19,FALSE)</f>
        <v>#N/A</v>
      </c>
      <c r="AO72" s="39" t="e">
        <f>VLOOKUP($A$5&amp;$A72,'Wards 2011'!$A$2:$BD$8547,AO$19,FALSE)</f>
        <v>#N/A</v>
      </c>
    </row>
    <row r="73" spans="1:41" x14ac:dyDescent="0.25">
      <c r="A73">
        <v>54</v>
      </c>
      <c r="B73" s="2" t="e">
        <f>VLOOKUP($A$5&amp;$A73,'Wards 2011'!$A$2:$BD$8547,B$19,FALSE)</f>
        <v>#N/A</v>
      </c>
      <c r="C73" s="2" t="e">
        <f>VLOOKUP($A$5&amp;$A73,'Wards 2011'!$A$2:$BD$8547,C$19,FALSE)</f>
        <v>#N/A</v>
      </c>
      <c r="D73" s="32" t="e">
        <f>VLOOKUP($A$5&amp;$A73,'Wards 2011'!$A$2:$BD$8547,D$19,FALSE)</f>
        <v>#N/A</v>
      </c>
      <c r="E73" s="2" t="e">
        <f>VLOOKUP($A$5&amp;$A73,'Wards 2011'!$A$2:$BD$8547,E$19,FALSE)</f>
        <v>#N/A</v>
      </c>
      <c r="F73" s="32" t="e">
        <f>VLOOKUP($A$5&amp;$A73,'Wards 2011'!$A$2:$BD$8547,F$19,FALSE)</f>
        <v>#N/A</v>
      </c>
      <c r="G73" s="32" t="e">
        <f>VLOOKUP($A$5&amp;$A73,'Wards 2011'!$A$2:$BD$8547,G$19,FALSE)</f>
        <v>#N/A</v>
      </c>
      <c r="H73" s="32" t="e">
        <f>VLOOKUP($A$5&amp;$A73,'Wards 2011'!$A$2:$BD$8547,H$19,FALSE)</f>
        <v>#N/A</v>
      </c>
      <c r="I73" s="32" t="e">
        <f>VLOOKUP($A$5&amp;$A73,'Wards 2011'!$A$2:$BD$8547,I$19,FALSE)</f>
        <v>#N/A</v>
      </c>
      <c r="J73" s="32" t="e">
        <f>VLOOKUP($A$5&amp;$A73,'Wards 2011'!$A$2:$BD$8547,J$19,FALSE)</f>
        <v>#N/A</v>
      </c>
      <c r="K73" s="32" t="e">
        <f>VLOOKUP($A$5&amp;$A73,'Wards 2011'!$A$2:$BD$8547,K$19,FALSE)</f>
        <v>#N/A</v>
      </c>
      <c r="L73" s="32" t="e">
        <f>VLOOKUP($A$5&amp;$A73,'Wards 2011'!$A$2:$BD$8547,L$19,FALSE)</f>
        <v>#N/A</v>
      </c>
      <c r="M73" s="32" t="e">
        <f>VLOOKUP($A$5&amp;$A73,'Wards 2011'!$A$2:$BD$8547,M$19,FALSE)</f>
        <v>#N/A</v>
      </c>
      <c r="N73" s="32" t="e">
        <f>VLOOKUP($A$5&amp;$A73,'Wards 2011'!$A$2:$BD$8547,N$19,FALSE)</f>
        <v>#N/A</v>
      </c>
      <c r="O73" s="32" t="e">
        <f>VLOOKUP($A$5&amp;$A73,'Wards 2011'!$A$2:$BD$8547,O$19,FALSE)</f>
        <v>#N/A</v>
      </c>
      <c r="P73" s="32" t="e">
        <f>VLOOKUP($A$5&amp;$A73,'Wards 2011'!$A$2:$BD$8547,P$19,FALSE)</f>
        <v>#N/A</v>
      </c>
      <c r="Q73" s="32" t="e">
        <f>VLOOKUP($A$5&amp;$A73,'Wards 2011'!$A$2:$BD$8547,Q$19,FALSE)</f>
        <v>#N/A</v>
      </c>
      <c r="R73" s="32" t="e">
        <f>VLOOKUP($A$5&amp;$A73,'Wards 2011'!$A$2:$BD$8547,R$19,FALSE)</f>
        <v>#N/A</v>
      </c>
      <c r="S73" s="32" t="e">
        <f>VLOOKUP($A$5&amp;$A73,'Wards 2011'!$A$2:$BD$8547,S$19,FALSE)</f>
        <v>#N/A</v>
      </c>
      <c r="T73" s="32" t="e">
        <f>VLOOKUP($A$5&amp;$A73,'Wards 2011'!$A$2:$BD$8547,T$19,FALSE)</f>
        <v>#N/A</v>
      </c>
      <c r="U73" s="32" t="e">
        <f>VLOOKUP($A$5&amp;$A73,'Wards 2011'!$A$2:$BD$8547,U$19,FALSE)</f>
        <v>#N/A</v>
      </c>
      <c r="V73" s="32" t="e">
        <f>VLOOKUP($A$5&amp;$A73,'Wards 2011'!$A$2:$BD$8547,V$19,FALSE)</f>
        <v>#N/A</v>
      </c>
      <c r="W73" s="32" t="e">
        <f>VLOOKUP($A$5&amp;$A73,'Wards 2011'!$A$2:$BD$8547,W$19,FALSE)</f>
        <v>#N/A</v>
      </c>
      <c r="X73" s="32" t="e">
        <f>VLOOKUP($A$5&amp;$A73,'Wards 2011'!$A$2:$BD$8547,X$19,FALSE)</f>
        <v>#N/A</v>
      </c>
      <c r="Y73" s="32" t="e">
        <f>VLOOKUP($A$5&amp;$A73,'Wards 2011'!$A$2:$BD$8547,Y$19,FALSE)</f>
        <v>#N/A</v>
      </c>
      <c r="Z73" s="32" t="e">
        <f>VLOOKUP($A$5&amp;$A73,'Wards 2011'!$A$2:$BD$8547,Z$19,FALSE)</f>
        <v>#N/A</v>
      </c>
      <c r="AA73" s="32" t="e">
        <f>VLOOKUP($A$5&amp;$A73,'Wards 2011'!$A$2:$BD$8547,AA$19,FALSE)</f>
        <v>#N/A</v>
      </c>
      <c r="AB73" s="32" t="e">
        <f>VLOOKUP($A$5&amp;$A73,'Wards 2011'!$A$2:$BD$8547,AB$19,FALSE)</f>
        <v>#N/A</v>
      </c>
      <c r="AC73" s="2" t="e">
        <f>VLOOKUP($A$5&amp;$A73,'Wards 2011'!$A$2:$BD$8547,AC$19,FALSE)</f>
        <v>#N/A</v>
      </c>
      <c r="AD73" s="2" t="e">
        <f>VLOOKUP($A$5&amp;$A73,'Wards 2011'!$A$2:$BD$8547,AD$19,FALSE)</f>
        <v>#N/A</v>
      </c>
      <c r="AE73" s="32" t="e">
        <f>VLOOKUP($A$5&amp;$A73,'Wards 2011'!$A$2:$BD$8547,AE$19,FALSE)</f>
        <v>#N/A</v>
      </c>
      <c r="AF73" s="32" t="e">
        <f>VLOOKUP($A$5&amp;$A73,'Wards 2011'!$A$2:$BD$8547,AF$19,FALSE)</f>
        <v>#N/A</v>
      </c>
      <c r="AG73" s="32" t="e">
        <f>VLOOKUP($A$5&amp;$A73,'Wards 2011'!$A$2:$BD$8547,AG$19,FALSE)</f>
        <v>#N/A</v>
      </c>
      <c r="AH73" s="2" t="e">
        <f>VLOOKUP($A$5&amp;$A73,'Wards 2011'!$A$2:$BD$8547,AH$19,FALSE)</f>
        <v>#N/A</v>
      </c>
      <c r="AI73" s="2" t="e">
        <f>VLOOKUP($A$5&amp;$A73,'Wards 2011'!$A$2:$BD$8547,AI$19,FALSE)</f>
        <v>#N/A</v>
      </c>
      <c r="AJ73" s="32" t="e">
        <f>VLOOKUP($A$5&amp;$A73,'Wards 2011'!$A$2:$BD$8547,AJ$19,FALSE)</f>
        <v>#N/A</v>
      </c>
      <c r="AK73" s="32" t="e">
        <f>VLOOKUP($A$5&amp;$A73,'Wards 2011'!$A$2:$BD$8547,AK$19,FALSE)</f>
        <v>#N/A</v>
      </c>
      <c r="AL73" s="32" t="e">
        <f>VLOOKUP($A$5&amp;$A73,'Wards 2011'!$A$2:$BD$8547,AL$19,FALSE)</f>
        <v>#N/A</v>
      </c>
      <c r="AM73" s="32" t="e">
        <f>VLOOKUP($A$5&amp;$A73,'Wards 2011'!$A$2:$BD$8547,AM$19,FALSE)</f>
        <v>#N/A</v>
      </c>
      <c r="AN73" s="39" t="e">
        <f>VLOOKUP($A$5&amp;$A73,'Wards 2011'!$A$2:$BD$8547,AN$19,FALSE)</f>
        <v>#N/A</v>
      </c>
      <c r="AO73" s="39" t="e">
        <f>VLOOKUP($A$5&amp;$A73,'Wards 2011'!$A$2:$BD$8547,AO$19,FALSE)</f>
        <v>#N/A</v>
      </c>
    </row>
    <row r="74" spans="1:41" x14ac:dyDescent="0.25">
      <c r="A74">
        <v>55</v>
      </c>
      <c r="B74" s="2" t="e">
        <f>VLOOKUP($A$5&amp;$A74,'Wards 2011'!$A$2:$BD$8547,B$19,FALSE)</f>
        <v>#N/A</v>
      </c>
      <c r="C74" s="2" t="e">
        <f>VLOOKUP($A$5&amp;$A74,'Wards 2011'!$A$2:$BD$8547,C$19,FALSE)</f>
        <v>#N/A</v>
      </c>
      <c r="D74" s="32" t="e">
        <f>VLOOKUP($A$5&amp;$A74,'Wards 2011'!$A$2:$BD$8547,D$19,FALSE)</f>
        <v>#N/A</v>
      </c>
      <c r="E74" s="2" t="e">
        <f>VLOOKUP($A$5&amp;$A74,'Wards 2011'!$A$2:$BD$8547,E$19,FALSE)</f>
        <v>#N/A</v>
      </c>
      <c r="F74" s="32" t="e">
        <f>VLOOKUP($A$5&amp;$A74,'Wards 2011'!$A$2:$BD$8547,F$19,FALSE)</f>
        <v>#N/A</v>
      </c>
      <c r="G74" s="32" t="e">
        <f>VLOOKUP($A$5&amp;$A74,'Wards 2011'!$A$2:$BD$8547,G$19,FALSE)</f>
        <v>#N/A</v>
      </c>
      <c r="H74" s="32" t="e">
        <f>VLOOKUP($A$5&amp;$A74,'Wards 2011'!$A$2:$BD$8547,H$19,FALSE)</f>
        <v>#N/A</v>
      </c>
      <c r="I74" s="32" t="e">
        <f>VLOOKUP($A$5&amp;$A74,'Wards 2011'!$A$2:$BD$8547,I$19,FALSE)</f>
        <v>#N/A</v>
      </c>
      <c r="J74" s="32" t="e">
        <f>VLOOKUP($A$5&amp;$A74,'Wards 2011'!$A$2:$BD$8547,J$19,FALSE)</f>
        <v>#N/A</v>
      </c>
      <c r="K74" s="32" t="e">
        <f>VLOOKUP($A$5&amp;$A74,'Wards 2011'!$A$2:$BD$8547,K$19,FALSE)</f>
        <v>#N/A</v>
      </c>
      <c r="L74" s="32" t="e">
        <f>VLOOKUP($A$5&amp;$A74,'Wards 2011'!$A$2:$BD$8547,L$19,FALSE)</f>
        <v>#N/A</v>
      </c>
      <c r="M74" s="32" t="e">
        <f>VLOOKUP($A$5&amp;$A74,'Wards 2011'!$A$2:$BD$8547,M$19,FALSE)</f>
        <v>#N/A</v>
      </c>
      <c r="N74" s="32" t="e">
        <f>VLOOKUP($A$5&amp;$A74,'Wards 2011'!$A$2:$BD$8547,N$19,FALSE)</f>
        <v>#N/A</v>
      </c>
      <c r="O74" s="32" t="e">
        <f>VLOOKUP($A$5&amp;$A74,'Wards 2011'!$A$2:$BD$8547,O$19,FALSE)</f>
        <v>#N/A</v>
      </c>
      <c r="P74" s="32" t="e">
        <f>VLOOKUP($A$5&amp;$A74,'Wards 2011'!$A$2:$BD$8547,P$19,FALSE)</f>
        <v>#N/A</v>
      </c>
      <c r="Q74" s="32" t="e">
        <f>VLOOKUP($A$5&amp;$A74,'Wards 2011'!$A$2:$BD$8547,Q$19,FALSE)</f>
        <v>#N/A</v>
      </c>
      <c r="R74" s="32" t="e">
        <f>VLOOKUP($A$5&amp;$A74,'Wards 2011'!$A$2:$BD$8547,R$19,FALSE)</f>
        <v>#N/A</v>
      </c>
      <c r="S74" s="32" t="e">
        <f>VLOOKUP($A$5&amp;$A74,'Wards 2011'!$A$2:$BD$8547,S$19,FALSE)</f>
        <v>#N/A</v>
      </c>
      <c r="T74" s="32" t="e">
        <f>VLOOKUP($A$5&amp;$A74,'Wards 2011'!$A$2:$BD$8547,T$19,FALSE)</f>
        <v>#N/A</v>
      </c>
      <c r="U74" s="32" t="e">
        <f>VLOOKUP($A$5&amp;$A74,'Wards 2011'!$A$2:$BD$8547,U$19,FALSE)</f>
        <v>#N/A</v>
      </c>
      <c r="V74" s="32" t="e">
        <f>VLOOKUP($A$5&amp;$A74,'Wards 2011'!$A$2:$BD$8547,V$19,FALSE)</f>
        <v>#N/A</v>
      </c>
      <c r="W74" s="32" t="e">
        <f>VLOOKUP($A$5&amp;$A74,'Wards 2011'!$A$2:$BD$8547,W$19,FALSE)</f>
        <v>#N/A</v>
      </c>
      <c r="X74" s="32" t="e">
        <f>VLOOKUP($A$5&amp;$A74,'Wards 2011'!$A$2:$BD$8547,X$19,FALSE)</f>
        <v>#N/A</v>
      </c>
      <c r="Y74" s="32" t="e">
        <f>VLOOKUP($A$5&amp;$A74,'Wards 2011'!$A$2:$BD$8547,Y$19,FALSE)</f>
        <v>#N/A</v>
      </c>
      <c r="Z74" s="32" t="e">
        <f>VLOOKUP($A$5&amp;$A74,'Wards 2011'!$A$2:$BD$8547,Z$19,FALSE)</f>
        <v>#N/A</v>
      </c>
      <c r="AA74" s="32" t="e">
        <f>VLOOKUP($A$5&amp;$A74,'Wards 2011'!$A$2:$BD$8547,AA$19,FALSE)</f>
        <v>#N/A</v>
      </c>
      <c r="AB74" s="32" t="e">
        <f>VLOOKUP($A$5&amp;$A74,'Wards 2011'!$A$2:$BD$8547,AB$19,FALSE)</f>
        <v>#N/A</v>
      </c>
      <c r="AC74" s="2" t="e">
        <f>VLOOKUP($A$5&amp;$A74,'Wards 2011'!$A$2:$BD$8547,AC$19,FALSE)</f>
        <v>#N/A</v>
      </c>
      <c r="AD74" s="2" t="e">
        <f>VLOOKUP($A$5&amp;$A74,'Wards 2011'!$A$2:$BD$8547,AD$19,FALSE)</f>
        <v>#N/A</v>
      </c>
      <c r="AE74" s="32" t="e">
        <f>VLOOKUP($A$5&amp;$A74,'Wards 2011'!$A$2:$BD$8547,AE$19,FALSE)</f>
        <v>#N/A</v>
      </c>
      <c r="AF74" s="32" t="e">
        <f>VLOOKUP($A$5&amp;$A74,'Wards 2011'!$A$2:$BD$8547,AF$19,FALSE)</f>
        <v>#N/A</v>
      </c>
      <c r="AG74" s="32" t="e">
        <f>VLOOKUP($A$5&amp;$A74,'Wards 2011'!$A$2:$BD$8547,AG$19,FALSE)</f>
        <v>#N/A</v>
      </c>
      <c r="AH74" s="2" t="e">
        <f>VLOOKUP($A$5&amp;$A74,'Wards 2011'!$A$2:$BD$8547,AH$19,FALSE)</f>
        <v>#N/A</v>
      </c>
      <c r="AI74" s="2" t="e">
        <f>VLOOKUP($A$5&amp;$A74,'Wards 2011'!$A$2:$BD$8547,AI$19,FALSE)</f>
        <v>#N/A</v>
      </c>
      <c r="AJ74" s="32" t="e">
        <f>VLOOKUP($A$5&amp;$A74,'Wards 2011'!$A$2:$BD$8547,AJ$19,FALSE)</f>
        <v>#N/A</v>
      </c>
      <c r="AK74" s="32" t="e">
        <f>VLOOKUP($A$5&amp;$A74,'Wards 2011'!$A$2:$BD$8547,AK$19,FALSE)</f>
        <v>#N/A</v>
      </c>
      <c r="AL74" s="32" t="e">
        <f>VLOOKUP($A$5&amp;$A74,'Wards 2011'!$A$2:$BD$8547,AL$19,FALSE)</f>
        <v>#N/A</v>
      </c>
      <c r="AM74" s="32" t="e">
        <f>VLOOKUP($A$5&amp;$A74,'Wards 2011'!$A$2:$BD$8547,AM$19,FALSE)</f>
        <v>#N/A</v>
      </c>
      <c r="AN74" s="39" t="e">
        <f>VLOOKUP($A$5&amp;$A74,'Wards 2011'!$A$2:$BD$8547,AN$19,FALSE)</f>
        <v>#N/A</v>
      </c>
      <c r="AO74" s="39" t="e">
        <f>VLOOKUP($A$5&amp;$A74,'Wards 2011'!$A$2:$BD$8547,AO$19,FALSE)</f>
        <v>#N/A</v>
      </c>
    </row>
    <row r="75" spans="1:41" x14ac:dyDescent="0.25">
      <c r="A75">
        <v>56</v>
      </c>
      <c r="B75" s="2" t="e">
        <f>VLOOKUP($A$5&amp;$A75,'Wards 2011'!$A$2:$BD$8547,B$19,FALSE)</f>
        <v>#N/A</v>
      </c>
      <c r="C75" s="2" t="e">
        <f>VLOOKUP($A$5&amp;$A75,'Wards 2011'!$A$2:$BD$8547,C$19,FALSE)</f>
        <v>#N/A</v>
      </c>
      <c r="D75" s="32" t="e">
        <f>VLOOKUP($A$5&amp;$A75,'Wards 2011'!$A$2:$BD$8547,D$19,FALSE)</f>
        <v>#N/A</v>
      </c>
      <c r="E75" s="2" t="e">
        <f>VLOOKUP($A$5&amp;$A75,'Wards 2011'!$A$2:$BD$8547,E$19,FALSE)</f>
        <v>#N/A</v>
      </c>
      <c r="F75" s="32" t="e">
        <f>VLOOKUP($A$5&amp;$A75,'Wards 2011'!$A$2:$BD$8547,F$19,FALSE)</f>
        <v>#N/A</v>
      </c>
      <c r="G75" s="32" t="e">
        <f>VLOOKUP($A$5&amp;$A75,'Wards 2011'!$A$2:$BD$8547,G$19,FALSE)</f>
        <v>#N/A</v>
      </c>
      <c r="H75" s="32" t="e">
        <f>VLOOKUP($A$5&amp;$A75,'Wards 2011'!$A$2:$BD$8547,H$19,FALSE)</f>
        <v>#N/A</v>
      </c>
      <c r="I75" s="32" t="e">
        <f>VLOOKUP($A$5&amp;$A75,'Wards 2011'!$A$2:$BD$8547,I$19,FALSE)</f>
        <v>#N/A</v>
      </c>
      <c r="J75" s="32" t="e">
        <f>VLOOKUP($A$5&amp;$A75,'Wards 2011'!$A$2:$BD$8547,J$19,FALSE)</f>
        <v>#N/A</v>
      </c>
      <c r="K75" s="32" t="e">
        <f>VLOOKUP($A$5&amp;$A75,'Wards 2011'!$A$2:$BD$8547,K$19,FALSE)</f>
        <v>#N/A</v>
      </c>
      <c r="L75" s="32" t="e">
        <f>VLOOKUP($A$5&amp;$A75,'Wards 2011'!$A$2:$BD$8547,L$19,FALSE)</f>
        <v>#N/A</v>
      </c>
      <c r="M75" s="32" t="e">
        <f>VLOOKUP($A$5&amp;$A75,'Wards 2011'!$A$2:$BD$8547,M$19,FALSE)</f>
        <v>#N/A</v>
      </c>
      <c r="N75" s="32" t="e">
        <f>VLOOKUP($A$5&amp;$A75,'Wards 2011'!$A$2:$BD$8547,N$19,FALSE)</f>
        <v>#N/A</v>
      </c>
      <c r="O75" s="32" t="e">
        <f>VLOOKUP($A$5&amp;$A75,'Wards 2011'!$A$2:$BD$8547,O$19,FALSE)</f>
        <v>#N/A</v>
      </c>
      <c r="P75" s="32" t="e">
        <f>VLOOKUP($A$5&amp;$A75,'Wards 2011'!$A$2:$BD$8547,P$19,FALSE)</f>
        <v>#N/A</v>
      </c>
      <c r="Q75" s="32" t="e">
        <f>VLOOKUP($A$5&amp;$A75,'Wards 2011'!$A$2:$BD$8547,Q$19,FALSE)</f>
        <v>#N/A</v>
      </c>
      <c r="R75" s="32" t="e">
        <f>VLOOKUP($A$5&amp;$A75,'Wards 2011'!$A$2:$BD$8547,R$19,FALSE)</f>
        <v>#N/A</v>
      </c>
      <c r="S75" s="32" t="e">
        <f>VLOOKUP($A$5&amp;$A75,'Wards 2011'!$A$2:$BD$8547,S$19,FALSE)</f>
        <v>#N/A</v>
      </c>
      <c r="T75" s="32" t="e">
        <f>VLOOKUP($A$5&amp;$A75,'Wards 2011'!$A$2:$BD$8547,T$19,FALSE)</f>
        <v>#N/A</v>
      </c>
      <c r="U75" s="32" t="e">
        <f>VLOOKUP($A$5&amp;$A75,'Wards 2011'!$A$2:$BD$8547,U$19,FALSE)</f>
        <v>#N/A</v>
      </c>
      <c r="V75" s="32" t="e">
        <f>VLOOKUP($A$5&amp;$A75,'Wards 2011'!$A$2:$BD$8547,V$19,FALSE)</f>
        <v>#N/A</v>
      </c>
      <c r="W75" s="32" t="e">
        <f>VLOOKUP($A$5&amp;$A75,'Wards 2011'!$A$2:$BD$8547,W$19,FALSE)</f>
        <v>#N/A</v>
      </c>
      <c r="X75" s="32" t="e">
        <f>VLOOKUP($A$5&amp;$A75,'Wards 2011'!$A$2:$BD$8547,X$19,FALSE)</f>
        <v>#N/A</v>
      </c>
      <c r="Y75" s="32" t="e">
        <f>VLOOKUP($A$5&amp;$A75,'Wards 2011'!$A$2:$BD$8547,Y$19,FALSE)</f>
        <v>#N/A</v>
      </c>
      <c r="Z75" s="32" t="e">
        <f>VLOOKUP($A$5&amp;$A75,'Wards 2011'!$A$2:$BD$8547,Z$19,FALSE)</f>
        <v>#N/A</v>
      </c>
      <c r="AA75" s="32" t="e">
        <f>VLOOKUP($A$5&amp;$A75,'Wards 2011'!$A$2:$BD$8547,AA$19,FALSE)</f>
        <v>#N/A</v>
      </c>
      <c r="AB75" s="32" t="e">
        <f>VLOOKUP($A$5&amp;$A75,'Wards 2011'!$A$2:$BD$8547,AB$19,FALSE)</f>
        <v>#N/A</v>
      </c>
      <c r="AC75" s="2" t="e">
        <f>VLOOKUP($A$5&amp;$A75,'Wards 2011'!$A$2:$BD$8547,AC$19,FALSE)</f>
        <v>#N/A</v>
      </c>
      <c r="AD75" s="2" t="e">
        <f>VLOOKUP($A$5&amp;$A75,'Wards 2011'!$A$2:$BD$8547,AD$19,FALSE)</f>
        <v>#N/A</v>
      </c>
      <c r="AE75" s="32" t="e">
        <f>VLOOKUP($A$5&amp;$A75,'Wards 2011'!$A$2:$BD$8547,AE$19,FALSE)</f>
        <v>#N/A</v>
      </c>
      <c r="AF75" s="32" t="e">
        <f>VLOOKUP($A$5&amp;$A75,'Wards 2011'!$A$2:$BD$8547,AF$19,FALSE)</f>
        <v>#N/A</v>
      </c>
      <c r="AG75" s="32" t="e">
        <f>VLOOKUP($A$5&amp;$A75,'Wards 2011'!$A$2:$BD$8547,AG$19,FALSE)</f>
        <v>#N/A</v>
      </c>
      <c r="AH75" s="2" t="e">
        <f>VLOOKUP($A$5&amp;$A75,'Wards 2011'!$A$2:$BD$8547,AH$19,FALSE)</f>
        <v>#N/A</v>
      </c>
      <c r="AI75" s="2" t="e">
        <f>VLOOKUP($A$5&amp;$A75,'Wards 2011'!$A$2:$BD$8547,AI$19,FALSE)</f>
        <v>#N/A</v>
      </c>
      <c r="AJ75" s="32" t="e">
        <f>VLOOKUP($A$5&amp;$A75,'Wards 2011'!$A$2:$BD$8547,AJ$19,FALSE)</f>
        <v>#N/A</v>
      </c>
      <c r="AK75" s="32" t="e">
        <f>VLOOKUP($A$5&amp;$A75,'Wards 2011'!$A$2:$BD$8547,AK$19,FALSE)</f>
        <v>#N/A</v>
      </c>
      <c r="AL75" s="32" t="e">
        <f>VLOOKUP($A$5&amp;$A75,'Wards 2011'!$A$2:$BD$8547,AL$19,FALSE)</f>
        <v>#N/A</v>
      </c>
      <c r="AM75" s="32" t="e">
        <f>VLOOKUP($A$5&amp;$A75,'Wards 2011'!$A$2:$BD$8547,AM$19,FALSE)</f>
        <v>#N/A</v>
      </c>
      <c r="AN75" s="39" t="e">
        <f>VLOOKUP($A$5&amp;$A75,'Wards 2011'!$A$2:$BD$8547,AN$19,FALSE)</f>
        <v>#N/A</v>
      </c>
      <c r="AO75" s="39" t="e">
        <f>VLOOKUP($A$5&amp;$A75,'Wards 2011'!$A$2:$BD$8547,AO$19,FALSE)</f>
        <v>#N/A</v>
      </c>
    </row>
    <row r="76" spans="1:41" x14ac:dyDescent="0.25">
      <c r="A76">
        <v>57</v>
      </c>
      <c r="B76" s="2" t="e">
        <f>VLOOKUP($A$5&amp;$A76,'Wards 2011'!$A$2:$BD$8547,B$19,FALSE)</f>
        <v>#N/A</v>
      </c>
      <c r="C76" s="2" t="e">
        <f>VLOOKUP($A$5&amp;$A76,'Wards 2011'!$A$2:$BD$8547,C$19,FALSE)</f>
        <v>#N/A</v>
      </c>
      <c r="D76" s="32" t="e">
        <f>VLOOKUP($A$5&amp;$A76,'Wards 2011'!$A$2:$BD$8547,D$19,FALSE)</f>
        <v>#N/A</v>
      </c>
      <c r="E76" s="2" t="e">
        <f>VLOOKUP($A$5&amp;$A76,'Wards 2011'!$A$2:$BD$8547,E$19,FALSE)</f>
        <v>#N/A</v>
      </c>
      <c r="F76" s="32" t="e">
        <f>VLOOKUP($A$5&amp;$A76,'Wards 2011'!$A$2:$BD$8547,F$19,FALSE)</f>
        <v>#N/A</v>
      </c>
      <c r="G76" s="32" t="e">
        <f>VLOOKUP($A$5&amp;$A76,'Wards 2011'!$A$2:$BD$8547,G$19,FALSE)</f>
        <v>#N/A</v>
      </c>
      <c r="H76" s="32" t="e">
        <f>VLOOKUP($A$5&amp;$A76,'Wards 2011'!$A$2:$BD$8547,H$19,FALSE)</f>
        <v>#N/A</v>
      </c>
      <c r="I76" s="32" t="e">
        <f>VLOOKUP($A$5&amp;$A76,'Wards 2011'!$A$2:$BD$8547,I$19,FALSE)</f>
        <v>#N/A</v>
      </c>
      <c r="J76" s="32" t="e">
        <f>VLOOKUP($A$5&amp;$A76,'Wards 2011'!$A$2:$BD$8547,J$19,FALSE)</f>
        <v>#N/A</v>
      </c>
      <c r="K76" s="32" t="e">
        <f>VLOOKUP($A$5&amp;$A76,'Wards 2011'!$A$2:$BD$8547,K$19,FALSE)</f>
        <v>#N/A</v>
      </c>
      <c r="L76" s="32" t="e">
        <f>VLOOKUP($A$5&amp;$A76,'Wards 2011'!$A$2:$BD$8547,L$19,FALSE)</f>
        <v>#N/A</v>
      </c>
      <c r="M76" s="32" t="e">
        <f>VLOOKUP($A$5&amp;$A76,'Wards 2011'!$A$2:$BD$8547,M$19,FALSE)</f>
        <v>#N/A</v>
      </c>
      <c r="N76" s="32" t="e">
        <f>VLOOKUP($A$5&amp;$A76,'Wards 2011'!$A$2:$BD$8547,N$19,FALSE)</f>
        <v>#N/A</v>
      </c>
      <c r="O76" s="32" t="e">
        <f>VLOOKUP($A$5&amp;$A76,'Wards 2011'!$A$2:$BD$8547,O$19,FALSE)</f>
        <v>#N/A</v>
      </c>
      <c r="P76" s="32" t="e">
        <f>VLOOKUP($A$5&amp;$A76,'Wards 2011'!$A$2:$BD$8547,P$19,FALSE)</f>
        <v>#N/A</v>
      </c>
      <c r="Q76" s="32" t="e">
        <f>VLOOKUP($A$5&amp;$A76,'Wards 2011'!$A$2:$BD$8547,Q$19,FALSE)</f>
        <v>#N/A</v>
      </c>
      <c r="R76" s="32" t="e">
        <f>VLOOKUP($A$5&amp;$A76,'Wards 2011'!$A$2:$BD$8547,R$19,FALSE)</f>
        <v>#N/A</v>
      </c>
      <c r="S76" s="32" t="e">
        <f>VLOOKUP($A$5&amp;$A76,'Wards 2011'!$A$2:$BD$8547,S$19,FALSE)</f>
        <v>#N/A</v>
      </c>
      <c r="T76" s="32" t="e">
        <f>VLOOKUP($A$5&amp;$A76,'Wards 2011'!$A$2:$BD$8547,T$19,FALSE)</f>
        <v>#N/A</v>
      </c>
      <c r="U76" s="32" t="e">
        <f>VLOOKUP($A$5&amp;$A76,'Wards 2011'!$A$2:$BD$8547,U$19,FALSE)</f>
        <v>#N/A</v>
      </c>
      <c r="V76" s="32" t="e">
        <f>VLOOKUP($A$5&amp;$A76,'Wards 2011'!$A$2:$BD$8547,V$19,FALSE)</f>
        <v>#N/A</v>
      </c>
      <c r="W76" s="32" t="e">
        <f>VLOOKUP($A$5&amp;$A76,'Wards 2011'!$A$2:$BD$8547,W$19,FALSE)</f>
        <v>#N/A</v>
      </c>
      <c r="X76" s="32" t="e">
        <f>VLOOKUP($A$5&amp;$A76,'Wards 2011'!$A$2:$BD$8547,X$19,FALSE)</f>
        <v>#N/A</v>
      </c>
      <c r="Y76" s="32" t="e">
        <f>VLOOKUP($A$5&amp;$A76,'Wards 2011'!$A$2:$BD$8547,Y$19,FALSE)</f>
        <v>#N/A</v>
      </c>
      <c r="Z76" s="32" t="e">
        <f>VLOOKUP($A$5&amp;$A76,'Wards 2011'!$A$2:$BD$8547,Z$19,FALSE)</f>
        <v>#N/A</v>
      </c>
      <c r="AA76" s="32" t="e">
        <f>VLOOKUP($A$5&amp;$A76,'Wards 2011'!$A$2:$BD$8547,AA$19,FALSE)</f>
        <v>#N/A</v>
      </c>
      <c r="AB76" s="32" t="e">
        <f>VLOOKUP($A$5&amp;$A76,'Wards 2011'!$A$2:$BD$8547,AB$19,FALSE)</f>
        <v>#N/A</v>
      </c>
      <c r="AC76" s="2" t="e">
        <f>VLOOKUP($A$5&amp;$A76,'Wards 2011'!$A$2:$BD$8547,AC$19,FALSE)</f>
        <v>#N/A</v>
      </c>
      <c r="AD76" s="2" t="e">
        <f>VLOOKUP($A$5&amp;$A76,'Wards 2011'!$A$2:$BD$8547,AD$19,FALSE)</f>
        <v>#N/A</v>
      </c>
      <c r="AE76" s="32" t="e">
        <f>VLOOKUP($A$5&amp;$A76,'Wards 2011'!$A$2:$BD$8547,AE$19,FALSE)</f>
        <v>#N/A</v>
      </c>
      <c r="AF76" s="32" t="e">
        <f>VLOOKUP($A$5&amp;$A76,'Wards 2011'!$A$2:$BD$8547,AF$19,FALSE)</f>
        <v>#N/A</v>
      </c>
      <c r="AG76" s="32" t="e">
        <f>VLOOKUP($A$5&amp;$A76,'Wards 2011'!$A$2:$BD$8547,AG$19,FALSE)</f>
        <v>#N/A</v>
      </c>
      <c r="AH76" s="2" t="e">
        <f>VLOOKUP($A$5&amp;$A76,'Wards 2011'!$A$2:$BD$8547,AH$19,FALSE)</f>
        <v>#N/A</v>
      </c>
      <c r="AI76" s="2" t="e">
        <f>VLOOKUP($A$5&amp;$A76,'Wards 2011'!$A$2:$BD$8547,AI$19,FALSE)</f>
        <v>#N/A</v>
      </c>
      <c r="AJ76" s="32" t="e">
        <f>VLOOKUP($A$5&amp;$A76,'Wards 2011'!$A$2:$BD$8547,AJ$19,FALSE)</f>
        <v>#N/A</v>
      </c>
      <c r="AK76" s="32" t="e">
        <f>VLOOKUP($A$5&amp;$A76,'Wards 2011'!$A$2:$BD$8547,AK$19,FALSE)</f>
        <v>#N/A</v>
      </c>
      <c r="AL76" s="32" t="e">
        <f>VLOOKUP($A$5&amp;$A76,'Wards 2011'!$A$2:$BD$8547,AL$19,FALSE)</f>
        <v>#N/A</v>
      </c>
      <c r="AM76" s="32" t="e">
        <f>VLOOKUP($A$5&amp;$A76,'Wards 2011'!$A$2:$BD$8547,AM$19,FALSE)</f>
        <v>#N/A</v>
      </c>
      <c r="AN76" s="39" t="e">
        <f>VLOOKUP($A$5&amp;$A76,'Wards 2011'!$A$2:$BD$8547,AN$19,FALSE)</f>
        <v>#N/A</v>
      </c>
      <c r="AO76" s="39" t="e">
        <f>VLOOKUP($A$5&amp;$A76,'Wards 2011'!$A$2:$BD$8547,AO$19,FALSE)</f>
        <v>#N/A</v>
      </c>
    </row>
    <row r="77" spans="1:41" x14ac:dyDescent="0.25">
      <c r="A77">
        <v>58</v>
      </c>
      <c r="B77" s="2" t="e">
        <f>VLOOKUP($A$5&amp;$A77,'Wards 2011'!$A$2:$BD$8547,B$19,FALSE)</f>
        <v>#N/A</v>
      </c>
      <c r="C77" s="2" t="e">
        <f>VLOOKUP($A$5&amp;$A77,'Wards 2011'!$A$2:$BD$8547,C$19,FALSE)</f>
        <v>#N/A</v>
      </c>
      <c r="D77" s="32" t="e">
        <f>VLOOKUP($A$5&amp;$A77,'Wards 2011'!$A$2:$BD$8547,D$19,FALSE)</f>
        <v>#N/A</v>
      </c>
      <c r="E77" s="2" t="e">
        <f>VLOOKUP($A$5&amp;$A77,'Wards 2011'!$A$2:$BD$8547,E$19,FALSE)</f>
        <v>#N/A</v>
      </c>
      <c r="F77" s="32" t="e">
        <f>VLOOKUP($A$5&amp;$A77,'Wards 2011'!$A$2:$BD$8547,F$19,FALSE)</f>
        <v>#N/A</v>
      </c>
      <c r="G77" s="32" t="e">
        <f>VLOOKUP($A$5&amp;$A77,'Wards 2011'!$A$2:$BD$8547,G$19,FALSE)</f>
        <v>#N/A</v>
      </c>
      <c r="H77" s="32" t="e">
        <f>VLOOKUP($A$5&amp;$A77,'Wards 2011'!$A$2:$BD$8547,H$19,FALSE)</f>
        <v>#N/A</v>
      </c>
      <c r="I77" s="32" t="e">
        <f>VLOOKUP($A$5&amp;$A77,'Wards 2011'!$A$2:$BD$8547,I$19,FALSE)</f>
        <v>#N/A</v>
      </c>
      <c r="J77" s="32" t="e">
        <f>VLOOKUP($A$5&amp;$A77,'Wards 2011'!$A$2:$BD$8547,J$19,FALSE)</f>
        <v>#N/A</v>
      </c>
      <c r="K77" s="32" t="e">
        <f>VLOOKUP($A$5&amp;$A77,'Wards 2011'!$A$2:$BD$8547,K$19,FALSE)</f>
        <v>#N/A</v>
      </c>
      <c r="L77" s="32" t="e">
        <f>VLOOKUP($A$5&amp;$A77,'Wards 2011'!$A$2:$BD$8547,L$19,FALSE)</f>
        <v>#N/A</v>
      </c>
      <c r="M77" s="32" t="e">
        <f>VLOOKUP($A$5&amp;$A77,'Wards 2011'!$A$2:$BD$8547,M$19,FALSE)</f>
        <v>#N/A</v>
      </c>
      <c r="N77" s="32" t="e">
        <f>VLOOKUP($A$5&amp;$A77,'Wards 2011'!$A$2:$BD$8547,N$19,FALSE)</f>
        <v>#N/A</v>
      </c>
      <c r="O77" s="32" t="e">
        <f>VLOOKUP($A$5&amp;$A77,'Wards 2011'!$A$2:$BD$8547,O$19,FALSE)</f>
        <v>#N/A</v>
      </c>
      <c r="P77" s="32" t="e">
        <f>VLOOKUP($A$5&amp;$A77,'Wards 2011'!$A$2:$BD$8547,P$19,FALSE)</f>
        <v>#N/A</v>
      </c>
      <c r="Q77" s="32" t="e">
        <f>VLOOKUP($A$5&amp;$A77,'Wards 2011'!$A$2:$BD$8547,Q$19,FALSE)</f>
        <v>#N/A</v>
      </c>
      <c r="R77" s="32" t="e">
        <f>VLOOKUP($A$5&amp;$A77,'Wards 2011'!$A$2:$BD$8547,R$19,FALSE)</f>
        <v>#N/A</v>
      </c>
      <c r="S77" s="32" t="e">
        <f>VLOOKUP($A$5&amp;$A77,'Wards 2011'!$A$2:$BD$8547,S$19,FALSE)</f>
        <v>#N/A</v>
      </c>
      <c r="T77" s="32" t="e">
        <f>VLOOKUP($A$5&amp;$A77,'Wards 2011'!$A$2:$BD$8547,T$19,FALSE)</f>
        <v>#N/A</v>
      </c>
      <c r="U77" s="32" t="e">
        <f>VLOOKUP($A$5&amp;$A77,'Wards 2011'!$A$2:$BD$8547,U$19,FALSE)</f>
        <v>#N/A</v>
      </c>
      <c r="V77" s="32" t="e">
        <f>VLOOKUP($A$5&amp;$A77,'Wards 2011'!$A$2:$BD$8547,V$19,FALSE)</f>
        <v>#N/A</v>
      </c>
      <c r="W77" s="32" t="e">
        <f>VLOOKUP($A$5&amp;$A77,'Wards 2011'!$A$2:$BD$8547,W$19,FALSE)</f>
        <v>#N/A</v>
      </c>
      <c r="X77" s="32" t="e">
        <f>VLOOKUP($A$5&amp;$A77,'Wards 2011'!$A$2:$BD$8547,X$19,FALSE)</f>
        <v>#N/A</v>
      </c>
      <c r="Y77" s="32" t="e">
        <f>VLOOKUP($A$5&amp;$A77,'Wards 2011'!$A$2:$BD$8547,Y$19,FALSE)</f>
        <v>#N/A</v>
      </c>
      <c r="Z77" s="32" t="e">
        <f>VLOOKUP($A$5&amp;$A77,'Wards 2011'!$A$2:$BD$8547,Z$19,FALSE)</f>
        <v>#N/A</v>
      </c>
      <c r="AA77" s="32" t="e">
        <f>VLOOKUP($A$5&amp;$A77,'Wards 2011'!$A$2:$BD$8547,AA$19,FALSE)</f>
        <v>#N/A</v>
      </c>
      <c r="AB77" s="32" t="e">
        <f>VLOOKUP($A$5&amp;$A77,'Wards 2011'!$A$2:$BD$8547,AB$19,FALSE)</f>
        <v>#N/A</v>
      </c>
      <c r="AC77" s="2" t="e">
        <f>VLOOKUP($A$5&amp;$A77,'Wards 2011'!$A$2:$BD$8547,AC$19,FALSE)</f>
        <v>#N/A</v>
      </c>
      <c r="AD77" s="2" t="e">
        <f>VLOOKUP($A$5&amp;$A77,'Wards 2011'!$A$2:$BD$8547,AD$19,FALSE)</f>
        <v>#N/A</v>
      </c>
      <c r="AE77" s="32" t="e">
        <f>VLOOKUP($A$5&amp;$A77,'Wards 2011'!$A$2:$BD$8547,AE$19,FALSE)</f>
        <v>#N/A</v>
      </c>
      <c r="AF77" s="32" t="e">
        <f>VLOOKUP($A$5&amp;$A77,'Wards 2011'!$A$2:$BD$8547,AF$19,FALSE)</f>
        <v>#N/A</v>
      </c>
      <c r="AG77" s="32" t="e">
        <f>VLOOKUP($A$5&amp;$A77,'Wards 2011'!$A$2:$BD$8547,AG$19,FALSE)</f>
        <v>#N/A</v>
      </c>
      <c r="AH77" s="2" t="e">
        <f>VLOOKUP($A$5&amp;$A77,'Wards 2011'!$A$2:$BD$8547,AH$19,FALSE)</f>
        <v>#N/A</v>
      </c>
      <c r="AI77" s="2" t="e">
        <f>VLOOKUP($A$5&amp;$A77,'Wards 2011'!$A$2:$BD$8547,AI$19,FALSE)</f>
        <v>#N/A</v>
      </c>
      <c r="AJ77" s="32" t="e">
        <f>VLOOKUP($A$5&amp;$A77,'Wards 2011'!$A$2:$BD$8547,AJ$19,FALSE)</f>
        <v>#N/A</v>
      </c>
      <c r="AK77" s="32" t="e">
        <f>VLOOKUP($A$5&amp;$A77,'Wards 2011'!$A$2:$BD$8547,AK$19,FALSE)</f>
        <v>#N/A</v>
      </c>
      <c r="AL77" s="32" t="e">
        <f>VLOOKUP($A$5&amp;$A77,'Wards 2011'!$A$2:$BD$8547,AL$19,FALSE)</f>
        <v>#N/A</v>
      </c>
      <c r="AM77" s="32" t="e">
        <f>VLOOKUP($A$5&amp;$A77,'Wards 2011'!$A$2:$BD$8547,AM$19,FALSE)</f>
        <v>#N/A</v>
      </c>
      <c r="AN77" s="39" t="e">
        <f>VLOOKUP($A$5&amp;$A77,'Wards 2011'!$A$2:$BD$8547,AN$19,FALSE)</f>
        <v>#N/A</v>
      </c>
      <c r="AO77" s="39" t="e">
        <f>VLOOKUP($A$5&amp;$A77,'Wards 2011'!$A$2:$BD$8547,AO$19,FALSE)</f>
        <v>#N/A</v>
      </c>
    </row>
    <row r="78" spans="1:41" x14ac:dyDescent="0.25">
      <c r="A78">
        <v>59</v>
      </c>
      <c r="B78" s="2" t="e">
        <f>VLOOKUP($A$5&amp;$A78,'Wards 2011'!$A$2:$BD$8547,B$19,FALSE)</f>
        <v>#N/A</v>
      </c>
      <c r="C78" s="2" t="e">
        <f>VLOOKUP($A$5&amp;$A78,'Wards 2011'!$A$2:$BD$8547,C$19,FALSE)</f>
        <v>#N/A</v>
      </c>
      <c r="D78" s="32" t="e">
        <f>VLOOKUP($A$5&amp;$A78,'Wards 2011'!$A$2:$BD$8547,D$19,FALSE)</f>
        <v>#N/A</v>
      </c>
      <c r="E78" s="2" t="e">
        <f>VLOOKUP($A$5&amp;$A78,'Wards 2011'!$A$2:$BD$8547,E$19,FALSE)</f>
        <v>#N/A</v>
      </c>
      <c r="F78" s="32" t="e">
        <f>VLOOKUP($A$5&amp;$A78,'Wards 2011'!$A$2:$BD$8547,F$19,FALSE)</f>
        <v>#N/A</v>
      </c>
      <c r="G78" s="32" t="e">
        <f>VLOOKUP($A$5&amp;$A78,'Wards 2011'!$A$2:$BD$8547,G$19,FALSE)</f>
        <v>#N/A</v>
      </c>
      <c r="H78" s="32" t="e">
        <f>VLOOKUP($A$5&amp;$A78,'Wards 2011'!$A$2:$BD$8547,H$19,FALSE)</f>
        <v>#N/A</v>
      </c>
      <c r="I78" s="32" t="e">
        <f>VLOOKUP($A$5&amp;$A78,'Wards 2011'!$A$2:$BD$8547,I$19,FALSE)</f>
        <v>#N/A</v>
      </c>
      <c r="J78" s="32" t="e">
        <f>VLOOKUP($A$5&amp;$A78,'Wards 2011'!$A$2:$BD$8547,J$19,FALSE)</f>
        <v>#N/A</v>
      </c>
      <c r="K78" s="32" t="e">
        <f>VLOOKUP($A$5&amp;$A78,'Wards 2011'!$A$2:$BD$8547,K$19,FALSE)</f>
        <v>#N/A</v>
      </c>
      <c r="L78" s="32" t="e">
        <f>VLOOKUP($A$5&amp;$A78,'Wards 2011'!$A$2:$BD$8547,L$19,FALSE)</f>
        <v>#N/A</v>
      </c>
      <c r="M78" s="32" t="e">
        <f>VLOOKUP($A$5&amp;$A78,'Wards 2011'!$A$2:$BD$8547,M$19,FALSE)</f>
        <v>#N/A</v>
      </c>
      <c r="N78" s="32" t="e">
        <f>VLOOKUP($A$5&amp;$A78,'Wards 2011'!$A$2:$BD$8547,N$19,FALSE)</f>
        <v>#N/A</v>
      </c>
      <c r="O78" s="32" t="e">
        <f>VLOOKUP($A$5&amp;$A78,'Wards 2011'!$A$2:$BD$8547,O$19,FALSE)</f>
        <v>#N/A</v>
      </c>
      <c r="P78" s="32" t="e">
        <f>VLOOKUP($A$5&amp;$A78,'Wards 2011'!$A$2:$BD$8547,P$19,FALSE)</f>
        <v>#N/A</v>
      </c>
      <c r="Q78" s="32" t="e">
        <f>VLOOKUP($A$5&amp;$A78,'Wards 2011'!$A$2:$BD$8547,Q$19,FALSE)</f>
        <v>#N/A</v>
      </c>
      <c r="R78" s="32" t="e">
        <f>VLOOKUP($A$5&amp;$A78,'Wards 2011'!$A$2:$BD$8547,R$19,FALSE)</f>
        <v>#N/A</v>
      </c>
      <c r="S78" s="32" t="e">
        <f>VLOOKUP($A$5&amp;$A78,'Wards 2011'!$A$2:$BD$8547,S$19,FALSE)</f>
        <v>#N/A</v>
      </c>
      <c r="T78" s="32" t="e">
        <f>VLOOKUP($A$5&amp;$A78,'Wards 2011'!$A$2:$BD$8547,T$19,FALSE)</f>
        <v>#N/A</v>
      </c>
      <c r="U78" s="32" t="e">
        <f>VLOOKUP($A$5&amp;$A78,'Wards 2011'!$A$2:$BD$8547,U$19,FALSE)</f>
        <v>#N/A</v>
      </c>
      <c r="V78" s="32" t="e">
        <f>VLOOKUP($A$5&amp;$A78,'Wards 2011'!$A$2:$BD$8547,V$19,FALSE)</f>
        <v>#N/A</v>
      </c>
      <c r="W78" s="32" t="e">
        <f>VLOOKUP($A$5&amp;$A78,'Wards 2011'!$A$2:$BD$8547,W$19,FALSE)</f>
        <v>#N/A</v>
      </c>
      <c r="X78" s="32" t="e">
        <f>VLOOKUP($A$5&amp;$A78,'Wards 2011'!$A$2:$BD$8547,X$19,FALSE)</f>
        <v>#N/A</v>
      </c>
      <c r="Y78" s="32" t="e">
        <f>VLOOKUP($A$5&amp;$A78,'Wards 2011'!$A$2:$BD$8547,Y$19,FALSE)</f>
        <v>#N/A</v>
      </c>
      <c r="Z78" s="32" t="e">
        <f>VLOOKUP($A$5&amp;$A78,'Wards 2011'!$A$2:$BD$8547,Z$19,FALSE)</f>
        <v>#N/A</v>
      </c>
      <c r="AA78" s="32" t="e">
        <f>VLOOKUP($A$5&amp;$A78,'Wards 2011'!$A$2:$BD$8547,AA$19,FALSE)</f>
        <v>#N/A</v>
      </c>
      <c r="AB78" s="32" t="e">
        <f>VLOOKUP($A$5&amp;$A78,'Wards 2011'!$A$2:$BD$8547,AB$19,FALSE)</f>
        <v>#N/A</v>
      </c>
      <c r="AC78" s="2" t="e">
        <f>VLOOKUP($A$5&amp;$A78,'Wards 2011'!$A$2:$BD$8547,AC$19,FALSE)</f>
        <v>#N/A</v>
      </c>
      <c r="AD78" s="2" t="e">
        <f>VLOOKUP($A$5&amp;$A78,'Wards 2011'!$A$2:$BD$8547,AD$19,FALSE)</f>
        <v>#N/A</v>
      </c>
      <c r="AE78" s="32" t="e">
        <f>VLOOKUP($A$5&amp;$A78,'Wards 2011'!$A$2:$BD$8547,AE$19,FALSE)</f>
        <v>#N/A</v>
      </c>
      <c r="AF78" s="32" t="e">
        <f>VLOOKUP($A$5&amp;$A78,'Wards 2011'!$A$2:$BD$8547,AF$19,FALSE)</f>
        <v>#N/A</v>
      </c>
      <c r="AG78" s="32" t="e">
        <f>VLOOKUP($A$5&amp;$A78,'Wards 2011'!$A$2:$BD$8547,AG$19,FALSE)</f>
        <v>#N/A</v>
      </c>
      <c r="AH78" s="2" t="e">
        <f>VLOOKUP($A$5&amp;$A78,'Wards 2011'!$A$2:$BD$8547,AH$19,FALSE)</f>
        <v>#N/A</v>
      </c>
      <c r="AI78" s="2" t="e">
        <f>VLOOKUP($A$5&amp;$A78,'Wards 2011'!$A$2:$BD$8547,AI$19,FALSE)</f>
        <v>#N/A</v>
      </c>
      <c r="AJ78" s="32" t="e">
        <f>VLOOKUP($A$5&amp;$A78,'Wards 2011'!$A$2:$BD$8547,AJ$19,FALSE)</f>
        <v>#N/A</v>
      </c>
      <c r="AK78" s="32" t="e">
        <f>VLOOKUP($A$5&amp;$A78,'Wards 2011'!$A$2:$BD$8547,AK$19,FALSE)</f>
        <v>#N/A</v>
      </c>
      <c r="AL78" s="32" t="e">
        <f>VLOOKUP($A$5&amp;$A78,'Wards 2011'!$A$2:$BD$8547,AL$19,FALSE)</f>
        <v>#N/A</v>
      </c>
      <c r="AM78" s="32" t="e">
        <f>VLOOKUP($A$5&amp;$A78,'Wards 2011'!$A$2:$BD$8547,AM$19,FALSE)</f>
        <v>#N/A</v>
      </c>
      <c r="AN78" s="39" t="e">
        <f>VLOOKUP($A$5&amp;$A78,'Wards 2011'!$A$2:$BD$8547,AN$19,FALSE)</f>
        <v>#N/A</v>
      </c>
      <c r="AO78" s="39" t="e">
        <f>VLOOKUP($A$5&amp;$A78,'Wards 2011'!$A$2:$BD$8547,AO$19,FALSE)</f>
        <v>#N/A</v>
      </c>
    </row>
    <row r="79" spans="1:41" x14ac:dyDescent="0.25">
      <c r="A79">
        <v>60</v>
      </c>
      <c r="B79" s="2" t="e">
        <f>VLOOKUP($A$5&amp;$A79,'Wards 2011'!$A$2:$BD$8547,B$19,FALSE)</f>
        <v>#N/A</v>
      </c>
      <c r="C79" s="2" t="e">
        <f>VLOOKUP($A$5&amp;$A79,'Wards 2011'!$A$2:$BD$8547,C$19,FALSE)</f>
        <v>#N/A</v>
      </c>
      <c r="D79" s="32" t="e">
        <f>VLOOKUP($A$5&amp;$A79,'Wards 2011'!$A$2:$BD$8547,D$19,FALSE)</f>
        <v>#N/A</v>
      </c>
      <c r="E79" s="2" t="e">
        <f>VLOOKUP($A$5&amp;$A79,'Wards 2011'!$A$2:$BD$8547,E$19,FALSE)</f>
        <v>#N/A</v>
      </c>
      <c r="F79" s="32" t="e">
        <f>VLOOKUP($A$5&amp;$A79,'Wards 2011'!$A$2:$BD$8547,F$19,FALSE)</f>
        <v>#N/A</v>
      </c>
      <c r="G79" s="32" t="e">
        <f>VLOOKUP($A$5&amp;$A79,'Wards 2011'!$A$2:$BD$8547,G$19,FALSE)</f>
        <v>#N/A</v>
      </c>
      <c r="H79" s="32" t="e">
        <f>VLOOKUP($A$5&amp;$A79,'Wards 2011'!$A$2:$BD$8547,H$19,FALSE)</f>
        <v>#N/A</v>
      </c>
      <c r="I79" s="32" t="e">
        <f>VLOOKUP($A$5&amp;$A79,'Wards 2011'!$A$2:$BD$8547,I$19,FALSE)</f>
        <v>#N/A</v>
      </c>
      <c r="J79" s="32" t="e">
        <f>VLOOKUP($A$5&amp;$A79,'Wards 2011'!$A$2:$BD$8547,J$19,FALSE)</f>
        <v>#N/A</v>
      </c>
      <c r="K79" s="32" t="e">
        <f>VLOOKUP($A$5&amp;$A79,'Wards 2011'!$A$2:$BD$8547,K$19,FALSE)</f>
        <v>#N/A</v>
      </c>
      <c r="L79" s="32" t="e">
        <f>VLOOKUP($A$5&amp;$A79,'Wards 2011'!$A$2:$BD$8547,L$19,FALSE)</f>
        <v>#N/A</v>
      </c>
      <c r="M79" s="32" t="e">
        <f>VLOOKUP($A$5&amp;$A79,'Wards 2011'!$A$2:$BD$8547,M$19,FALSE)</f>
        <v>#N/A</v>
      </c>
      <c r="N79" s="32" t="e">
        <f>VLOOKUP($A$5&amp;$A79,'Wards 2011'!$A$2:$BD$8547,N$19,FALSE)</f>
        <v>#N/A</v>
      </c>
      <c r="O79" s="32" t="e">
        <f>VLOOKUP($A$5&amp;$A79,'Wards 2011'!$A$2:$BD$8547,O$19,FALSE)</f>
        <v>#N/A</v>
      </c>
      <c r="P79" s="32" t="e">
        <f>VLOOKUP($A$5&amp;$A79,'Wards 2011'!$A$2:$BD$8547,P$19,FALSE)</f>
        <v>#N/A</v>
      </c>
      <c r="Q79" s="32" t="e">
        <f>VLOOKUP($A$5&amp;$A79,'Wards 2011'!$A$2:$BD$8547,Q$19,FALSE)</f>
        <v>#N/A</v>
      </c>
      <c r="R79" s="32" t="e">
        <f>VLOOKUP($A$5&amp;$A79,'Wards 2011'!$A$2:$BD$8547,R$19,FALSE)</f>
        <v>#N/A</v>
      </c>
      <c r="S79" s="32" t="e">
        <f>VLOOKUP($A$5&amp;$A79,'Wards 2011'!$A$2:$BD$8547,S$19,FALSE)</f>
        <v>#N/A</v>
      </c>
      <c r="T79" s="32" t="e">
        <f>VLOOKUP($A$5&amp;$A79,'Wards 2011'!$A$2:$BD$8547,T$19,FALSE)</f>
        <v>#N/A</v>
      </c>
      <c r="U79" s="32" t="e">
        <f>VLOOKUP($A$5&amp;$A79,'Wards 2011'!$A$2:$BD$8547,U$19,FALSE)</f>
        <v>#N/A</v>
      </c>
      <c r="V79" s="32" t="e">
        <f>VLOOKUP($A$5&amp;$A79,'Wards 2011'!$A$2:$BD$8547,V$19,FALSE)</f>
        <v>#N/A</v>
      </c>
      <c r="W79" s="32" t="e">
        <f>VLOOKUP($A$5&amp;$A79,'Wards 2011'!$A$2:$BD$8547,W$19,FALSE)</f>
        <v>#N/A</v>
      </c>
      <c r="X79" s="32" t="e">
        <f>VLOOKUP($A$5&amp;$A79,'Wards 2011'!$A$2:$BD$8547,X$19,FALSE)</f>
        <v>#N/A</v>
      </c>
      <c r="Y79" s="32" t="e">
        <f>VLOOKUP($A$5&amp;$A79,'Wards 2011'!$A$2:$BD$8547,Y$19,FALSE)</f>
        <v>#N/A</v>
      </c>
      <c r="Z79" s="32" t="e">
        <f>VLOOKUP($A$5&amp;$A79,'Wards 2011'!$A$2:$BD$8547,Z$19,FALSE)</f>
        <v>#N/A</v>
      </c>
      <c r="AA79" s="32" t="e">
        <f>VLOOKUP($A$5&amp;$A79,'Wards 2011'!$A$2:$BD$8547,AA$19,FALSE)</f>
        <v>#N/A</v>
      </c>
      <c r="AB79" s="32" t="e">
        <f>VLOOKUP($A$5&amp;$A79,'Wards 2011'!$A$2:$BD$8547,AB$19,FALSE)</f>
        <v>#N/A</v>
      </c>
      <c r="AC79" s="2" t="e">
        <f>VLOOKUP($A$5&amp;$A79,'Wards 2011'!$A$2:$BD$8547,AC$19,FALSE)</f>
        <v>#N/A</v>
      </c>
      <c r="AD79" s="2" t="e">
        <f>VLOOKUP($A$5&amp;$A79,'Wards 2011'!$A$2:$BD$8547,AD$19,FALSE)</f>
        <v>#N/A</v>
      </c>
      <c r="AE79" s="32" t="e">
        <f>VLOOKUP($A$5&amp;$A79,'Wards 2011'!$A$2:$BD$8547,AE$19,FALSE)</f>
        <v>#N/A</v>
      </c>
      <c r="AF79" s="32" t="e">
        <f>VLOOKUP($A$5&amp;$A79,'Wards 2011'!$A$2:$BD$8547,AF$19,FALSE)</f>
        <v>#N/A</v>
      </c>
      <c r="AG79" s="32" t="e">
        <f>VLOOKUP($A$5&amp;$A79,'Wards 2011'!$A$2:$BD$8547,AG$19,FALSE)</f>
        <v>#N/A</v>
      </c>
      <c r="AH79" s="2" t="e">
        <f>VLOOKUP($A$5&amp;$A79,'Wards 2011'!$A$2:$BD$8547,AH$19,FALSE)</f>
        <v>#N/A</v>
      </c>
      <c r="AI79" s="2" t="e">
        <f>VLOOKUP($A$5&amp;$A79,'Wards 2011'!$A$2:$BD$8547,AI$19,FALSE)</f>
        <v>#N/A</v>
      </c>
      <c r="AJ79" s="32" t="e">
        <f>VLOOKUP($A$5&amp;$A79,'Wards 2011'!$A$2:$BD$8547,AJ$19,FALSE)</f>
        <v>#N/A</v>
      </c>
      <c r="AK79" s="32" t="e">
        <f>VLOOKUP($A$5&amp;$A79,'Wards 2011'!$A$2:$BD$8547,AK$19,FALSE)</f>
        <v>#N/A</v>
      </c>
      <c r="AL79" s="32" t="e">
        <f>VLOOKUP($A$5&amp;$A79,'Wards 2011'!$A$2:$BD$8547,AL$19,FALSE)</f>
        <v>#N/A</v>
      </c>
      <c r="AM79" s="32" t="e">
        <f>VLOOKUP($A$5&amp;$A79,'Wards 2011'!$A$2:$BD$8547,AM$19,FALSE)</f>
        <v>#N/A</v>
      </c>
      <c r="AN79" s="39" t="e">
        <f>VLOOKUP($A$5&amp;$A79,'Wards 2011'!$A$2:$BD$8547,AN$19,FALSE)</f>
        <v>#N/A</v>
      </c>
      <c r="AO79" s="39" t="e">
        <f>VLOOKUP($A$5&amp;$A79,'Wards 2011'!$A$2:$BD$8547,AO$19,FALSE)</f>
        <v>#N/A</v>
      </c>
    </row>
    <row r="80" spans="1:41" x14ac:dyDescent="0.25">
      <c r="A80">
        <v>61</v>
      </c>
      <c r="B80" s="2" t="e">
        <f>VLOOKUP($A$5&amp;$A80,'Wards 2011'!$A$2:$BD$8547,B$19,FALSE)</f>
        <v>#N/A</v>
      </c>
      <c r="C80" s="2" t="e">
        <f>VLOOKUP($A$5&amp;$A80,'Wards 2011'!$A$2:$BD$8547,C$19,FALSE)</f>
        <v>#N/A</v>
      </c>
      <c r="D80" s="32" t="e">
        <f>VLOOKUP($A$5&amp;$A80,'Wards 2011'!$A$2:$BD$8547,D$19,FALSE)</f>
        <v>#N/A</v>
      </c>
      <c r="E80" s="2" t="e">
        <f>VLOOKUP($A$5&amp;$A80,'Wards 2011'!$A$2:$BD$8547,E$19,FALSE)</f>
        <v>#N/A</v>
      </c>
      <c r="F80" s="32" t="e">
        <f>VLOOKUP($A$5&amp;$A80,'Wards 2011'!$A$2:$BD$8547,F$19,FALSE)</f>
        <v>#N/A</v>
      </c>
      <c r="G80" s="32" t="e">
        <f>VLOOKUP($A$5&amp;$A80,'Wards 2011'!$A$2:$BD$8547,G$19,FALSE)</f>
        <v>#N/A</v>
      </c>
      <c r="H80" s="32" t="e">
        <f>VLOOKUP($A$5&amp;$A80,'Wards 2011'!$A$2:$BD$8547,H$19,FALSE)</f>
        <v>#N/A</v>
      </c>
      <c r="I80" s="32" t="e">
        <f>VLOOKUP($A$5&amp;$A80,'Wards 2011'!$A$2:$BD$8547,I$19,FALSE)</f>
        <v>#N/A</v>
      </c>
      <c r="J80" s="32" t="e">
        <f>VLOOKUP($A$5&amp;$A80,'Wards 2011'!$A$2:$BD$8547,J$19,FALSE)</f>
        <v>#N/A</v>
      </c>
      <c r="K80" s="32" t="e">
        <f>VLOOKUP($A$5&amp;$A80,'Wards 2011'!$A$2:$BD$8547,K$19,FALSE)</f>
        <v>#N/A</v>
      </c>
      <c r="L80" s="32" t="e">
        <f>VLOOKUP($A$5&amp;$A80,'Wards 2011'!$A$2:$BD$8547,L$19,FALSE)</f>
        <v>#N/A</v>
      </c>
      <c r="M80" s="32" t="e">
        <f>VLOOKUP($A$5&amp;$A80,'Wards 2011'!$A$2:$BD$8547,M$19,FALSE)</f>
        <v>#N/A</v>
      </c>
      <c r="N80" s="32" t="e">
        <f>VLOOKUP($A$5&amp;$A80,'Wards 2011'!$A$2:$BD$8547,N$19,FALSE)</f>
        <v>#N/A</v>
      </c>
      <c r="O80" s="32" t="e">
        <f>VLOOKUP($A$5&amp;$A80,'Wards 2011'!$A$2:$BD$8547,O$19,FALSE)</f>
        <v>#N/A</v>
      </c>
      <c r="P80" s="32" t="e">
        <f>VLOOKUP($A$5&amp;$A80,'Wards 2011'!$A$2:$BD$8547,P$19,FALSE)</f>
        <v>#N/A</v>
      </c>
      <c r="Q80" s="32" t="e">
        <f>VLOOKUP($A$5&amp;$A80,'Wards 2011'!$A$2:$BD$8547,Q$19,FALSE)</f>
        <v>#N/A</v>
      </c>
      <c r="R80" s="32" t="e">
        <f>VLOOKUP($A$5&amp;$A80,'Wards 2011'!$A$2:$BD$8547,R$19,FALSE)</f>
        <v>#N/A</v>
      </c>
      <c r="S80" s="32" t="e">
        <f>VLOOKUP($A$5&amp;$A80,'Wards 2011'!$A$2:$BD$8547,S$19,FALSE)</f>
        <v>#N/A</v>
      </c>
      <c r="T80" s="32" t="e">
        <f>VLOOKUP($A$5&amp;$A80,'Wards 2011'!$A$2:$BD$8547,T$19,FALSE)</f>
        <v>#N/A</v>
      </c>
      <c r="U80" s="32" t="e">
        <f>VLOOKUP($A$5&amp;$A80,'Wards 2011'!$A$2:$BD$8547,U$19,FALSE)</f>
        <v>#N/A</v>
      </c>
      <c r="V80" s="32" t="e">
        <f>VLOOKUP($A$5&amp;$A80,'Wards 2011'!$A$2:$BD$8547,V$19,FALSE)</f>
        <v>#N/A</v>
      </c>
      <c r="W80" s="32" t="e">
        <f>VLOOKUP($A$5&amp;$A80,'Wards 2011'!$A$2:$BD$8547,W$19,FALSE)</f>
        <v>#N/A</v>
      </c>
      <c r="X80" s="32" t="e">
        <f>VLOOKUP($A$5&amp;$A80,'Wards 2011'!$A$2:$BD$8547,X$19,FALSE)</f>
        <v>#N/A</v>
      </c>
      <c r="Y80" s="32" t="e">
        <f>VLOOKUP($A$5&amp;$A80,'Wards 2011'!$A$2:$BD$8547,Y$19,FALSE)</f>
        <v>#N/A</v>
      </c>
      <c r="Z80" s="32" t="e">
        <f>VLOOKUP($A$5&amp;$A80,'Wards 2011'!$A$2:$BD$8547,Z$19,FALSE)</f>
        <v>#N/A</v>
      </c>
      <c r="AA80" s="32" t="e">
        <f>VLOOKUP($A$5&amp;$A80,'Wards 2011'!$A$2:$BD$8547,AA$19,FALSE)</f>
        <v>#N/A</v>
      </c>
      <c r="AB80" s="32" t="e">
        <f>VLOOKUP($A$5&amp;$A80,'Wards 2011'!$A$2:$BD$8547,AB$19,FALSE)</f>
        <v>#N/A</v>
      </c>
      <c r="AC80" s="2" t="e">
        <f>VLOOKUP($A$5&amp;$A80,'Wards 2011'!$A$2:$BD$8547,AC$19,FALSE)</f>
        <v>#N/A</v>
      </c>
      <c r="AD80" s="2" t="e">
        <f>VLOOKUP($A$5&amp;$A80,'Wards 2011'!$A$2:$BD$8547,AD$19,FALSE)</f>
        <v>#N/A</v>
      </c>
      <c r="AE80" s="32" t="e">
        <f>VLOOKUP($A$5&amp;$A80,'Wards 2011'!$A$2:$BD$8547,AE$19,FALSE)</f>
        <v>#N/A</v>
      </c>
      <c r="AF80" s="32" t="e">
        <f>VLOOKUP($A$5&amp;$A80,'Wards 2011'!$A$2:$BD$8547,AF$19,FALSE)</f>
        <v>#N/A</v>
      </c>
      <c r="AG80" s="32" t="e">
        <f>VLOOKUP($A$5&amp;$A80,'Wards 2011'!$A$2:$BD$8547,AG$19,FALSE)</f>
        <v>#N/A</v>
      </c>
      <c r="AH80" s="2" t="e">
        <f>VLOOKUP($A$5&amp;$A80,'Wards 2011'!$A$2:$BD$8547,AH$19,FALSE)</f>
        <v>#N/A</v>
      </c>
      <c r="AI80" s="2" t="e">
        <f>VLOOKUP($A$5&amp;$A80,'Wards 2011'!$A$2:$BD$8547,AI$19,FALSE)</f>
        <v>#N/A</v>
      </c>
      <c r="AJ80" s="32" t="e">
        <f>VLOOKUP($A$5&amp;$A80,'Wards 2011'!$A$2:$BD$8547,AJ$19,FALSE)</f>
        <v>#N/A</v>
      </c>
      <c r="AK80" s="32" t="e">
        <f>VLOOKUP($A$5&amp;$A80,'Wards 2011'!$A$2:$BD$8547,AK$19,FALSE)</f>
        <v>#N/A</v>
      </c>
      <c r="AL80" s="32" t="e">
        <f>VLOOKUP($A$5&amp;$A80,'Wards 2011'!$A$2:$BD$8547,AL$19,FALSE)</f>
        <v>#N/A</v>
      </c>
      <c r="AM80" s="32" t="e">
        <f>VLOOKUP($A$5&amp;$A80,'Wards 2011'!$A$2:$BD$8547,AM$19,FALSE)</f>
        <v>#N/A</v>
      </c>
      <c r="AN80" s="39" t="e">
        <f>VLOOKUP($A$5&amp;$A80,'Wards 2011'!$A$2:$BD$8547,AN$19,FALSE)</f>
        <v>#N/A</v>
      </c>
      <c r="AO80" s="39" t="e">
        <f>VLOOKUP($A$5&amp;$A80,'Wards 2011'!$A$2:$BD$8547,AO$19,FALSE)</f>
        <v>#N/A</v>
      </c>
    </row>
    <row r="81" spans="1:41" x14ac:dyDescent="0.25">
      <c r="A81">
        <v>62</v>
      </c>
      <c r="B81" s="2" t="e">
        <f>VLOOKUP($A$5&amp;$A81,'Wards 2011'!$A$2:$BD$8547,B$19,FALSE)</f>
        <v>#N/A</v>
      </c>
      <c r="C81" s="2" t="e">
        <f>VLOOKUP($A$5&amp;$A81,'Wards 2011'!$A$2:$BD$8547,C$19,FALSE)</f>
        <v>#N/A</v>
      </c>
      <c r="D81" s="32" t="e">
        <f>VLOOKUP($A$5&amp;$A81,'Wards 2011'!$A$2:$BD$8547,D$19,FALSE)</f>
        <v>#N/A</v>
      </c>
      <c r="E81" s="2" t="e">
        <f>VLOOKUP($A$5&amp;$A81,'Wards 2011'!$A$2:$BD$8547,E$19,FALSE)</f>
        <v>#N/A</v>
      </c>
      <c r="F81" s="32" t="e">
        <f>VLOOKUP($A$5&amp;$A81,'Wards 2011'!$A$2:$BD$8547,F$19,FALSE)</f>
        <v>#N/A</v>
      </c>
      <c r="G81" s="32" t="e">
        <f>VLOOKUP($A$5&amp;$A81,'Wards 2011'!$A$2:$BD$8547,G$19,FALSE)</f>
        <v>#N/A</v>
      </c>
      <c r="H81" s="32" t="e">
        <f>VLOOKUP($A$5&amp;$A81,'Wards 2011'!$A$2:$BD$8547,H$19,FALSE)</f>
        <v>#N/A</v>
      </c>
      <c r="I81" s="32" t="e">
        <f>VLOOKUP($A$5&amp;$A81,'Wards 2011'!$A$2:$BD$8547,I$19,FALSE)</f>
        <v>#N/A</v>
      </c>
      <c r="J81" s="32" t="e">
        <f>VLOOKUP($A$5&amp;$A81,'Wards 2011'!$A$2:$BD$8547,J$19,FALSE)</f>
        <v>#N/A</v>
      </c>
      <c r="K81" s="32" t="e">
        <f>VLOOKUP($A$5&amp;$A81,'Wards 2011'!$A$2:$BD$8547,K$19,FALSE)</f>
        <v>#N/A</v>
      </c>
      <c r="L81" s="32" t="e">
        <f>VLOOKUP($A$5&amp;$A81,'Wards 2011'!$A$2:$BD$8547,L$19,FALSE)</f>
        <v>#N/A</v>
      </c>
      <c r="M81" s="32" t="e">
        <f>VLOOKUP($A$5&amp;$A81,'Wards 2011'!$A$2:$BD$8547,M$19,FALSE)</f>
        <v>#N/A</v>
      </c>
      <c r="N81" s="32" t="e">
        <f>VLOOKUP($A$5&amp;$A81,'Wards 2011'!$A$2:$BD$8547,N$19,FALSE)</f>
        <v>#N/A</v>
      </c>
      <c r="O81" s="32" t="e">
        <f>VLOOKUP($A$5&amp;$A81,'Wards 2011'!$A$2:$BD$8547,O$19,FALSE)</f>
        <v>#N/A</v>
      </c>
      <c r="P81" s="32" t="e">
        <f>VLOOKUP($A$5&amp;$A81,'Wards 2011'!$A$2:$BD$8547,P$19,FALSE)</f>
        <v>#N/A</v>
      </c>
      <c r="Q81" s="32" t="e">
        <f>VLOOKUP($A$5&amp;$A81,'Wards 2011'!$A$2:$BD$8547,Q$19,FALSE)</f>
        <v>#N/A</v>
      </c>
      <c r="R81" s="32" t="e">
        <f>VLOOKUP($A$5&amp;$A81,'Wards 2011'!$A$2:$BD$8547,R$19,FALSE)</f>
        <v>#N/A</v>
      </c>
      <c r="S81" s="32" t="e">
        <f>VLOOKUP($A$5&amp;$A81,'Wards 2011'!$A$2:$BD$8547,S$19,FALSE)</f>
        <v>#N/A</v>
      </c>
      <c r="T81" s="32" t="e">
        <f>VLOOKUP($A$5&amp;$A81,'Wards 2011'!$A$2:$BD$8547,T$19,FALSE)</f>
        <v>#N/A</v>
      </c>
      <c r="U81" s="32" t="e">
        <f>VLOOKUP($A$5&amp;$A81,'Wards 2011'!$A$2:$BD$8547,U$19,FALSE)</f>
        <v>#N/A</v>
      </c>
      <c r="V81" s="32" t="e">
        <f>VLOOKUP($A$5&amp;$A81,'Wards 2011'!$A$2:$BD$8547,V$19,FALSE)</f>
        <v>#N/A</v>
      </c>
      <c r="W81" s="32" t="e">
        <f>VLOOKUP($A$5&amp;$A81,'Wards 2011'!$A$2:$BD$8547,W$19,FALSE)</f>
        <v>#N/A</v>
      </c>
      <c r="X81" s="32" t="e">
        <f>VLOOKUP($A$5&amp;$A81,'Wards 2011'!$A$2:$BD$8547,X$19,FALSE)</f>
        <v>#N/A</v>
      </c>
      <c r="Y81" s="32" t="e">
        <f>VLOOKUP($A$5&amp;$A81,'Wards 2011'!$A$2:$BD$8547,Y$19,FALSE)</f>
        <v>#N/A</v>
      </c>
      <c r="Z81" s="32" t="e">
        <f>VLOOKUP($A$5&amp;$A81,'Wards 2011'!$A$2:$BD$8547,Z$19,FALSE)</f>
        <v>#N/A</v>
      </c>
      <c r="AA81" s="32" t="e">
        <f>VLOOKUP($A$5&amp;$A81,'Wards 2011'!$A$2:$BD$8547,AA$19,FALSE)</f>
        <v>#N/A</v>
      </c>
      <c r="AB81" s="32" t="e">
        <f>VLOOKUP($A$5&amp;$A81,'Wards 2011'!$A$2:$BD$8547,AB$19,FALSE)</f>
        <v>#N/A</v>
      </c>
      <c r="AC81" s="2" t="e">
        <f>VLOOKUP($A$5&amp;$A81,'Wards 2011'!$A$2:$BD$8547,AC$19,FALSE)</f>
        <v>#N/A</v>
      </c>
      <c r="AD81" s="2" t="e">
        <f>VLOOKUP($A$5&amp;$A81,'Wards 2011'!$A$2:$BD$8547,AD$19,FALSE)</f>
        <v>#N/A</v>
      </c>
      <c r="AE81" s="32" t="e">
        <f>VLOOKUP($A$5&amp;$A81,'Wards 2011'!$A$2:$BD$8547,AE$19,FALSE)</f>
        <v>#N/A</v>
      </c>
      <c r="AF81" s="32" t="e">
        <f>VLOOKUP($A$5&amp;$A81,'Wards 2011'!$A$2:$BD$8547,AF$19,FALSE)</f>
        <v>#N/A</v>
      </c>
      <c r="AG81" s="32" t="e">
        <f>VLOOKUP($A$5&amp;$A81,'Wards 2011'!$A$2:$BD$8547,AG$19,FALSE)</f>
        <v>#N/A</v>
      </c>
      <c r="AH81" s="2" t="e">
        <f>VLOOKUP($A$5&amp;$A81,'Wards 2011'!$A$2:$BD$8547,AH$19,FALSE)</f>
        <v>#N/A</v>
      </c>
      <c r="AI81" s="2" t="e">
        <f>VLOOKUP($A$5&amp;$A81,'Wards 2011'!$A$2:$BD$8547,AI$19,FALSE)</f>
        <v>#N/A</v>
      </c>
      <c r="AJ81" s="32" t="e">
        <f>VLOOKUP($A$5&amp;$A81,'Wards 2011'!$A$2:$BD$8547,AJ$19,FALSE)</f>
        <v>#N/A</v>
      </c>
      <c r="AK81" s="32" t="e">
        <f>VLOOKUP($A$5&amp;$A81,'Wards 2011'!$A$2:$BD$8547,AK$19,FALSE)</f>
        <v>#N/A</v>
      </c>
      <c r="AL81" s="32" t="e">
        <f>VLOOKUP($A$5&amp;$A81,'Wards 2011'!$A$2:$BD$8547,AL$19,FALSE)</f>
        <v>#N/A</v>
      </c>
      <c r="AM81" s="32" t="e">
        <f>VLOOKUP($A$5&amp;$A81,'Wards 2011'!$A$2:$BD$8547,AM$19,FALSE)</f>
        <v>#N/A</v>
      </c>
      <c r="AN81" s="39" t="e">
        <f>VLOOKUP($A$5&amp;$A81,'Wards 2011'!$A$2:$BD$8547,AN$19,FALSE)</f>
        <v>#N/A</v>
      </c>
      <c r="AO81" s="39" t="e">
        <f>VLOOKUP($A$5&amp;$A81,'Wards 2011'!$A$2:$BD$8547,AO$19,FALSE)</f>
        <v>#N/A</v>
      </c>
    </row>
    <row r="82" spans="1:41" x14ac:dyDescent="0.25">
      <c r="A82">
        <v>63</v>
      </c>
      <c r="B82" s="2" t="e">
        <f>VLOOKUP($A$5&amp;$A82,'Wards 2011'!$A$2:$BD$8547,B$19,FALSE)</f>
        <v>#N/A</v>
      </c>
      <c r="C82" s="2" t="e">
        <f>VLOOKUP($A$5&amp;$A82,'Wards 2011'!$A$2:$BD$8547,C$19,FALSE)</f>
        <v>#N/A</v>
      </c>
      <c r="D82" s="32" t="e">
        <f>VLOOKUP($A$5&amp;$A82,'Wards 2011'!$A$2:$BD$8547,D$19,FALSE)</f>
        <v>#N/A</v>
      </c>
      <c r="E82" s="2" t="e">
        <f>VLOOKUP($A$5&amp;$A82,'Wards 2011'!$A$2:$BD$8547,E$19,FALSE)</f>
        <v>#N/A</v>
      </c>
      <c r="F82" s="32" t="e">
        <f>VLOOKUP($A$5&amp;$A82,'Wards 2011'!$A$2:$BD$8547,F$19,FALSE)</f>
        <v>#N/A</v>
      </c>
      <c r="G82" s="32" t="e">
        <f>VLOOKUP($A$5&amp;$A82,'Wards 2011'!$A$2:$BD$8547,G$19,FALSE)</f>
        <v>#N/A</v>
      </c>
      <c r="H82" s="32" t="e">
        <f>VLOOKUP($A$5&amp;$A82,'Wards 2011'!$A$2:$BD$8547,H$19,FALSE)</f>
        <v>#N/A</v>
      </c>
      <c r="I82" s="32" t="e">
        <f>VLOOKUP($A$5&amp;$A82,'Wards 2011'!$A$2:$BD$8547,I$19,FALSE)</f>
        <v>#N/A</v>
      </c>
      <c r="J82" s="32" t="e">
        <f>VLOOKUP($A$5&amp;$A82,'Wards 2011'!$A$2:$BD$8547,J$19,FALSE)</f>
        <v>#N/A</v>
      </c>
      <c r="K82" s="32" t="e">
        <f>VLOOKUP($A$5&amp;$A82,'Wards 2011'!$A$2:$BD$8547,K$19,FALSE)</f>
        <v>#N/A</v>
      </c>
      <c r="L82" s="32" t="e">
        <f>VLOOKUP($A$5&amp;$A82,'Wards 2011'!$A$2:$BD$8547,L$19,FALSE)</f>
        <v>#N/A</v>
      </c>
      <c r="M82" s="32" t="e">
        <f>VLOOKUP($A$5&amp;$A82,'Wards 2011'!$A$2:$BD$8547,M$19,FALSE)</f>
        <v>#N/A</v>
      </c>
      <c r="N82" s="32" t="e">
        <f>VLOOKUP($A$5&amp;$A82,'Wards 2011'!$A$2:$BD$8547,N$19,FALSE)</f>
        <v>#N/A</v>
      </c>
      <c r="O82" s="32" t="e">
        <f>VLOOKUP($A$5&amp;$A82,'Wards 2011'!$A$2:$BD$8547,O$19,FALSE)</f>
        <v>#N/A</v>
      </c>
      <c r="P82" s="32" t="e">
        <f>VLOOKUP($A$5&amp;$A82,'Wards 2011'!$A$2:$BD$8547,P$19,FALSE)</f>
        <v>#N/A</v>
      </c>
      <c r="Q82" s="32" t="e">
        <f>VLOOKUP($A$5&amp;$A82,'Wards 2011'!$A$2:$BD$8547,Q$19,FALSE)</f>
        <v>#N/A</v>
      </c>
      <c r="R82" s="32" t="e">
        <f>VLOOKUP($A$5&amp;$A82,'Wards 2011'!$A$2:$BD$8547,R$19,FALSE)</f>
        <v>#N/A</v>
      </c>
      <c r="S82" s="32" t="e">
        <f>VLOOKUP($A$5&amp;$A82,'Wards 2011'!$A$2:$BD$8547,S$19,FALSE)</f>
        <v>#N/A</v>
      </c>
      <c r="T82" s="32" t="e">
        <f>VLOOKUP($A$5&amp;$A82,'Wards 2011'!$A$2:$BD$8547,T$19,FALSE)</f>
        <v>#N/A</v>
      </c>
      <c r="U82" s="32" t="e">
        <f>VLOOKUP($A$5&amp;$A82,'Wards 2011'!$A$2:$BD$8547,U$19,FALSE)</f>
        <v>#N/A</v>
      </c>
      <c r="V82" s="32" t="e">
        <f>VLOOKUP($A$5&amp;$A82,'Wards 2011'!$A$2:$BD$8547,V$19,FALSE)</f>
        <v>#N/A</v>
      </c>
      <c r="W82" s="32" t="e">
        <f>VLOOKUP($A$5&amp;$A82,'Wards 2011'!$A$2:$BD$8547,W$19,FALSE)</f>
        <v>#N/A</v>
      </c>
      <c r="X82" s="32" t="e">
        <f>VLOOKUP($A$5&amp;$A82,'Wards 2011'!$A$2:$BD$8547,X$19,FALSE)</f>
        <v>#N/A</v>
      </c>
      <c r="Y82" s="32" t="e">
        <f>VLOOKUP($A$5&amp;$A82,'Wards 2011'!$A$2:$BD$8547,Y$19,FALSE)</f>
        <v>#N/A</v>
      </c>
      <c r="Z82" s="32" t="e">
        <f>VLOOKUP($A$5&amp;$A82,'Wards 2011'!$A$2:$BD$8547,Z$19,FALSE)</f>
        <v>#N/A</v>
      </c>
      <c r="AA82" s="32" t="e">
        <f>VLOOKUP($A$5&amp;$A82,'Wards 2011'!$A$2:$BD$8547,AA$19,FALSE)</f>
        <v>#N/A</v>
      </c>
      <c r="AB82" s="32" t="e">
        <f>VLOOKUP($A$5&amp;$A82,'Wards 2011'!$A$2:$BD$8547,AB$19,FALSE)</f>
        <v>#N/A</v>
      </c>
      <c r="AC82" s="2" t="e">
        <f>VLOOKUP($A$5&amp;$A82,'Wards 2011'!$A$2:$BD$8547,AC$19,FALSE)</f>
        <v>#N/A</v>
      </c>
      <c r="AD82" s="2" t="e">
        <f>VLOOKUP($A$5&amp;$A82,'Wards 2011'!$A$2:$BD$8547,AD$19,FALSE)</f>
        <v>#N/A</v>
      </c>
      <c r="AE82" s="32" t="e">
        <f>VLOOKUP($A$5&amp;$A82,'Wards 2011'!$A$2:$BD$8547,AE$19,FALSE)</f>
        <v>#N/A</v>
      </c>
      <c r="AF82" s="32" t="e">
        <f>VLOOKUP($A$5&amp;$A82,'Wards 2011'!$A$2:$BD$8547,AF$19,FALSE)</f>
        <v>#N/A</v>
      </c>
      <c r="AG82" s="32" t="e">
        <f>VLOOKUP($A$5&amp;$A82,'Wards 2011'!$A$2:$BD$8547,AG$19,FALSE)</f>
        <v>#N/A</v>
      </c>
      <c r="AH82" s="2" t="e">
        <f>VLOOKUP($A$5&amp;$A82,'Wards 2011'!$A$2:$BD$8547,AH$19,FALSE)</f>
        <v>#N/A</v>
      </c>
      <c r="AI82" s="2" t="e">
        <f>VLOOKUP($A$5&amp;$A82,'Wards 2011'!$A$2:$BD$8547,AI$19,FALSE)</f>
        <v>#N/A</v>
      </c>
      <c r="AJ82" s="32" t="e">
        <f>VLOOKUP($A$5&amp;$A82,'Wards 2011'!$A$2:$BD$8547,AJ$19,FALSE)</f>
        <v>#N/A</v>
      </c>
      <c r="AK82" s="32" t="e">
        <f>VLOOKUP($A$5&amp;$A82,'Wards 2011'!$A$2:$BD$8547,AK$19,FALSE)</f>
        <v>#N/A</v>
      </c>
      <c r="AL82" s="32" t="e">
        <f>VLOOKUP($A$5&amp;$A82,'Wards 2011'!$A$2:$BD$8547,AL$19,FALSE)</f>
        <v>#N/A</v>
      </c>
      <c r="AM82" s="32" t="e">
        <f>VLOOKUP($A$5&amp;$A82,'Wards 2011'!$A$2:$BD$8547,AM$19,FALSE)</f>
        <v>#N/A</v>
      </c>
      <c r="AN82" s="39" t="e">
        <f>VLOOKUP($A$5&amp;$A82,'Wards 2011'!$A$2:$BD$8547,AN$19,FALSE)</f>
        <v>#N/A</v>
      </c>
      <c r="AO82" s="39" t="e">
        <f>VLOOKUP($A$5&amp;$A82,'Wards 2011'!$A$2:$BD$8547,AO$19,FALSE)</f>
        <v>#N/A</v>
      </c>
    </row>
    <row r="83" spans="1:41" x14ac:dyDescent="0.25">
      <c r="A83">
        <v>64</v>
      </c>
      <c r="B83" s="2" t="e">
        <f>VLOOKUP($A$5&amp;$A83,'Wards 2011'!$A$2:$BD$8547,B$19,FALSE)</f>
        <v>#N/A</v>
      </c>
      <c r="C83" s="2" t="e">
        <f>VLOOKUP($A$5&amp;$A83,'Wards 2011'!$A$2:$BD$8547,C$19,FALSE)</f>
        <v>#N/A</v>
      </c>
      <c r="D83" s="32" t="e">
        <f>VLOOKUP($A$5&amp;$A83,'Wards 2011'!$A$2:$BD$8547,D$19,FALSE)</f>
        <v>#N/A</v>
      </c>
      <c r="E83" s="2" t="e">
        <f>VLOOKUP($A$5&amp;$A83,'Wards 2011'!$A$2:$BD$8547,E$19,FALSE)</f>
        <v>#N/A</v>
      </c>
      <c r="F83" s="32" t="e">
        <f>VLOOKUP($A$5&amp;$A83,'Wards 2011'!$A$2:$BD$8547,F$19,FALSE)</f>
        <v>#N/A</v>
      </c>
      <c r="G83" s="32" t="e">
        <f>VLOOKUP($A$5&amp;$A83,'Wards 2011'!$A$2:$BD$8547,G$19,FALSE)</f>
        <v>#N/A</v>
      </c>
      <c r="H83" s="32" t="e">
        <f>VLOOKUP($A$5&amp;$A83,'Wards 2011'!$A$2:$BD$8547,H$19,FALSE)</f>
        <v>#N/A</v>
      </c>
      <c r="I83" s="32" t="e">
        <f>VLOOKUP($A$5&amp;$A83,'Wards 2011'!$A$2:$BD$8547,I$19,FALSE)</f>
        <v>#N/A</v>
      </c>
      <c r="J83" s="32" t="e">
        <f>VLOOKUP($A$5&amp;$A83,'Wards 2011'!$A$2:$BD$8547,J$19,FALSE)</f>
        <v>#N/A</v>
      </c>
      <c r="K83" s="32" t="e">
        <f>VLOOKUP($A$5&amp;$A83,'Wards 2011'!$A$2:$BD$8547,K$19,FALSE)</f>
        <v>#N/A</v>
      </c>
      <c r="L83" s="32" t="e">
        <f>VLOOKUP($A$5&amp;$A83,'Wards 2011'!$A$2:$BD$8547,L$19,FALSE)</f>
        <v>#N/A</v>
      </c>
      <c r="M83" s="32" t="e">
        <f>VLOOKUP($A$5&amp;$A83,'Wards 2011'!$A$2:$BD$8547,M$19,FALSE)</f>
        <v>#N/A</v>
      </c>
      <c r="N83" s="32" t="e">
        <f>VLOOKUP($A$5&amp;$A83,'Wards 2011'!$A$2:$BD$8547,N$19,FALSE)</f>
        <v>#N/A</v>
      </c>
      <c r="O83" s="32" t="e">
        <f>VLOOKUP($A$5&amp;$A83,'Wards 2011'!$A$2:$BD$8547,O$19,FALSE)</f>
        <v>#N/A</v>
      </c>
      <c r="P83" s="32" t="e">
        <f>VLOOKUP($A$5&amp;$A83,'Wards 2011'!$A$2:$BD$8547,P$19,FALSE)</f>
        <v>#N/A</v>
      </c>
      <c r="Q83" s="32" t="e">
        <f>VLOOKUP($A$5&amp;$A83,'Wards 2011'!$A$2:$BD$8547,Q$19,FALSE)</f>
        <v>#N/A</v>
      </c>
      <c r="R83" s="32" t="e">
        <f>VLOOKUP($A$5&amp;$A83,'Wards 2011'!$A$2:$BD$8547,R$19,FALSE)</f>
        <v>#N/A</v>
      </c>
      <c r="S83" s="32" t="e">
        <f>VLOOKUP($A$5&amp;$A83,'Wards 2011'!$A$2:$BD$8547,S$19,FALSE)</f>
        <v>#N/A</v>
      </c>
      <c r="T83" s="32" t="e">
        <f>VLOOKUP($A$5&amp;$A83,'Wards 2011'!$A$2:$BD$8547,T$19,FALSE)</f>
        <v>#N/A</v>
      </c>
      <c r="U83" s="32" t="e">
        <f>VLOOKUP($A$5&amp;$A83,'Wards 2011'!$A$2:$BD$8547,U$19,FALSE)</f>
        <v>#N/A</v>
      </c>
      <c r="V83" s="32" t="e">
        <f>VLOOKUP($A$5&amp;$A83,'Wards 2011'!$A$2:$BD$8547,V$19,FALSE)</f>
        <v>#N/A</v>
      </c>
      <c r="W83" s="32" t="e">
        <f>VLOOKUP($A$5&amp;$A83,'Wards 2011'!$A$2:$BD$8547,W$19,FALSE)</f>
        <v>#N/A</v>
      </c>
      <c r="X83" s="32" t="e">
        <f>VLOOKUP($A$5&amp;$A83,'Wards 2011'!$A$2:$BD$8547,X$19,FALSE)</f>
        <v>#N/A</v>
      </c>
      <c r="Y83" s="32" t="e">
        <f>VLOOKUP($A$5&amp;$A83,'Wards 2011'!$A$2:$BD$8547,Y$19,FALSE)</f>
        <v>#N/A</v>
      </c>
      <c r="Z83" s="32" t="e">
        <f>VLOOKUP($A$5&amp;$A83,'Wards 2011'!$A$2:$BD$8547,Z$19,FALSE)</f>
        <v>#N/A</v>
      </c>
      <c r="AA83" s="32" t="e">
        <f>VLOOKUP($A$5&amp;$A83,'Wards 2011'!$A$2:$BD$8547,AA$19,FALSE)</f>
        <v>#N/A</v>
      </c>
      <c r="AB83" s="32" t="e">
        <f>VLOOKUP($A$5&amp;$A83,'Wards 2011'!$A$2:$BD$8547,AB$19,FALSE)</f>
        <v>#N/A</v>
      </c>
      <c r="AC83" s="2" t="e">
        <f>VLOOKUP($A$5&amp;$A83,'Wards 2011'!$A$2:$BD$8547,AC$19,FALSE)</f>
        <v>#N/A</v>
      </c>
      <c r="AD83" s="2" t="e">
        <f>VLOOKUP($A$5&amp;$A83,'Wards 2011'!$A$2:$BD$8547,AD$19,FALSE)</f>
        <v>#N/A</v>
      </c>
      <c r="AE83" s="32" t="e">
        <f>VLOOKUP($A$5&amp;$A83,'Wards 2011'!$A$2:$BD$8547,AE$19,FALSE)</f>
        <v>#N/A</v>
      </c>
      <c r="AF83" s="32" t="e">
        <f>VLOOKUP($A$5&amp;$A83,'Wards 2011'!$A$2:$BD$8547,AF$19,FALSE)</f>
        <v>#N/A</v>
      </c>
      <c r="AG83" s="32" t="e">
        <f>VLOOKUP($A$5&amp;$A83,'Wards 2011'!$A$2:$BD$8547,AG$19,FALSE)</f>
        <v>#N/A</v>
      </c>
      <c r="AH83" s="2" t="e">
        <f>VLOOKUP($A$5&amp;$A83,'Wards 2011'!$A$2:$BD$8547,AH$19,FALSE)</f>
        <v>#N/A</v>
      </c>
      <c r="AI83" s="2" t="e">
        <f>VLOOKUP($A$5&amp;$A83,'Wards 2011'!$A$2:$BD$8547,AI$19,FALSE)</f>
        <v>#N/A</v>
      </c>
      <c r="AJ83" s="32" t="e">
        <f>VLOOKUP($A$5&amp;$A83,'Wards 2011'!$A$2:$BD$8547,AJ$19,FALSE)</f>
        <v>#N/A</v>
      </c>
      <c r="AK83" s="32" t="e">
        <f>VLOOKUP($A$5&amp;$A83,'Wards 2011'!$A$2:$BD$8547,AK$19,FALSE)</f>
        <v>#N/A</v>
      </c>
      <c r="AL83" s="32" t="e">
        <f>VLOOKUP($A$5&amp;$A83,'Wards 2011'!$A$2:$BD$8547,AL$19,FALSE)</f>
        <v>#N/A</v>
      </c>
      <c r="AM83" s="32" t="e">
        <f>VLOOKUP($A$5&amp;$A83,'Wards 2011'!$A$2:$BD$8547,AM$19,FALSE)</f>
        <v>#N/A</v>
      </c>
      <c r="AN83" s="39" t="e">
        <f>VLOOKUP($A$5&amp;$A83,'Wards 2011'!$A$2:$BD$8547,AN$19,FALSE)</f>
        <v>#N/A</v>
      </c>
      <c r="AO83" s="39" t="e">
        <f>VLOOKUP($A$5&amp;$A83,'Wards 2011'!$A$2:$BD$8547,AO$19,FALSE)</f>
        <v>#N/A</v>
      </c>
    </row>
    <row r="84" spans="1:41" x14ac:dyDescent="0.25">
      <c r="A84">
        <v>65</v>
      </c>
      <c r="B84" s="2" t="e">
        <f>VLOOKUP($A$5&amp;$A84,'Wards 2011'!$A$2:$BD$8547,B$19,FALSE)</f>
        <v>#N/A</v>
      </c>
      <c r="C84" s="2" t="e">
        <f>VLOOKUP($A$5&amp;$A84,'Wards 2011'!$A$2:$BD$8547,C$19,FALSE)</f>
        <v>#N/A</v>
      </c>
      <c r="D84" s="32" t="e">
        <f>VLOOKUP($A$5&amp;$A84,'Wards 2011'!$A$2:$BD$8547,D$19,FALSE)</f>
        <v>#N/A</v>
      </c>
      <c r="E84" s="2" t="e">
        <f>VLOOKUP($A$5&amp;$A84,'Wards 2011'!$A$2:$BD$8547,E$19,FALSE)</f>
        <v>#N/A</v>
      </c>
      <c r="F84" s="32" t="e">
        <f>VLOOKUP($A$5&amp;$A84,'Wards 2011'!$A$2:$BD$8547,F$19,FALSE)</f>
        <v>#N/A</v>
      </c>
      <c r="G84" s="32" t="e">
        <f>VLOOKUP($A$5&amp;$A84,'Wards 2011'!$A$2:$BD$8547,G$19,FALSE)</f>
        <v>#N/A</v>
      </c>
      <c r="H84" s="32" t="e">
        <f>VLOOKUP($A$5&amp;$A84,'Wards 2011'!$A$2:$BD$8547,H$19,FALSE)</f>
        <v>#N/A</v>
      </c>
      <c r="I84" s="32" t="e">
        <f>VLOOKUP($A$5&amp;$A84,'Wards 2011'!$A$2:$BD$8547,I$19,FALSE)</f>
        <v>#N/A</v>
      </c>
      <c r="J84" s="32" t="e">
        <f>VLOOKUP($A$5&amp;$A84,'Wards 2011'!$A$2:$BD$8547,J$19,FALSE)</f>
        <v>#N/A</v>
      </c>
      <c r="K84" s="32" t="e">
        <f>VLOOKUP($A$5&amp;$A84,'Wards 2011'!$A$2:$BD$8547,K$19,FALSE)</f>
        <v>#N/A</v>
      </c>
      <c r="L84" s="32" t="e">
        <f>VLOOKUP($A$5&amp;$A84,'Wards 2011'!$A$2:$BD$8547,L$19,FALSE)</f>
        <v>#N/A</v>
      </c>
      <c r="M84" s="32" t="e">
        <f>VLOOKUP($A$5&amp;$A84,'Wards 2011'!$A$2:$BD$8547,M$19,FALSE)</f>
        <v>#N/A</v>
      </c>
      <c r="N84" s="32" t="e">
        <f>VLOOKUP($A$5&amp;$A84,'Wards 2011'!$A$2:$BD$8547,N$19,FALSE)</f>
        <v>#N/A</v>
      </c>
      <c r="O84" s="32" t="e">
        <f>VLOOKUP($A$5&amp;$A84,'Wards 2011'!$A$2:$BD$8547,O$19,FALSE)</f>
        <v>#N/A</v>
      </c>
      <c r="P84" s="32" t="e">
        <f>VLOOKUP($A$5&amp;$A84,'Wards 2011'!$A$2:$BD$8547,P$19,FALSE)</f>
        <v>#N/A</v>
      </c>
      <c r="Q84" s="32" t="e">
        <f>VLOOKUP($A$5&amp;$A84,'Wards 2011'!$A$2:$BD$8547,Q$19,FALSE)</f>
        <v>#N/A</v>
      </c>
      <c r="R84" s="32" t="e">
        <f>VLOOKUP($A$5&amp;$A84,'Wards 2011'!$A$2:$BD$8547,R$19,FALSE)</f>
        <v>#N/A</v>
      </c>
      <c r="S84" s="32" t="e">
        <f>VLOOKUP($A$5&amp;$A84,'Wards 2011'!$A$2:$BD$8547,S$19,FALSE)</f>
        <v>#N/A</v>
      </c>
      <c r="T84" s="32" t="e">
        <f>VLOOKUP($A$5&amp;$A84,'Wards 2011'!$A$2:$BD$8547,T$19,FALSE)</f>
        <v>#N/A</v>
      </c>
      <c r="U84" s="32" t="e">
        <f>VLOOKUP($A$5&amp;$A84,'Wards 2011'!$A$2:$BD$8547,U$19,FALSE)</f>
        <v>#N/A</v>
      </c>
      <c r="V84" s="32" t="e">
        <f>VLOOKUP($A$5&amp;$A84,'Wards 2011'!$A$2:$BD$8547,V$19,FALSE)</f>
        <v>#N/A</v>
      </c>
      <c r="W84" s="32" t="e">
        <f>VLOOKUP($A$5&amp;$A84,'Wards 2011'!$A$2:$BD$8547,W$19,FALSE)</f>
        <v>#N/A</v>
      </c>
      <c r="X84" s="32" t="e">
        <f>VLOOKUP($A$5&amp;$A84,'Wards 2011'!$A$2:$BD$8547,X$19,FALSE)</f>
        <v>#N/A</v>
      </c>
      <c r="Y84" s="32" t="e">
        <f>VLOOKUP($A$5&amp;$A84,'Wards 2011'!$A$2:$BD$8547,Y$19,FALSE)</f>
        <v>#N/A</v>
      </c>
      <c r="Z84" s="32" t="e">
        <f>VLOOKUP($A$5&amp;$A84,'Wards 2011'!$A$2:$BD$8547,Z$19,FALSE)</f>
        <v>#N/A</v>
      </c>
      <c r="AA84" s="32" t="e">
        <f>VLOOKUP($A$5&amp;$A84,'Wards 2011'!$A$2:$BD$8547,AA$19,FALSE)</f>
        <v>#N/A</v>
      </c>
      <c r="AB84" s="32" t="e">
        <f>VLOOKUP($A$5&amp;$A84,'Wards 2011'!$A$2:$BD$8547,AB$19,FALSE)</f>
        <v>#N/A</v>
      </c>
      <c r="AC84" s="2" t="e">
        <f>VLOOKUP($A$5&amp;$A84,'Wards 2011'!$A$2:$BD$8547,AC$19,FALSE)</f>
        <v>#N/A</v>
      </c>
      <c r="AD84" s="2" t="e">
        <f>VLOOKUP($A$5&amp;$A84,'Wards 2011'!$A$2:$BD$8547,AD$19,FALSE)</f>
        <v>#N/A</v>
      </c>
      <c r="AE84" s="32" t="e">
        <f>VLOOKUP($A$5&amp;$A84,'Wards 2011'!$A$2:$BD$8547,AE$19,FALSE)</f>
        <v>#N/A</v>
      </c>
      <c r="AF84" s="32" t="e">
        <f>VLOOKUP($A$5&amp;$A84,'Wards 2011'!$A$2:$BD$8547,AF$19,FALSE)</f>
        <v>#N/A</v>
      </c>
      <c r="AG84" s="32" t="e">
        <f>VLOOKUP($A$5&amp;$A84,'Wards 2011'!$A$2:$BD$8547,AG$19,FALSE)</f>
        <v>#N/A</v>
      </c>
      <c r="AH84" s="2" t="e">
        <f>VLOOKUP($A$5&amp;$A84,'Wards 2011'!$A$2:$BD$8547,AH$19,FALSE)</f>
        <v>#N/A</v>
      </c>
      <c r="AI84" s="2" t="e">
        <f>VLOOKUP($A$5&amp;$A84,'Wards 2011'!$A$2:$BD$8547,AI$19,FALSE)</f>
        <v>#N/A</v>
      </c>
      <c r="AJ84" s="32" t="e">
        <f>VLOOKUP($A$5&amp;$A84,'Wards 2011'!$A$2:$BD$8547,AJ$19,FALSE)</f>
        <v>#N/A</v>
      </c>
      <c r="AK84" s="32" t="e">
        <f>VLOOKUP($A$5&amp;$A84,'Wards 2011'!$A$2:$BD$8547,AK$19,FALSE)</f>
        <v>#N/A</v>
      </c>
      <c r="AL84" s="32" t="e">
        <f>VLOOKUP($A$5&amp;$A84,'Wards 2011'!$A$2:$BD$8547,AL$19,FALSE)</f>
        <v>#N/A</v>
      </c>
      <c r="AM84" s="32" t="e">
        <f>VLOOKUP($A$5&amp;$A84,'Wards 2011'!$A$2:$BD$8547,AM$19,FALSE)</f>
        <v>#N/A</v>
      </c>
      <c r="AN84" s="39" t="e">
        <f>VLOOKUP($A$5&amp;$A84,'Wards 2011'!$A$2:$BD$8547,AN$19,FALSE)</f>
        <v>#N/A</v>
      </c>
      <c r="AO84" s="39" t="e">
        <f>VLOOKUP($A$5&amp;$A84,'Wards 2011'!$A$2:$BD$8547,AO$19,FALSE)</f>
        <v>#N/A</v>
      </c>
    </row>
    <row r="85" spans="1:41" x14ac:dyDescent="0.25">
      <c r="A85">
        <v>66</v>
      </c>
      <c r="B85" s="2" t="e">
        <f>VLOOKUP($A$5&amp;$A85,'Wards 2011'!$A$2:$BD$8547,B$19,FALSE)</f>
        <v>#N/A</v>
      </c>
      <c r="C85" s="2" t="e">
        <f>VLOOKUP($A$5&amp;$A85,'Wards 2011'!$A$2:$BD$8547,C$19,FALSE)</f>
        <v>#N/A</v>
      </c>
      <c r="D85" s="32" t="e">
        <f>VLOOKUP($A$5&amp;$A85,'Wards 2011'!$A$2:$BD$8547,D$19,FALSE)</f>
        <v>#N/A</v>
      </c>
      <c r="E85" s="2" t="e">
        <f>VLOOKUP($A$5&amp;$A85,'Wards 2011'!$A$2:$BD$8547,E$19,FALSE)</f>
        <v>#N/A</v>
      </c>
      <c r="F85" s="32" t="e">
        <f>VLOOKUP($A$5&amp;$A85,'Wards 2011'!$A$2:$BD$8547,F$19,FALSE)</f>
        <v>#N/A</v>
      </c>
      <c r="G85" s="32" t="e">
        <f>VLOOKUP($A$5&amp;$A85,'Wards 2011'!$A$2:$BD$8547,G$19,FALSE)</f>
        <v>#N/A</v>
      </c>
      <c r="H85" s="32" t="e">
        <f>VLOOKUP($A$5&amp;$A85,'Wards 2011'!$A$2:$BD$8547,H$19,FALSE)</f>
        <v>#N/A</v>
      </c>
      <c r="I85" s="32" t="e">
        <f>VLOOKUP($A$5&amp;$A85,'Wards 2011'!$A$2:$BD$8547,I$19,FALSE)</f>
        <v>#N/A</v>
      </c>
      <c r="J85" s="32" t="e">
        <f>VLOOKUP($A$5&amp;$A85,'Wards 2011'!$A$2:$BD$8547,J$19,FALSE)</f>
        <v>#N/A</v>
      </c>
      <c r="K85" s="32" t="e">
        <f>VLOOKUP($A$5&amp;$A85,'Wards 2011'!$A$2:$BD$8547,K$19,FALSE)</f>
        <v>#N/A</v>
      </c>
      <c r="L85" s="32" t="e">
        <f>VLOOKUP($A$5&amp;$A85,'Wards 2011'!$A$2:$BD$8547,L$19,FALSE)</f>
        <v>#N/A</v>
      </c>
      <c r="M85" s="32" t="e">
        <f>VLOOKUP($A$5&amp;$A85,'Wards 2011'!$A$2:$BD$8547,M$19,FALSE)</f>
        <v>#N/A</v>
      </c>
      <c r="N85" s="32" t="e">
        <f>VLOOKUP($A$5&amp;$A85,'Wards 2011'!$A$2:$BD$8547,N$19,FALSE)</f>
        <v>#N/A</v>
      </c>
      <c r="O85" s="32" t="e">
        <f>VLOOKUP($A$5&amp;$A85,'Wards 2011'!$A$2:$BD$8547,O$19,FALSE)</f>
        <v>#N/A</v>
      </c>
      <c r="P85" s="32" t="e">
        <f>VLOOKUP($A$5&amp;$A85,'Wards 2011'!$A$2:$BD$8547,P$19,FALSE)</f>
        <v>#N/A</v>
      </c>
      <c r="Q85" s="32" t="e">
        <f>VLOOKUP($A$5&amp;$A85,'Wards 2011'!$A$2:$BD$8547,Q$19,FALSE)</f>
        <v>#N/A</v>
      </c>
      <c r="R85" s="32" t="e">
        <f>VLOOKUP($A$5&amp;$A85,'Wards 2011'!$A$2:$BD$8547,R$19,FALSE)</f>
        <v>#N/A</v>
      </c>
      <c r="S85" s="32" t="e">
        <f>VLOOKUP($A$5&amp;$A85,'Wards 2011'!$A$2:$BD$8547,S$19,FALSE)</f>
        <v>#N/A</v>
      </c>
      <c r="T85" s="32" t="e">
        <f>VLOOKUP($A$5&amp;$A85,'Wards 2011'!$A$2:$BD$8547,T$19,FALSE)</f>
        <v>#N/A</v>
      </c>
      <c r="U85" s="32" t="e">
        <f>VLOOKUP($A$5&amp;$A85,'Wards 2011'!$A$2:$BD$8547,U$19,FALSE)</f>
        <v>#N/A</v>
      </c>
      <c r="V85" s="32" t="e">
        <f>VLOOKUP($A$5&amp;$A85,'Wards 2011'!$A$2:$BD$8547,V$19,FALSE)</f>
        <v>#N/A</v>
      </c>
      <c r="W85" s="32" t="e">
        <f>VLOOKUP($A$5&amp;$A85,'Wards 2011'!$A$2:$BD$8547,W$19,FALSE)</f>
        <v>#N/A</v>
      </c>
      <c r="X85" s="32" t="e">
        <f>VLOOKUP($A$5&amp;$A85,'Wards 2011'!$A$2:$BD$8547,X$19,FALSE)</f>
        <v>#N/A</v>
      </c>
      <c r="Y85" s="32" t="e">
        <f>VLOOKUP($A$5&amp;$A85,'Wards 2011'!$A$2:$BD$8547,Y$19,FALSE)</f>
        <v>#N/A</v>
      </c>
      <c r="Z85" s="32" t="e">
        <f>VLOOKUP($A$5&amp;$A85,'Wards 2011'!$A$2:$BD$8547,Z$19,FALSE)</f>
        <v>#N/A</v>
      </c>
      <c r="AA85" s="32" t="e">
        <f>VLOOKUP($A$5&amp;$A85,'Wards 2011'!$A$2:$BD$8547,AA$19,FALSE)</f>
        <v>#N/A</v>
      </c>
      <c r="AB85" s="32" t="e">
        <f>VLOOKUP($A$5&amp;$A85,'Wards 2011'!$A$2:$BD$8547,AB$19,FALSE)</f>
        <v>#N/A</v>
      </c>
      <c r="AC85" s="2" t="e">
        <f>VLOOKUP($A$5&amp;$A85,'Wards 2011'!$A$2:$BD$8547,AC$19,FALSE)</f>
        <v>#N/A</v>
      </c>
      <c r="AD85" s="2" t="e">
        <f>VLOOKUP($A$5&amp;$A85,'Wards 2011'!$A$2:$BD$8547,AD$19,FALSE)</f>
        <v>#N/A</v>
      </c>
      <c r="AE85" s="32" t="e">
        <f>VLOOKUP($A$5&amp;$A85,'Wards 2011'!$A$2:$BD$8547,AE$19,FALSE)</f>
        <v>#N/A</v>
      </c>
      <c r="AF85" s="32" t="e">
        <f>VLOOKUP($A$5&amp;$A85,'Wards 2011'!$A$2:$BD$8547,AF$19,FALSE)</f>
        <v>#N/A</v>
      </c>
      <c r="AG85" s="32" t="e">
        <f>VLOOKUP($A$5&amp;$A85,'Wards 2011'!$A$2:$BD$8547,AG$19,FALSE)</f>
        <v>#N/A</v>
      </c>
      <c r="AH85" s="2" t="e">
        <f>VLOOKUP($A$5&amp;$A85,'Wards 2011'!$A$2:$BD$8547,AH$19,FALSE)</f>
        <v>#N/A</v>
      </c>
      <c r="AI85" s="2" t="e">
        <f>VLOOKUP($A$5&amp;$A85,'Wards 2011'!$A$2:$BD$8547,AI$19,FALSE)</f>
        <v>#N/A</v>
      </c>
      <c r="AJ85" s="32" t="e">
        <f>VLOOKUP($A$5&amp;$A85,'Wards 2011'!$A$2:$BD$8547,AJ$19,FALSE)</f>
        <v>#N/A</v>
      </c>
      <c r="AK85" s="32" t="e">
        <f>VLOOKUP($A$5&amp;$A85,'Wards 2011'!$A$2:$BD$8547,AK$19,FALSE)</f>
        <v>#N/A</v>
      </c>
      <c r="AL85" s="32" t="e">
        <f>VLOOKUP($A$5&amp;$A85,'Wards 2011'!$A$2:$BD$8547,AL$19,FALSE)</f>
        <v>#N/A</v>
      </c>
      <c r="AM85" s="32" t="e">
        <f>VLOOKUP($A$5&amp;$A85,'Wards 2011'!$A$2:$BD$8547,AM$19,FALSE)</f>
        <v>#N/A</v>
      </c>
      <c r="AN85" s="39" t="e">
        <f>VLOOKUP($A$5&amp;$A85,'Wards 2011'!$A$2:$BD$8547,AN$19,FALSE)</f>
        <v>#N/A</v>
      </c>
      <c r="AO85" s="39" t="e">
        <f>VLOOKUP($A$5&amp;$A85,'Wards 2011'!$A$2:$BD$8547,AO$19,FALSE)</f>
        <v>#N/A</v>
      </c>
    </row>
    <row r="86" spans="1:41" x14ac:dyDescent="0.25">
      <c r="A86">
        <v>67</v>
      </c>
      <c r="B86" s="2" t="e">
        <f>VLOOKUP($A$5&amp;$A86,'Wards 2011'!$A$2:$BD$8547,B$19,FALSE)</f>
        <v>#N/A</v>
      </c>
      <c r="C86" s="2" t="e">
        <f>VLOOKUP($A$5&amp;$A86,'Wards 2011'!$A$2:$BD$8547,C$19,FALSE)</f>
        <v>#N/A</v>
      </c>
      <c r="D86" s="32" t="e">
        <f>VLOOKUP($A$5&amp;$A86,'Wards 2011'!$A$2:$BD$8547,D$19,FALSE)</f>
        <v>#N/A</v>
      </c>
      <c r="E86" s="2" t="e">
        <f>VLOOKUP($A$5&amp;$A86,'Wards 2011'!$A$2:$BD$8547,E$19,FALSE)</f>
        <v>#N/A</v>
      </c>
      <c r="F86" s="32" t="e">
        <f>VLOOKUP($A$5&amp;$A86,'Wards 2011'!$A$2:$BD$8547,F$19,FALSE)</f>
        <v>#N/A</v>
      </c>
      <c r="G86" s="32" t="e">
        <f>VLOOKUP($A$5&amp;$A86,'Wards 2011'!$A$2:$BD$8547,G$19,FALSE)</f>
        <v>#N/A</v>
      </c>
      <c r="H86" s="32" t="e">
        <f>VLOOKUP($A$5&amp;$A86,'Wards 2011'!$A$2:$BD$8547,H$19,FALSE)</f>
        <v>#N/A</v>
      </c>
      <c r="I86" s="32" t="e">
        <f>VLOOKUP($A$5&amp;$A86,'Wards 2011'!$A$2:$BD$8547,I$19,FALSE)</f>
        <v>#N/A</v>
      </c>
      <c r="J86" s="32" t="e">
        <f>VLOOKUP($A$5&amp;$A86,'Wards 2011'!$A$2:$BD$8547,J$19,FALSE)</f>
        <v>#N/A</v>
      </c>
      <c r="K86" s="32" t="e">
        <f>VLOOKUP($A$5&amp;$A86,'Wards 2011'!$A$2:$BD$8547,K$19,FALSE)</f>
        <v>#N/A</v>
      </c>
      <c r="L86" s="32" t="e">
        <f>VLOOKUP($A$5&amp;$A86,'Wards 2011'!$A$2:$BD$8547,L$19,FALSE)</f>
        <v>#N/A</v>
      </c>
      <c r="M86" s="32" t="e">
        <f>VLOOKUP($A$5&amp;$A86,'Wards 2011'!$A$2:$BD$8547,M$19,FALSE)</f>
        <v>#N/A</v>
      </c>
      <c r="N86" s="32" t="e">
        <f>VLOOKUP($A$5&amp;$A86,'Wards 2011'!$A$2:$BD$8547,N$19,FALSE)</f>
        <v>#N/A</v>
      </c>
      <c r="O86" s="32" t="e">
        <f>VLOOKUP($A$5&amp;$A86,'Wards 2011'!$A$2:$BD$8547,O$19,FALSE)</f>
        <v>#N/A</v>
      </c>
      <c r="P86" s="32" t="e">
        <f>VLOOKUP($A$5&amp;$A86,'Wards 2011'!$A$2:$BD$8547,P$19,FALSE)</f>
        <v>#N/A</v>
      </c>
      <c r="Q86" s="32" t="e">
        <f>VLOOKUP($A$5&amp;$A86,'Wards 2011'!$A$2:$BD$8547,Q$19,FALSE)</f>
        <v>#N/A</v>
      </c>
      <c r="R86" s="32" t="e">
        <f>VLOOKUP($A$5&amp;$A86,'Wards 2011'!$A$2:$BD$8547,R$19,FALSE)</f>
        <v>#N/A</v>
      </c>
      <c r="S86" s="32" t="e">
        <f>VLOOKUP($A$5&amp;$A86,'Wards 2011'!$A$2:$BD$8547,S$19,FALSE)</f>
        <v>#N/A</v>
      </c>
      <c r="T86" s="32" t="e">
        <f>VLOOKUP($A$5&amp;$A86,'Wards 2011'!$A$2:$BD$8547,T$19,FALSE)</f>
        <v>#N/A</v>
      </c>
      <c r="U86" s="32" t="e">
        <f>VLOOKUP($A$5&amp;$A86,'Wards 2011'!$A$2:$BD$8547,U$19,FALSE)</f>
        <v>#N/A</v>
      </c>
      <c r="V86" s="32" t="e">
        <f>VLOOKUP($A$5&amp;$A86,'Wards 2011'!$A$2:$BD$8547,V$19,FALSE)</f>
        <v>#N/A</v>
      </c>
      <c r="W86" s="32" t="e">
        <f>VLOOKUP($A$5&amp;$A86,'Wards 2011'!$A$2:$BD$8547,W$19,FALSE)</f>
        <v>#N/A</v>
      </c>
      <c r="X86" s="32" t="e">
        <f>VLOOKUP($A$5&amp;$A86,'Wards 2011'!$A$2:$BD$8547,X$19,FALSE)</f>
        <v>#N/A</v>
      </c>
      <c r="Y86" s="32" t="e">
        <f>VLOOKUP($A$5&amp;$A86,'Wards 2011'!$A$2:$BD$8547,Y$19,FALSE)</f>
        <v>#N/A</v>
      </c>
      <c r="Z86" s="32" t="e">
        <f>VLOOKUP($A$5&amp;$A86,'Wards 2011'!$A$2:$BD$8547,Z$19,FALSE)</f>
        <v>#N/A</v>
      </c>
      <c r="AA86" s="32" t="e">
        <f>VLOOKUP($A$5&amp;$A86,'Wards 2011'!$A$2:$BD$8547,AA$19,FALSE)</f>
        <v>#N/A</v>
      </c>
      <c r="AB86" s="32" t="e">
        <f>VLOOKUP($A$5&amp;$A86,'Wards 2011'!$A$2:$BD$8547,AB$19,FALSE)</f>
        <v>#N/A</v>
      </c>
      <c r="AC86" s="2" t="e">
        <f>VLOOKUP($A$5&amp;$A86,'Wards 2011'!$A$2:$BD$8547,AC$19,FALSE)</f>
        <v>#N/A</v>
      </c>
      <c r="AD86" s="2" t="e">
        <f>VLOOKUP($A$5&amp;$A86,'Wards 2011'!$A$2:$BD$8547,AD$19,FALSE)</f>
        <v>#N/A</v>
      </c>
      <c r="AE86" s="32" t="e">
        <f>VLOOKUP($A$5&amp;$A86,'Wards 2011'!$A$2:$BD$8547,AE$19,FALSE)</f>
        <v>#N/A</v>
      </c>
      <c r="AF86" s="32" t="e">
        <f>VLOOKUP($A$5&amp;$A86,'Wards 2011'!$A$2:$BD$8547,AF$19,FALSE)</f>
        <v>#N/A</v>
      </c>
      <c r="AG86" s="32" t="e">
        <f>VLOOKUP($A$5&amp;$A86,'Wards 2011'!$A$2:$BD$8547,AG$19,FALSE)</f>
        <v>#N/A</v>
      </c>
      <c r="AH86" s="2" t="e">
        <f>VLOOKUP($A$5&amp;$A86,'Wards 2011'!$A$2:$BD$8547,AH$19,FALSE)</f>
        <v>#N/A</v>
      </c>
      <c r="AI86" s="2" t="e">
        <f>VLOOKUP($A$5&amp;$A86,'Wards 2011'!$A$2:$BD$8547,AI$19,FALSE)</f>
        <v>#N/A</v>
      </c>
      <c r="AJ86" s="32" t="e">
        <f>VLOOKUP($A$5&amp;$A86,'Wards 2011'!$A$2:$BD$8547,AJ$19,FALSE)</f>
        <v>#N/A</v>
      </c>
      <c r="AK86" s="32" t="e">
        <f>VLOOKUP($A$5&amp;$A86,'Wards 2011'!$A$2:$BD$8547,AK$19,FALSE)</f>
        <v>#N/A</v>
      </c>
      <c r="AL86" s="32" t="e">
        <f>VLOOKUP($A$5&amp;$A86,'Wards 2011'!$A$2:$BD$8547,AL$19,FALSE)</f>
        <v>#N/A</v>
      </c>
      <c r="AM86" s="32" t="e">
        <f>VLOOKUP($A$5&amp;$A86,'Wards 2011'!$A$2:$BD$8547,AM$19,FALSE)</f>
        <v>#N/A</v>
      </c>
      <c r="AN86" s="39" t="e">
        <f>VLOOKUP($A$5&amp;$A86,'Wards 2011'!$A$2:$BD$8547,AN$19,FALSE)</f>
        <v>#N/A</v>
      </c>
      <c r="AO86" s="39" t="e">
        <f>VLOOKUP($A$5&amp;$A86,'Wards 2011'!$A$2:$BD$8547,AO$19,FALSE)</f>
        <v>#N/A</v>
      </c>
    </row>
    <row r="87" spans="1:41" x14ac:dyDescent="0.25">
      <c r="A87">
        <v>68</v>
      </c>
      <c r="B87" s="2" t="e">
        <f>VLOOKUP($A$5&amp;$A87,'Wards 2011'!$A$2:$BD$8547,B$19,FALSE)</f>
        <v>#N/A</v>
      </c>
      <c r="C87" s="2" t="e">
        <f>VLOOKUP($A$5&amp;$A87,'Wards 2011'!$A$2:$BD$8547,C$19,FALSE)</f>
        <v>#N/A</v>
      </c>
      <c r="D87" s="32" t="e">
        <f>VLOOKUP($A$5&amp;$A87,'Wards 2011'!$A$2:$BD$8547,D$19,FALSE)</f>
        <v>#N/A</v>
      </c>
      <c r="E87" s="2" t="e">
        <f>VLOOKUP($A$5&amp;$A87,'Wards 2011'!$A$2:$BD$8547,E$19,FALSE)</f>
        <v>#N/A</v>
      </c>
      <c r="F87" s="32" t="e">
        <f>VLOOKUP($A$5&amp;$A87,'Wards 2011'!$A$2:$BD$8547,F$19,FALSE)</f>
        <v>#N/A</v>
      </c>
      <c r="G87" s="32" t="e">
        <f>VLOOKUP($A$5&amp;$A87,'Wards 2011'!$A$2:$BD$8547,G$19,FALSE)</f>
        <v>#N/A</v>
      </c>
      <c r="H87" s="32" t="e">
        <f>VLOOKUP($A$5&amp;$A87,'Wards 2011'!$A$2:$BD$8547,H$19,FALSE)</f>
        <v>#N/A</v>
      </c>
      <c r="I87" s="32" t="e">
        <f>VLOOKUP($A$5&amp;$A87,'Wards 2011'!$A$2:$BD$8547,I$19,FALSE)</f>
        <v>#N/A</v>
      </c>
      <c r="J87" s="32" t="e">
        <f>VLOOKUP($A$5&amp;$A87,'Wards 2011'!$A$2:$BD$8547,J$19,FALSE)</f>
        <v>#N/A</v>
      </c>
      <c r="K87" s="32" t="e">
        <f>VLOOKUP($A$5&amp;$A87,'Wards 2011'!$A$2:$BD$8547,K$19,FALSE)</f>
        <v>#N/A</v>
      </c>
      <c r="L87" s="32" t="e">
        <f>VLOOKUP($A$5&amp;$A87,'Wards 2011'!$A$2:$BD$8547,L$19,FALSE)</f>
        <v>#N/A</v>
      </c>
      <c r="M87" s="32" t="e">
        <f>VLOOKUP($A$5&amp;$A87,'Wards 2011'!$A$2:$BD$8547,M$19,FALSE)</f>
        <v>#N/A</v>
      </c>
      <c r="N87" s="32" t="e">
        <f>VLOOKUP($A$5&amp;$A87,'Wards 2011'!$A$2:$BD$8547,N$19,FALSE)</f>
        <v>#N/A</v>
      </c>
      <c r="O87" s="32" t="e">
        <f>VLOOKUP($A$5&amp;$A87,'Wards 2011'!$A$2:$BD$8547,O$19,FALSE)</f>
        <v>#N/A</v>
      </c>
      <c r="P87" s="32" t="e">
        <f>VLOOKUP($A$5&amp;$A87,'Wards 2011'!$A$2:$BD$8547,P$19,FALSE)</f>
        <v>#N/A</v>
      </c>
      <c r="Q87" s="32" t="e">
        <f>VLOOKUP($A$5&amp;$A87,'Wards 2011'!$A$2:$BD$8547,Q$19,FALSE)</f>
        <v>#N/A</v>
      </c>
      <c r="R87" s="32" t="e">
        <f>VLOOKUP($A$5&amp;$A87,'Wards 2011'!$A$2:$BD$8547,R$19,FALSE)</f>
        <v>#N/A</v>
      </c>
      <c r="S87" s="32" t="e">
        <f>VLOOKUP($A$5&amp;$A87,'Wards 2011'!$A$2:$BD$8547,S$19,FALSE)</f>
        <v>#N/A</v>
      </c>
      <c r="T87" s="32" t="e">
        <f>VLOOKUP($A$5&amp;$A87,'Wards 2011'!$A$2:$BD$8547,T$19,FALSE)</f>
        <v>#N/A</v>
      </c>
      <c r="U87" s="32" t="e">
        <f>VLOOKUP($A$5&amp;$A87,'Wards 2011'!$A$2:$BD$8547,U$19,FALSE)</f>
        <v>#N/A</v>
      </c>
      <c r="V87" s="32" t="e">
        <f>VLOOKUP($A$5&amp;$A87,'Wards 2011'!$A$2:$BD$8547,V$19,FALSE)</f>
        <v>#N/A</v>
      </c>
      <c r="W87" s="32" t="e">
        <f>VLOOKUP($A$5&amp;$A87,'Wards 2011'!$A$2:$BD$8547,W$19,FALSE)</f>
        <v>#N/A</v>
      </c>
      <c r="X87" s="32" t="e">
        <f>VLOOKUP($A$5&amp;$A87,'Wards 2011'!$A$2:$BD$8547,X$19,FALSE)</f>
        <v>#N/A</v>
      </c>
      <c r="Y87" s="32" t="e">
        <f>VLOOKUP($A$5&amp;$A87,'Wards 2011'!$A$2:$BD$8547,Y$19,FALSE)</f>
        <v>#N/A</v>
      </c>
      <c r="Z87" s="32" t="e">
        <f>VLOOKUP($A$5&amp;$A87,'Wards 2011'!$A$2:$BD$8547,Z$19,FALSE)</f>
        <v>#N/A</v>
      </c>
      <c r="AA87" s="32" t="e">
        <f>VLOOKUP($A$5&amp;$A87,'Wards 2011'!$A$2:$BD$8547,AA$19,FALSE)</f>
        <v>#N/A</v>
      </c>
      <c r="AB87" s="32" t="e">
        <f>VLOOKUP($A$5&amp;$A87,'Wards 2011'!$A$2:$BD$8547,AB$19,FALSE)</f>
        <v>#N/A</v>
      </c>
      <c r="AC87" s="2" t="e">
        <f>VLOOKUP($A$5&amp;$A87,'Wards 2011'!$A$2:$BD$8547,AC$19,FALSE)</f>
        <v>#N/A</v>
      </c>
      <c r="AD87" s="2" t="e">
        <f>VLOOKUP($A$5&amp;$A87,'Wards 2011'!$A$2:$BD$8547,AD$19,FALSE)</f>
        <v>#N/A</v>
      </c>
      <c r="AE87" s="32" t="e">
        <f>VLOOKUP($A$5&amp;$A87,'Wards 2011'!$A$2:$BD$8547,AE$19,FALSE)</f>
        <v>#N/A</v>
      </c>
      <c r="AF87" s="32" t="e">
        <f>VLOOKUP($A$5&amp;$A87,'Wards 2011'!$A$2:$BD$8547,AF$19,FALSE)</f>
        <v>#N/A</v>
      </c>
      <c r="AG87" s="32" t="e">
        <f>VLOOKUP($A$5&amp;$A87,'Wards 2011'!$A$2:$BD$8547,AG$19,FALSE)</f>
        <v>#N/A</v>
      </c>
      <c r="AH87" s="2" t="e">
        <f>VLOOKUP($A$5&amp;$A87,'Wards 2011'!$A$2:$BD$8547,AH$19,FALSE)</f>
        <v>#N/A</v>
      </c>
      <c r="AI87" s="2" t="e">
        <f>VLOOKUP($A$5&amp;$A87,'Wards 2011'!$A$2:$BD$8547,AI$19,FALSE)</f>
        <v>#N/A</v>
      </c>
      <c r="AJ87" s="32" t="e">
        <f>VLOOKUP($A$5&amp;$A87,'Wards 2011'!$A$2:$BD$8547,AJ$19,FALSE)</f>
        <v>#N/A</v>
      </c>
      <c r="AK87" s="32" t="e">
        <f>VLOOKUP($A$5&amp;$A87,'Wards 2011'!$A$2:$BD$8547,AK$19,FALSE)</f>
        <v>#N/A</v>
      </c>
      <c r="AL87" s="32" t="e">
        <f>VLOOKUP($A$5&amp;$A87,'Wards 2011'!$A$2:$BD$8547,AL$19,FALSE)</f>
        <v>#N/A</v>
      </c>
      <c r="AM87" s="32" t="e">
        <f>VLOOKUP($A$5&amp;$A87,'Wards 2011'!$A$2:$BD$8547,AM$19,FALSE)</f>
        <v>#N/A</v>
      </c>
      <c r="AN87" s="39" t="e">
        <f>VLOOKUP($A$5&amp;$A87,'Wards 2011'!$A$2:$BD$8547,AN$19,FALSE)</f>
        <v>#N/A</v>
      </c>
      <c r="AO87" s="39" t="e">
        <f>VLOOKUP($A$5&amp;$A87,'Wards 2011'!$A$2:$BD$8547,AO$19,FALSE)</f>
        <v>#N/A</v>
      </c>
    </row>
    <row r="88" spans="1:41" x14ac:dyDescent="0.25">
      <c r="A88">
        <v>69</v>
      </c>
      <c r="B88" s="2" t="e">
        <f>VLOOKUP($A$5&amp;$A88,'Wards 2011'!$A$2:$BD$8547,B$19,FALSE)</f>
        <v>#N/A</v>
      </c>
      <c r="C88" s="2" t="e">
        <f>VLOOKUP($A$5&amp;$A88,'Wards 2011'!$A$2:$BD$8547,C$19,FALSE)</f>
        <v>#N/A</v>
      </c>
      <c r="D88" s="32" t="e">
        <f>VLOOKUP($A$5&amp;$A88,'Wards 2011'!$A$2:$BD$8547,D$19,FALSE)</f>
        <v>#N/A</v>
      </c>
      <c r="E88" s="2" t="e">
        <f>VLOOKUP($A$5&amp;$A88,'Wards 2011'!$A$2:$BD$8547,E$19,FALSE)</f>
        <v>#N/A</v>
      </c>
      <c r="F88" s="32" t="e">
        <f>VLOOKUP($A$5&amp;$A88,'Wards 2011'!$A$2:$BD$8547,F$19,FALSE)</f>
        <v>#N/A</v>
      </c>
      <c r="G88" s="32" t="e">
        <f>VLOOKUP($A$5&amp;$A88,'Wards 2011'!$A$2:$BD$8547,G$19,FALSE)</f>
        <v>#N/A</v>
      </c>
      <c r="H88" s="32" t="e">
        <f>VLOOKUP($A$5&amp;$A88,'Wards 2011'!$A$2:$BD$8547,H$19,FALSE)</f>
        <v>#N/A</v>
      </c>
      <c r="I88" s="32" t="e">
        <f>VLOOKUP($A$5&amp;$A88,'Wards 2011'!$A$2:$BD$8547,I$19,FALSE)</f>
        <v>#N/A</v>
      </c>
      <c r="J88" s="32" t="e">
        <f>VLOOKUP($A$5&amp;$A88,'Wards 2011'!$A$2:$BD$8547,J$19,FALSE)</f>
        <v>#N/A</v>
      </c>
      <c r="K88" s="32" t="e">
        <f>VLOOKUP($A$5&amp;$A88,'Wards 2011'!$A$2:$BD$8547,K$19,FALSE)</f>
        <v>#N/A</v>
      </c>
      <c r="L88" s="32" t="e">
        <f>VLOOKUP($A$5&amp;$A88,'Wards 2011'!$A$2:$BD$8547,L$19,FALSE)</f>
        <v>#N/A</v>
      </c>
      <c r="M88" s="32" t="e">
        <f>VLOOKUP($A$5&amp;$A88,'Wards 2011'!$A$2:$BD$8547,M$19,FALSE)</f>
        <v>#N/A</v>
      </c>
      <c r="N88" s="32" t="e">
        <f>VLOOKUP($A$5&amp;$A88,'Wards 2011'!$A$2:$BD$8547,N$19,FALSE)</f>
        <v>#N/A</v>
      </c>
      <c r="O88" s="32" t="e">
        <f>VLOOKUP($A$5&amp;$A88,'Wards 2011'!$A$2:$BD$8547,O$19,FALSE)</f>
        <v>#N/A</v>
      </c>
      <c r="P88" s="32" t="e">
        <f>VLOOKUP($A$5&amp;$A88,'Wards 2011'!$A$2:$BD$8547,P$19,FALSE)</f>
        <v>#N/A</v>
      </c>
      <c r="Q88" s="32" t="e">
        <f>VLOOKUP($A$5&amp;$A88,'Wards 2011'!$A$2:$BD$8547,Q$19,FALSE)</f>
        <v>#N/A</v>
      </c>
      <c r="R88" s="32" t="e">
        <f>VLOOKUP($A$5&amp;$A88,'Wards 2011'!$A$2:$BD$8547,R$19,FALSE)</f>
        <v>#N/A</v>
      </c>
      <c r="S88" s="32" t="e">
        <f>VLOOKUP($A$5&amp;$A88,'Wards 2011'!$A$2:$BD$8547,S$19,FALSE)</f>
        <v>#N/A</v>
      </c>
      <c r="T88" s="32" t="e">
        <f>VLOOKUP($A$5&amp;$A88,'Wards 2011'!$A$2:$BD$8547,T$19,FALSE)</f>
        <v>#N/A</v>
      </c>
      <c r="U88" s="32" t="e">
        <f>VLOOKUP($A$5&amp;$A88,'Wards 2011'!$A$2:$BD$8547,U$19,FALSE)</f>
        <v>#N/A</v>
      </c>
      <c r="V88" s="32" t="e">
        <f>VLOOKUP($A$5&amp;$A88,'Wards 2011'!$A$2:$BD$8547,V$19,FALSE)</f>
        <v>#N/A</v>
      </c>
      <c r="W88" s="32" t="e">
        <f>VLOOKUP($A$5&amp;$A88,'Wards 2011'!$A$2:$BD$8547,W$19,FALSE)</f>
        <v>#N/A</v>
      </c>
      <c r="X88" s="32" t="e">
        <f>VLOOKUP($A$5&amp;$A88,'Wards 2011'!$A$2:$BD$8547,X$19,FALSE)</f>
        <v>#N/A</v>
      </c>
      <c r="Y88" s="32" t="e">
        <f>VLOOKUP($A$5&amp;$A88,'Wards 2011'!$A$2:$BD$8547,Y$19,FALSE)</f>
        <v>#N/A</v>
      </c>
      <c r="Z88" s="32" t="e">
        <f>VLOOKUP($A$5&amp;$A88,'Wards 2011'!$A$2:$BD$8547,Z$19,FALSE)</f>
        <v>#N/A</v>
      </c>
      <c r="AA88" s="32" t="e">
        <f>VLOOKUP($A$5&amp;$A88,'Wards 2011'!$A$2:$BD$8547,AA$19,FALSE)</f>
        <v>#N/A</v>
      </c>
      <c r="AB88" s="32" t="e">
        <f>VLOOKUP($A$5&amp;$A88,'Wards 2011'!$A$2:$BD$8547,AB$19,FALSE)</f>
        <v>#N/A</v>
      </c>
      <c r="AC88" s="2" t="e">
        <f>VLOOKUP($A$5&amp;$A88,'Wards 2011'!$A$2:$BD$8547,AC$19,FALSE)</f>
        <v>#N/A</v>
      </c>
      <c r="AD88" s="2" t="e">
        <f>VLOOKUP($A$5&amp;$A88,'Wards 2011'!$A$2:$BD$8547,AD$19,FALSE)</f>
        <v>#N/A</v>
      </c>
      <c r="AE88" s="32" t="e">
        <f>VLOOKUP($A$5&amp;$A88,'Wards 2011'!$A$2:$BD$8547,AE$19,FALSE)</f>
        <v>#N/A</v>
      </c>
      <c r="AF88" s="32" t="e">
        <f>VLOOKUP($A$5&amp;$A88,'Wards 2011'!$A$2:$BD$8547,AF$19,FALSE)</f>
        <v>#N/A</v>
      </c>
      <c r="AG88" s="32" t="e">
        <f>VLOOKUP($A$5&amp;$A88,'Wards 2011'!$A$2:$BD$8547,AG$19,FALSE)</f>
        <v>#N/A</v>
      </c>
      <c r="AH88" s="2" t="e">
        <f>VLOOKUP($A$5&amp;$A88,'Wards 2011'!$A$2:$BD$8547,AH$19,FALSE)</f>
        <v>#N/A</v>
      </c>
      <c r="AI88" s="2" t="e">
        <f>VLOOKUP($A$5&amp;$A88,'Wards 2011'!$A$2:$BD$8547,AI$19,FALSE)</f>
        <v>#N/A</v>
      </c>
      <c r="AJ88" s="32" t="e">
        <f>VLOOKUP($A$5&amp;$A88,'Wards 2011'!$A$2:$BD$8547,AJ$19,FALSE)</f>
        <v>#N/A</v>
      </c>
      <c r="AK88" s="32" t="e">
        <f>VLOOKUP($A$5&amp;$A88,'Wards 2011'!$A$2:$BD$8547,AK$19,FALSE)</f>
        <v>#N/A</v>
      </c>
      <c r="AL88" s="32" t="e">
        <f>VLOOKUP($A$5&amp;$A88,'Wards 2011'!$A$2:$BD$8547,AL$19,FALSE)</f>
        <v>#N/A</v>
      </c>
      <c r="AM88" s="32" t="e">
        <f>VLOOKUP($A$5&amp;$A88,'Wards 2011'!$A$2:$BD$8547,AM$19,FALSE)</f>
        <v>#N/A</v>
      </c>
      <c r="AN88" s="39" t="e">
        <f>VLOOKUP($A$5&amp;$A88,'Wards 2011'!$A$2:$BD$8547,AN$19,FALSE)</f>
        <v>#N/A</v>
      </c>
      <c r="AO88" s="39" t="e">
        <f>VLOOKUP($A$5&amp;$A88,'Wards 2011'!$A$2:$BD$8547,AO$19,FALSE)</f>
        <v>#N/A</v>
      </c>
    </row>
    <row r="89" spans="1:41" x14ac:dyDescent="0.25">
      <c r="A89">
        <v>70</v>
      </c>
      <c r="B89" s="2" t="e">
        <f>VLOOKUP($A$5&amp;$A89,'Wards 2011'!$A$2:$BD$8547,B$19,FALSE)</f>
        <v>#N/A</v>
      </c>
      <c r="C89" s="2" t="e">
        <f>VLOOKUP($A$5&amp;$A89,'Wards 2011'!$A$2:$BD$8547,C$19,FALSE)</f>
        <v>#N/A</v>
      </c>
      <c r="D89" s="32" t="e">
        <f>VLOOKUP($A$5&amp;$A89,'Wards 2011'!$A$2:$BD$8547,D$19,FALSE)</f>
        <v>#N/A</v>
      </c>
      <c r="E89" s="2" t="e">
        <f>VLOOKUP($A$5&amp;$A89,'Wards 2011'!$A$2:$BD$8547,E$19,FALSE)</f>
        <v>#N/A</v>
      </c>
      <c r="F89" s="32" t="e">
        <f>VLOOKUP($A$5&amp;$A89,'Wards 2011'!$A$2:$BD$8547,F$19,FALSE)</f>
        <v>#N/A</v>
      </c>
      <c r="G89" s="32" t="e">
        <f>VLOOKUP($A$5&amp;$A89,'Wards 2011'!$A$2:$BD$8547,G$19,FALSE)</f>
        <v>#N/A</v>
      </c>
      <c r="H89" s="32" t="e">
        <f>VLOOKUP($A$5&amp;$A89,'Wards 2011'!$A$2:$BD$8547,H$19,FALSE)</f>
        <v>#N/A</v>
      </c>
      <c r="I89" s="32" t="e">
        <f>VLOOKUP($A$5&amp;$A89,'Wards 2011'!$A$2:$BD$8547,I$19,FALSE)</f>
        <v>#N/A</v>
      </c>
      <c r="J89" s="32" t="e">
        <f>VLOOKUP($A$5&amp;$A89,'Wards 2011'!$A$2:$BD$8547,J$19,FALSE)</f>
        <v>#N/A</v>
      </c>
      <c r="K89" s="32" t="e">
        <f>VLOOKUP($A$5&amp;$A89,'Wards 2011'!$A$2:$BD$8547,K$19,FALSE)</f>
        <v>#N/A</v>
      </c>
      <c r="L89" s="32" t="e">
        <f>VLOOKUP($A$5&amp;$A89,'Wards 2011'!$A$2:$BD$8547,L$19,FALSE)</f>
        <v>#N/A</v>
      </c>
      <c r="M89" s="32" t="e">
        <f>VLOOKUP($A$5&amp;$A89,'Wards 2011'!$A$2:$BD$8547,M$19,FALSE)</f>
        <v>#N/A</v>
      </c>
      <c r="N89" s="32" t="e">
        <f>VLOOKUP($A$5&amp;$A89,'Wards 2011'!$A$2:$BD$8547,N$19,FALSE)</f>
        <v>#N/A</v>
      </c>
      <c r="O89" s="32" t="e">
        <f>VLOOKUP($A$5&amp;$A89,'Wards 2011'!$A$2:$BD$8547,O$19,FALSE)</f>
        <v>#N/A</v>
      </c>
      <c r="P89" s="32" t="e">
        <f>VLOOKUP($A$5&amp;$A89,'Wards 2011'!$A$2:$BD$8547,P$19,FALSE)</f>
        <v>#N/A</v>
      </c>
      <c r="Q89" s="32" t="e">
        <f>VLOOKUP($A$5&amp;$A89,'Wards 2011'!$A$2:$BD$8547,Q$19,FALSE)</f>
        <v>#N/A</v>
      </c>
      <c r="R89" s="32" t="e">
        <f>VLOOKUP($A$5&amp;$A89,'Wards 2011'!$A$2:$BD$8547,R$19,FALSE)</f>
        <v>#N/A</v>
      </c>
      <c r="S89" s="32" t="e">
        <f>VLOOKUP($A$5&amp;$A89,'Wards 2011'!$A$2:$BD$8547,S$19,FALSE)</f>
        <v>#N/A</v>
      </c>
      <c r="T89" s="32" t="e">
        <f>VLOOKUP($A$5&amp;$A89,'Wards 2011'!$A$2:$BD$8547,T$19,FALSE)</f>
        <v>#N/A</v>
      </c>
      <c r="U89" s="32" t="e">
        <f>VLOOKUP($A$5&amp;$A89,'Wards 2011'!$A$2:$BD$8547,U$19,FALSE)</f>
        <v>#N/A</v>
      </c>
      <c r="V89" s="32" t="e">
        <f>VLOOKUP($A$5&amp;$A89,'Wards 2011'!$A$2:$BD$8547,V$19,FALSE)</f>
        <v>#N/A</v>
      </c>
      <c r="W89" s="32" t="e">
        <f>VLOOKUP($A$5&amp;$A89,'Wards 2011'!$A$2:$BD$8547,W$19,FALSE)</f>
        <v>#N/A</v>
      </c>
      <c r="X89" s="32" t="e">
        <f>VLOOKUP($A$5&amp;$A89,'Wards 2011'!$A$2:$BD$8547,X$19,FALSE)</f>
        <v>#N/A</v>
      </c>
      <c r="Y89" s="32" t="e">
        <f>VLOOKUP($A$5&amp;$A89,'Wards 2011'!$A$2:$BD$8547,Y$19,FALSE)</f>
        <v>#N/A</v>
      </c>
      <c r="Z89" s="32" t="e">
        <f>VLOOKUP($A$5&amp;$A89,'Wards 2011'!$A$2:$BD$8547,Z$19,FALSE)</f>
        <v>#N/A</v>
      </c>
      <c r="AA89" s="32" t="e">
        <f>VLOOKUP($A$5&amp;$A89,'Wards 2011'!$A$2:$BD$8547,AA$19,FALSE)</f>
        <v>#N/A</v>
      </c>
      <c r="AB89" s="32" t="e">
        <f>VLOOKUP($A$5&amp;$A89,'Wards 2011'!$A$2:$BD$8547,AB$19,FALSE)</f>
        <v>#N/A</v>
      </c>
      <c r="AC89" s="2" t="e">
        <f>VLOOKUP($A$5&amp;$A89,'Wards 2011'!$A$2:$BD$8547,AC$19,FALSE)</f>
        <v>#N/A</v>
      </c>
      <c r="AD89" s="2" t="e">
        <f>VLOOKUP($A$5&amp;$A89,'Wards 2011'!$A$2:$BD$8547,AD$19,FALSE)</f>
        <v>#N/A</v>
      </c>
      <c r="AE89" s="32" t="e">
        <f>VLOOKUP($A$5&amp;$A89,'Wards 2011'!$A$2:$BD$8547,AE$19,FALSE)</f>
        <v>#N/A</v>
      </c>
      <c r="AF89" s="32" t="e">
        <f>VLOOKUP($A$5&amp;$A89,'Wards 2011'!$A$2:$BD$8547,AF$19,FALSE)</f>
        <v>#N/A</v>
      </c>
      <c r="AG89" s="32" t="e">
        <f>VLOOKUP($A$5&amp;$A89,'Wards 2011'!$A$2:$BD$8547,AG$19,FALSE)</f>
        <v>#N/A</v>
      </c>
      <c r="AH89" s="2" t="e">
        <f>VLOOKUP($A$5&amp;$A89,'Wards 2011'!$A$2:$BD$8547,AH$19,FALSE)</f>
        <v>#N/A</v>
      </c>
      <c r="AI89" s="2" t="e">
        <f>VLOOKUP($A$5&amp;$A89,'Wards 2011'!$A$2:$BD$8547,AI$19,FALSE)</f>
        <v>#N/A</v>
      </c>
      <c r="AJ89" s="32" t="e">
        <f>VLOOKUP($A$5&amp;$A89,'Wards 2011'!$A$2:$BD$8547,AJ$19,FALSE)</f>
        <v>#N/A</v>
      </c>
      <c r="AK89" s="32" t="e">
        <f>VLOOKUP($A$5&amp;$A89,'Wards 2011'!$A$2:$BD$8547,AK$19,FALSE)</f>
        <v>#N/A</v>
      </c>
      <c r="AL89" s="32" t="e">
        <f>VLOOKUP($A$5&amp;$A89,'Wards 2011'!$A$2:$BD$8547,AL$19,FALSE)</f>
        <v>#N/A</v>
      </c>
      <c r="AM89" s="32" t="e">
        <f>VLOOKUP($A$5&amp;$A89,'Wards 2011'!$A$2:$BD$8547,AM$19,FALSE)</f>
        <v>#N/A</v>
      </c>
      <c r="AN89" s="39" t="e">
        <f>VLOOKUP($A$5&amp;$A89,'Wards 2011'!$A$2:$BD$8547,AN$19,FALSE)</f>
        <v>#N/A</v>
      </c>
      <c r="AO89" s="39" t="e">
        <f>VLOOKUP($A$5&amp;$A89,'Wards 2011'!$A$2:$BD$8547,AO$19,FALSE)</f>
        <v>#N/A</v>
      </c>
    </row>
    <row r="90" spans="1:41" x14ac:dyDescent="0.25">
      <c r="A90">
        <v>71</v>
      </c>
      <c r="B90" s="2" t="e">
        <f>VLOOKUP($A$5&amp;$A90,'Wards 2011'!$A$2:$BD$8547,B$19,FALSE)</f>
        <v>#N/A</v>
      </c>
      <c r="C90" s="2" t="e">
        <f>VLOOKUP($A$5&amp;$A90,'Wards 2011'!$A$2:$BD$8547,C$19,FALSE)</f>
        <v>#N/A</v>
      </c>
      <c r="D90" s="32" t="e">
        <f>VLOOKUP($A$5&amp;$A90,'Wards 2011'!$A$2:$BD$8547,D$19,FALSE)</f>
        <v>#N/A</v>
      </c>
      <c r="E90" s="2" t="e">
        <f>VLOOKUP($A$5&amp;$A90,'Wards 2011'!$A$2:$BD$8547,E$19,FALSE)</f>
        <v>#N/A</v>
      </c>
      <c r="F90" s="32" t="e">
        <f>VLOOKUP($A$5&amp;$A90,'Wards 2011'!$A$2:$BD$8547,F$19,FALSE)</f>
        <v>#N/A</v>
      </c>
      <c r="G90" s="32" t="e">
        <f>VLOOKUP($A$5&amp;$A90,'Wards 2011'!$A$2:$BD$8547,G$19,FALSE)</f>
        <v>#N/A</v>
      </c>
      <c r="H90" s="32" t="e">
        <f>VLOOKUP($A$5&amp;$A90,'Wards 2011'!$A$2:$BD$8547,H$19,FALSE)</f>
        <v>#N/A</v>
      </c>
      <c r="I90" s="32" t="e">
        <f>VLOOKUP($A$5&amp;$A90,'Wards 2011'!$A$2:$BD$8547,I$19,FALSE)</f>
        <v>#N/A</v>
      </c>
      <c r="J90" s="32" t="e">
        <f>VLOOKUP($A$5&amp;$A90,'Wards 2011'!$A$2:$BD$8547,J$19,FALSE)</f>
        <v>#N/A</v>
      </c>
      <c r="K90" s="32" t="e">
        <f>VLOOKUP($A$5&amp;$A90,'Wards 2011'!$A$2:$BD$8547,K$19,FALSE)</f>
        <v>#N/A</v>
      </c>
      <c r="L90" s="32" t="e">
        <f>VLOOKUP($A$5&amp;$A90,'Wards 2011'!$A$2:$BD$8547,L$19,FALSE)</f>
        <v>#N/A</v>
      </c>
      <c r="M90" s="32" t="e">
        <f>VLOOKUP($A$5&amp;$A90,'Wards 2011'!$A$2:$BD$8547,M$19,FALSE)</f>
        <v>#N/A</v>
      </c>
      <c r="N90" s="32" t="e">
        <f>VLOOKUP($A$5&amp;$A90,'Wards 2011'!$A$2:$BD$8547,N$19,FALSE)</f>
        <v>#N/A</v>
      </c>
      <c r="O90" s="32" t="e">
        <f>VLOOKUP($A$5&amp;$A90,'Wards 2011'!$A$2:$BD$8547,O$19,FALSE)</f>
        <v>#N/A</v>
      </c>
      <c r="P90" s="32" t="e">
        <f>VLOOKUP($A$5&amp;$A90,'Wards 2011'!$A$2:$BD$8547,P$19,FALSE)</f>
        <v>#N/A</v>
      </c>
      <c r="Q90" s="32" t="e">
        <f>VLOOKUP($A$5&amp;$A90,'Wards 2011'!$A$2:$BD$8547,Q$19,FALSE)</f>
        <v>#N/A</v>
      </c>
      <c r="R90" s="32" t="e">
        <f>VLOOKUP($A$5&amp;$A90,'Wards 2011'!$A$2:$BD$8547,R$19,FALSE)</f>
        <v>#N/A</v>
      </c>
      <c r="S90" s="32" t="e">
        <f>VLOOKUP($A$5&amp;$A90,'Wards 2011'!$A$2:$BD$8547,S$19,FALSE)</f>
        <v>#N/A</v>
      </c>
      <c r="T90" s="32" t="e">
        <f>VLOOKUP($A$5&amp;$A90,'Wards 2011'!$A$2:$BD$8547,T$19,FALSE)</f>
        <v>#N/A</v>
      </c>
      <c r="U90" s="32" t="e">
        <f>VLOOKUP($A$5&amp;$A90,'Wards 2011'!$A$2:$BD$8547,U$19,FALSE)</f>
        <v>#N/A</v>
      </c>
      <c r="V90" s="32" t="e">
        <f>VLOOKUP($A$5&amp;$A90,'Wards 2011'!$A$2:$BD$8547,V$19,FALSE)</f>
        <v>#N/A</v>
      </c>
      <c r="W90" s="32" t="e">
        <f>VLOOKUP($A$5&amp;$A90,'Wards 2011'!$A$2:$BD$8547,W$19,FALSE)</f>
        <v>#N/A</v>
      </c>
      <c r="X90" s="32" t="e">
        <f>VLOOKUP($A$5&amp;$A90,'Wards 2011'!$A$2:$BD$8547,X$19,FALSE)</f>
        <v>#N/A</v>
      </c>
      <c r="Y90" s="32" t="e">
        <f>VLOOKUP($A$5&amp;$A90,'Wards 2011'!$A$2:$BD$8547,Y$19,FALSE)</f>
        <v>#N/A</v>
      </c>
      <c r="Z90" s="32" t="e">
        <f>VLOOKUP($A$5&amp;$A90,'Wards 2011'!$A$2:$BD$8547,Z$19,FALSE)</f>
        <v>#N/A</v>
      </c>
      <c r="AA90" s="32" t="e">
        <f>VLOOKUP($A$5&amp;$A90,'Wards 2011'!$A$2:$BD$8547,AA$19,FALSE)</f>
        <v>#N/A</v>
      </c>
      <c r="AB90" s="32" t="e">
        <f>VLOOKUP($A$5&amp;$A90,'Wards 2011'!$A$2:$BD$8547,AB$19,FALSE)</f>
        <v>#N/A</v>
      </c>
      <c r="AC90" s="2" t="e">
        <f>VLOOKUP($A$5&amp;$A90,'Wards 2011'!$A$2:$BD$8547,AC$19,FALSE)</f>
        <v>#N/A</v>
      </c>
      <c r="AD90" s="2" t="e">
        <f>VLOOKUP($A$5&amp;$A90,'Wards 2011'!$A$2:$BD$8547,AD$19,FALSE)</f>
        <v>#N/A</v>
      </c>
      <c r="AE90" s="32" t="e">
        <f>VLOOKUP($A$5&amp;$A90,'Wards 2011'!$A$2:$BD$8547,AE$19,FALSE)</f>
        <v>#N/A</v>
      </c>
      <c r="AF90" s="32" t="e">
        <f>VLOOKUP($A$5&amp;$A90,'Wards 2011'!$A$2:$BD$8547,AF$19,FALSE)</f>
        <v>#N/A</v>
      </c>
      <c r="AG90" s="32" t="e">
        <f>VLOOKUP($A$5&amp;$A90,'Wards 2011'!$A$2:$BD$8547,AG$19,FALSE)</f>
        <v>#N/A</v>
      </c>
      <c r="AH90" s="2" t="e">
        <f>VLOOKUP($A$5&amp;$A90,'Wards 2011'!$A$2:$BD$8547,AH$19,FALSE)</f>
        <v>#N/A</v>
      </c>
      <c r="AI90" s="2" t="e">
        <f>VLOOKUP($A$5&amp;$A90,'Wards 2011'!$A$2:$BD$8547,AI$19,FALSE)</f>
        <v>#N/A</v>
      </c>
      <c r="AJ90" s="32" t="e">
        <f>VLOOKUP($A$5&amp;$A90,'Wards 2011'!$A$2:$BD$8547,AJ$19,FALSE)</f>
        <v>#N/A</v>
      </c>
      <c r="AK90" s="32" t="e">
        <f>VLOOKUP($A$5&amp;$A90,'Wards 2011'!$A$2:$BD$8547,AK$19,FALSE)</f>
        <v>#N/A</v>
      </c>
      <c r="AL90" s="32" t="e">
        <f>VLOOKUP($A$5&amp;$A90,'Wards 2011'!$A$2:$BD$8547,AL$19,FALSE)</f>
        <v>#N/A</v>
      </c>
      <c r="AM90" s="32" t="e">
        <f>VLOOKUP($A$5&amp;$A90,'Wards 2011'!$A$2:$BD$8547,AM$19,FALSE)</f>
        <v>#N/A</v>
      </c>
      <c r="AN90" s="39" t="e">
        <f>VLOOKUP($A$5&amp;$A90,'Wards 2011'!$A$2:$BD$8547,AN$19,FALSE)</f>
        <v>#N/A</v>
      </c>
      <c r="AO90" s="39" t="e">
        <f>VLOOKUP($A$5&amp;$A90,'Wards 2011'!$A$2:$BD$8547,AO$19,FALSE)</f>
        <v>#N/A</v>
      </c>
    </row>
    <row r="91" spans="1:41" x14ac:dyDescent="0.25">
      <c r="A91">
        <v>72</v>
      </c>
      <c r="B91" s="2" t="e">
        <f>VLOOKUP($A$5&amp;$A91,'Wards 2011'!$A$2:$BD$8547,B$19,FALSE)</f>
        <v>#N/A</v>
      </c>
      <c r="C91" s="2" t="e">
        <f>VLOOKUP($A$5&amp;$A91,'Wards 2011'!$A$2:$BD$8547,C$19,FALSE)</f>
        <v>#N/A</v>
      </c>
      <c r="D91" s="32" t="e">
        <f>VLOOKUP($A$5&amp;$A91,'Wards 2011'!$A$2:$BD$8547,D$19,FALSE)</f>
        <v>#N/A</v>
      </c>
      <c r="E91" s="2" t="e">
        <f>VLOOKUP($A$5&amp;$A91,'Wards 2011'!$A$2:$BD$8547,E$19,FALSE)</f>
        <v>#N/A</v>
      </c>
      <c r="F91" s="32" t="e">
        <f>VLOOKUP($A$5&amp;$A91,'Wards 2011'!$A$2:$BD$8547,F$19,FALSE)</f>
        <v>#N/A</v>
      </c>
      <c r="G91" s="32" t="e">
        <f>VLOOKUP($A$5&amp;$A91,'Wards 2011'!$A$2:$BD$8547,G$19,FALSE)</f>
        <v>#N/A</v>
      </c>
      <c r="H91" s="32" t="e">
        <f>VLOOKUP($A$5&amp;$A91,'Wards 2011'!$A$2:$BD$8547,H$19,FALSE)</f>
        <v>#N/A</v>
      </c>
      <c r="I91" s="32" t="e">
        <f>VLOOKUP($A$5&amp;$A91,'Wards 2011'!$A$2:$BD$8547,I$19,FALSE)</f>
        <v>#N/A</v>
      </c>
      <c r="J91" s="32" t="e">
        <f>VLOOKUP($A$5&amp;$A91,'Wards 2011'!$A$2:$BD$8547,J$19,FALSE)</f>
        <v>#N/A</v>
      </c>
      <c r="K91" s="32" t="e">
        <f>VLOOKUP($A$5&amp;$A91,'Wards 2011'!$A$2:$BD$8547,K$19,FALSE)</f>
        <v>#N/A</v>
      </c>
      <c r="L91" s="32" t="e">
        <f>VLOOKUP($A$5&amp;$A91,'Wards 2011'!$A$2:$BD$8547,L$19,FALSE)</f>
        <v>#N/A</v>
      </c>
      <c r="M91" s="32" t="e">
        <f>VLOOKUP($A$5&amp;$A91,'Wards 2011'!$A$2:$BD$8547,M$19,FALSE)</f>
        <v>#N/A</v>
      </c>
      <c r="N91" s="32" t="e">
        <f>VLOOKUP($A$5&amp;$A91,'Wards 2011'!$A$2:$BD$8547,N$19,FALSE)</f>
        <v>#N/A</v>
      </c>
      <c r="O91" s="32" t="e">
        <f>VLOOKUP($A$5&amp;$A91,'Wards 2011'!$A$2:$BD$8547,O$19,FALSE)</f>
        <v>#N/A</v>
      </c>
      <c r="P91" s="32" t="e">
        <f>VLOOKUP($A$5&amp;$A91,'Wards 2011'!$A$2:$BD$8547,P$19,FALSE)</f>
        <v>#N/A</v>
      </c>
      <c r="Q91" s="32" t="e">
        <f>VLOOKUP($A$5&amp;$A91,'Wards 2011'!$A$2:$BD$8547,Q$19,FALSE)</f>
        <v>#N/A</v>
      </c>
      <c r="R91" s="32" t="e">
        <f>VLOOKUP($A$5&amp;$A91,'Wards 2011'!$A$2:$BD$8547,R$19,FALSE)</f>
        <v>#N/A</v>
      </c>
      <c r="S91" s="32" t="e">
        <f>VLOOKUP($A$5&amp;$A91,'Wards 2011'!$A$2:$BD$8547,S$19,FALSE)</f>
        <v>#N/A</v>
      </c>
      <c r="T91" s="32" t="e">
        <f>VLOOKUP($A$5&amp;$A91,'Wards 2011'!$A$2:$BD$8547,T$19,FALSE)</f>
        <v>#N/A</v>
      </c>
      <c r="U91" s="32" t="e">
        <f>VLOOKUP($A$5&amp;$A91,'Wards 2011'!$A$2:$BD$8547,U$19,FALSE)</f>
        <v>#N/A</v>
      </c>
      <c r="V91" s="32" t="e">
        <f>VLOOKUP($A$5&amp;$A91,'Wards 2011'!$A$2:$BD$8547,V$19,FALSE)</f>
        <v>#N/A</v>
      </c>
      <c r="W91" s="32" t="e">
        <f>VLOOKUP($A$5&amp;$A91,'Wards 2011'!$A$2:$BD$8547,W$19,FALSE)</f>
        <v>#N/A</v>
      </c>
      <c r="X91" s="32" t="e">
        <f>VLOOKUP($A$5&amp;$A91,'Wards 2011'!$A$2:$BD$8547,X$19,FALSE)</f>
        <v>#N/A</v>
      </c>
      <c r="Y91" s="32" t="e">
        <f>VLOOKUP($A$5&amp;$A91,'Wards 2011'!$A$2:$BD$8547,Y$19,FALSE)</f>
        <v>#N/A</v>
      </c>
      <c r="Z91" s="32" t="e">
        <f>VLOOKUP($A$5&amp;$A91,'Wards 2011'!$A$2:$BD$8547,Z$19,FALSE)</f>
        <v>#N/A</v>
      </c>
      <c r="AA91" s="32" t="e">
        <f>VLOOKUP($A$5&amp;$A91,'Wards 2011'!$A$2:$BD$8547,AA$19,FALSE)</f>
        <v>#N/A</v>
      </c>
      <c r="AB91" s="32" t="e">
        <f>VLOOKUP($A$5&amp;$A91,'Wards 2011'!$A$2:$BD$8547,AB$19,FALSE)</f>
        <v>#N/A</v>
      </c>
      <c r="AC91" s="2" t="e">
        <f>VLOOKUP($A$5&amp;$A91,'Wards 2011'!$A$2:$BD$8547,AC$19,FALSE)</f>
        <v>#N/A</v>
      </c>
      <c r="AD91" s="2" t="e">
        <f>VLOOKUP($A$5&amp;$A91,'Wards 2011'!$A$2:$BD$8547,AD$19,FALSE)</f>
        <v>#N/A</v>
      </c>
      <c r="AE91" s="32" t="e">
        <f>VLOOKUP($A$5&amp;$A91,'Wards 2011'!$A$2:$BD$8547,AE$19,FALSE)</f>
        <v>#N/A</v>
      </c>
      <c r="AF91" s="32" t="e">
        <f>VLOOKUP($A$5&amp;$A91,'Wards 2011'!$A$2:$BD$8547,AF$19,FALSE)</f>
        <v>#N/A</v>
      </c>
      <c r="AG91" s="32" t="e">
        <f>VLOOKUP($A$5&amp;$A91,'Wards 2011'!$A$2:$BD$8547,AG$19,FALSE)</f>
        <v>#N/A</v>
      </c>
      <c r="AH91" s="2" t="e">
        <f>VLOOKUP($A$5&amp;$A91,'Wards 2011'!$A$2:$BD$8547,AH$19,FALSE)</f>
        <v>#N/A</v>
      </c>
      <c r="AI91" s="2" t="e">
        <f>VLOOKUP($A$5&amp;$A91,'Wards 2011'!$A$2:$BD$8547,AI$19,FALSE)</f>
        <v>#N/A</v>
      </c>
      <c r="AJ91" s="32" t="e">
        <f>VLOOKUP($A$5&amp;$A91,'Wards 2011'!$A$2:$BD$8547,AJ$19,FALSE)</f>
        <v>#N/A</v>
      </c>
      <c r="AK91" s="32" t="e">
        <f>VLOOKUP($A$5&amp;$A91,'Wards 2011'!$A$2:$BD$8547,AK$19,FALSE)</f>
        <v>#N/A</v>
      </c>
      <c r="AL91" s="32" t="e">
        <f>VLOOKUP($A$5&amp;$A91,'Wards 2011'!$A$2:$BD$8547,AL$19,FALSE)</f>
        <v>#N/A</v>
      </c>
      <c r="AM91" s="32" t="e">
        <f>VLOOKUP($A$5&amp;$A91,'Wards 2011'!$A$2:$BD$8547,AM$19,FALSE)</f>
        <v>#N/A</v>
      </c>
      <c r="AN91" s="39" t="e">
        <f>VLOOKUP($A$5&amp;$A91,'Wards 2011'!$A$2:$BD$8547,AN$19,FALSE)</f>
        <v>#N/A</v>
      </c>
      <c r="AO91" s="39" t="e">
        <f>VLOOKUP($A$5&amp;$A91,'Wards 2011'!$A$2:$BD$8547,AO$19,FALSE)</f>
        <v>#N/A</v>
      </c>
    </row>
    <row r="92" spans="1:41" x14ac:dyDescent="0.25">
      <c r="A92">
        <v>73</v>
      </c>
      <c r="B92" s="2" t="e">
        <f>VLOOKUP($A$5&amp;$A92,'Wards 2011'!$A$2:$BD$8547,B$19,FALSE)</f>
        <v>#N/A</v>
      </c>
      <c r="C92" s="2" t="e">
        <f>VLOOKUP($A$5&amp;$A92,'Wards 2011'!$A$2:$BD$8547,C$19,FALSE)</f>
        <v>#N/A</v>
      </c>
      <c r="D92" s="32" t="e">
        <f>VLOOKUP($A$5&amp;$A92,'Wards 2011'!$A$2:$BD$8547,D$19,FALSE)</f>
        <v>#N/A</v>
      </c>
      <c r="E92" s="2" t="e">
        <f>VLOOKUP($A$5&amp;$A92,'Wards 2011'!$A$2:$BD$8547,E$19,FALSE)</f>
        <v>#N/A</v>
      </c>
      <c r="F92" s="32" t="e">
        <f>VLOOKUP($A$5&amp;$A92,'Wards 2011'!$A$2:$BD$8547,F$19,FALSE)</f>
        <v>#N/A</v>
      </c>
      <c r="G92" s="32" t="e">
        <f>VLOOKUP($A$5&amp;$A92,'Wards 2011'!$A$2:$BD$8547,G$19,FALSE)</f>
        <v>#N/A</v>
      </c>
      <c r="H92" s="32" t="e">
        <f>VLOOKUP($A$5&amp;$A92,'Wards 2011'!$A$2:$BD$8547,H$19,FALSE)</f>
        <v>#N/A</v>
      </c>
      <c r="I92" s="32" t="e">
        <f>VLOOKUP($A$5&amp;$A92,'Wards 2011'!$A$2:$BD$8547,I$19,FALSE)</f>
        <v>#N/A</v>
      </c>
      <c r="J92" s="32" t="e">
        <f>VLOOKUP($A$5&amp;$A92,'Wards 2011'!$A$2:$BD$8547,J$19,FALSE)</f>
        <v>#N/A</v>
      </c>
      <c r="K92" s="32" t="e">
        <f>VLOOKUP($A$5&amp;$A92,'Wards 2011'!$A$2:$BD$8547,K$19,FALSE)</f>
        <v>#N/A</v>
      </c>
      <c r="L92" s="32" t="e">
        <f>VLOOKUP($A$5&amp;$A92,'Wards 2011'!$A$2:$BD$8547,L$19,FALSE)</f>
        <v>#N/A</v>
      </c>
      <c r="M92" s="32" t="e">
        <f>VLOOKUP($A$5&amp;$A92,'Wards 2011'!$A$2:$BD$8547,M$19,FALSE)</f>
        <v>#N/A</v>
      </c>
      <c r="N92" s="32" t="e">
        <f>VLOOKUP($A$5&amp;$A92,'Wards 2011'!$A$2:$BD$8547,N$19,FALSE)</f>
        <v>#N/A</v>
      </c>
      <c r="O92" s="32" t="e">
        <f>VLOOKUP($A$5&amp;$A92,'Wards 2011'!$A$2:$BD$8547,O$19,FALSE)</f>
        <v>#N/A</v>
      </c>
      <c r="P92" s="32" t="e">
        <f>VLOOKUP($A$5&amp;$A92,'Wards 2011'!$A$2:$BD$8547,P$19,FALSE)</f>
        <v>#N/A</v>
      </c>
      <c r="Q92" s="32" t="e">
        <f>VLOOKUP($A$5&amp;$A92,'Wards 2011'!$A$2:$BD$8547,Q$19,FALSE)</f>
        <v>#N/A</v>
      </c>
      <c r="R92" s="32" t="e">
        <f>VLOOKUP($A$5&amp;$A92,'Wards 2011'!$A$2:$BD$8547,R$19,FALSE)</f>
        <v>#N/A</v>
      </c>
      <c r="S92" s="32" t="e">
        <f>VLOOKUP($A$5&amp;$A92,'Wards 2011'!$A$2:$BD$8547,S$19,FALSE)</f>
        <v>#N/A</v>
      </c>
      <c r="T92" s="32" t="e">
        <f>VLOOKUP($A$5&amp;$A92,'Wards 2011'!$A$2:$BD$8547,T$19,FALSE)</f>
        <v>#N/A</v>
      </c>
      <c r="U92" s="32" t="e">
        <f>VLOOKUP($A$5&amp;$A92,'Wards 2011'!$A$2:$BD$8547,U$19,FALSE)</f>
        <v>#N/A</v>
      </c>
      <c r="V92" s="32" t="e">
        <f>VLOOKUP($A$5&amp;$A92,'Wards 2011'!$A$2:$BD$8547,V$19,FALSE)</f>
        <v>#N/A</v>
      </c>
      <c r="W92" s="32" t="e">
        <f>VLOOKUP($A$5&amp;$A92,'Wards 2011'!$A$2:$BD$8547,W$19,FALSE)</f>
        <v>#N/A</v>
      </c>
      <c r="X92" s="32" t="e">
        <f>VLOOKUP($A$5&amp;$A92,'Wards 2011'!$A$2:$BD$8547,X$19,FALSE)</f>
        <v>#N/A</v>
      </c>
      <c r="Y92" s="32" t="e">
        <f>VLOOKUP($A$5&amp;$A92,'Wards 2011'!$A$2:$BD$8547,Y$19,FALSE)</f>
        <v>#N/A</v>
      </c>
      <c r="Z92" s="32" t="e">
        <f>VLOOKUP($A$5&amp;$A92,'Wards 2011'!$A$2:$BD$8547,Z$19,FALSE)</f>
        <v>#N/A</v>
      </c>
      <c r="AA92" s="32" t="e">
        <f>VLOOKUP($A$5&amp;$A92,'Wards 2011'!$A$2:$BD$8547,AA$19,FALSE)</f>
        <v>#N/A</v>
      </c>
      <c r="AB92" s="32" t="e">
        <f>VLOOKUP($A$5&amp;$A92,'Wards 2011'!$A$2:$BD$8547,AB$19,FALSE)</f>
        <v>#N/A</v>
      </c>
      <c r="AC92" s="2" t="e">
        <f>VLOOKUP($A$5&amp;$A92,'Wards 2011'!$A$2:$BD$8547,AC$19,FALSE)</f>
        <v>#N/A</v>
      </c>
      <c r="AD92" s="2" t="e">
        <f>VLOOKUP($A$5&amp;$A92,'Wards 2011'!$A$2:$BD$8547,AD$19,FALSE)</f>
        <v>#N/A</v>
      </c>
      <c r="AE92" s="32" t="e">
        <f>VLOOKUP($A$5&amp;$A92,'Wards 2011'!$A$2:$BD$8547,AE$19,FALSE)</f>
        <v>#N/A</v>
      </c>
      <c r="AF92" s="32" t="e">
        <f>VLOOKUP($A$5&amp;$A92,'Wards 2011'!$A$2:$BD$8547,AF$19,FALSE)</f>
        <v>#N/A</v>
      </c>
      <c r="AG92" s="32" t="e">
        <f>VLOOKUP($A$5&amp;$A92,'Wards 2011'!$A$2:$BD$8547,AG$19,FALSE)</f>
        <v>#N/A</v>
      </c>
      <c r="AH92" s="2" t="e">
        <f>VLOOKUP($A$5&amp;$A92,'Wards 2011'!$A$2:$BD$8547,AH$19,FALSE)</f>
        <v>#N/A</v>
      </c>
      <c r="AI92" s="2" t="e">
        <f>VLOOKUP($A$5&amp;$A92,'Wards 2011'!$A$2:$BD$8547,AI$19,FALSE)</f>
        <v>#N/A</v>
      </c>
      <c r="AJ92" s="32" t="e">
        <f>VLOOKUP($A$5&amp;$A92,'Wards 2011'!$A$2:$BD$8547,AJ$19,FALSE)</f>
        <v>#N/A</v>
      </c>
      <c r="AK92" s="32" t="e">
        <f>VLOOKUP($A$5&amp;$A92,'Wards 2011'!$A$2:$BD$8547,AK$19,FALSE)</f>
        <v>#N/A</v>
      </c>
      <c r="AL92" s="32" t="e">
        <f>VLOOKUP($A$5&amp;$A92,'Wards 2011'!$A$2:$BD$8547,AL$19,FALSE)</f>
        <v>#N/A</v>
      </c>
      <c r="AM92" s="32" t="e">
        <f>VLOOKUP($A$5&amp;$A92,'Wards 2011'!$A$2:$BD$8547,AM$19,FALSE)</f>
        <v>#N/A</v>
      </c>
      <c r="AN92" s="39" t="e">
        <f>VLOOKUP($A$5&amp;$A92,'Wards 2011'!$A$2:$BD$8547,AN$19,FALSE)</f>
        <v>#N/A</v>
      </c>
      <c r="AO92" s="39" t="e">
        <f>VLOOKUP($A$5&amp;$A92,'Wards 2011'!$A$2:$BD$8547,AO$19,FALSE)</f>
        <v>#N/A</v>
      </c>
    </row>
    <row r="93" spans="1:41" x14ac:dyDescent="0.25">
      <c r="A93">
        <v>74</v>
      </c>
      <c r="B93" s="2" t="e">
        <f>VLOOKUP($A$5&amp;$A93,'Wards 2011'!$A$2:$BD$8547,B$19,FALSE)</f>
        <v>#N/A</v>
      </c>
      <c r="C93" s="2" t="e">
        <f>VLOOKUP($A$5&amp;$A93,'Wards 2011'!$A$2:$BD$8547,C$19,FALSE)</f>
        <v>#N/A</v>
      </c>
      <c r="D93" s="32" t="e">
        <f>VLOOKUP($A$5&amp;$A93,'Wards 2011'!$A$2:$BD$8547,D$19,FALSE)</f>
        <v>#N/A</v>
      </c>
      <c r="E93" s="2" t="e">
        <f>VLOOKUP($A$5&amp;$A93,'Wards 2011'!$A$2:$BD$8547,E$19,FALSE)</f>
        <v>#N/A</v>
      </c>
      <c r="F93" s="32" t="e">
        <f>VLOOKUP($A$5&amp;$A93,'Wards 2011'!$A$2:$BD$8547,F$19,FALSE)</f>
        <v>#N/A</v>
      </c>
      <c r="G93" s="32" t="e">
        <f>VLOOKUP($A$5&amp;$A93,'Wards 2011'!$A$2:$BD$8547,G$19,FALSE)</f>
        <v>#N/A</v>
      </c>
      <c r="H93" s="32" t="e">
        <f>VLOOKUP($A$5&amp;$A93,'Wards 2011'!$A$2:$BD$8547,H$19,FALSE)</f>
        <v>#N/A</v>
      </c>
      <c r="I93" s="32" t="e">
        <f>VLOOKUP($A$5&amp;$A93,'Wards 2011'!$A$2:$BD$8547,I$19,FALSE)</f>
        <v>#N/A</v>
      </c>
      <c r="J93" s="32" t="e">
        <f>VLOOKUP($A$5&amp;$A93,'Wards 2011'!$A$2:$BD$8547,J$19,FALSE)</f>
        <v>#N/A</v>
      </c>
      <c r="K93" s="32" t="e">
        <f>VLOOKUP($A$5&amp;$A93,'Wards 2011'!$A$2:$BD$8547,K$19,FALSE)</f>
        <v>#N/A</v>
      </c>
      <c r="L93" s="32" t="e">
        <f>VLOOKUP($A$5&amp;$A93,'Wards 2011'!$A$2:$BD$8547,L$19,FALSE)</f>
        <v>#N/A</v>
      </c>
      <c r="M93" s="32" t="e">
        <f>VLOOKUP($A$5&amp;$A93,'Wards 2011'!$A$2:$BD$8547,M$19,FALSE)</f>
        <v>#N/A</v>
      </c>
      <c r="N93" s="32" t="e">
        <f>VLOOKUP($A$5&amp;$A93,'Wards 2011'!$A$2:$BD$8547,N$19,FALSE)</f>
        <v>#N/A</v>
      </c>
      <c r="O93" s="32" t="e">
        <f>VLOOKUP($A$5&amp;$A93,'Wards 2011'!$A$2:$BD$8547,O$19,FALSE)</f>
        <v>#N/A</v>
      </c>
      <c r="P93" s="32" t="e">
        <f>VLOOKUP($A$5&amp;$A93,'Wards 2011'!$A$2:$BD$8547,P$19,FALSE)</f>
        <v>#N/A</v>
      </c>
      <c r="Q93" s="32" t="e">
        <f>VLOOKUP($A$5&amp;$A93,'Wards 2011'!$A$2:$BD$8547,Q$19,FALSE)</f>
        <v>#N/A</v>
      </c>
      <c r="R93" s="32" t="e">
        <f>VLOOKUP($A$5&amp;$A93,'Wards 2011'!$A$2:$BD$8547,R$19,FALSE)</f>
        <v>#N/A</v>
      </c>
      <c r="S93" s="32" t="e">
        <f>VLOOKUP($A$5&amp;$A93,'Wards 2011'!$A$2:$BD$8547,S$19,FALSE)</f>
        <v>#N/A</v>
      </c>
      <c r="T93" s="32" t="e">
        <f>VLOOKUP($A$5&amp;$A93,'Wards 2011'!$A$2:$BD$8547,T$19,FALSE)</f>
        <v>#N/A</v>
      </c>
      <c r="U93" s="32" t="e">
        <f>VLOOKUP($A$5&amp;$A93,'Wards 2011'!$A$2:$BD$8547,U$19,FALSE)</f>
        <v>#N/A</v>
      </c>
      <c r="V93" s="32" t="e">
        <f>VLOOKUP($A$5&amp;$A93,'Wards 2011'!$A$2:$BD$8547,V$19,FALSE)</f>
        <v>#N/A</v>
      </c>
      <c r="W93" s="32" t="e">
        <f>VLOOKUP($A$5&amp;$A93,'Wards 2011'!$A$2:$BD$8547,W$19,FALSE)</f>
        <v>#N/A</v>
      </c>
      <c r="X93" s="32" t="e">
        <f>VLOOKUP($A$5&amp;$A93,'Wards 2011'!$A$2:$BD$8547,X$19,FALSE)</f>
        <v>#N/A</v>
      </c>
      <c r="Y93" s="32" t="e">
        <f>VLOOKUP($A$5&amp;$A93,'Wards 2011'!$A$2:$BD$8547,Y$19,FALSE)</f>
        <v>#N/A</v>
      </c>
      <c r="Z93" s="32" t="e">
        <f>VLOOKUP($A$5&amp;$A93,'Wards 2011'!$A$2:$BD$8547,Z$19,FALSE)</f>
        <v>#N/A</v>
      </c>
      <c r="AA93" s="32" t="e">
        <f>VLOOKUP($A$5&amp;$A93,'Wards 2011'!$A$2:$BD$8547,AA$19,FALSE)</f>
        <v>#N/A</v>
      </c>
      <c r="AB93" s="32" t="e">
        <f>VLOOKUP($A$5&amp;$A93,'Wards 2011'!$A$2:$BD$8547,AB$19,FALSE)</f>
        <v>#N/A</v>
      </c>
      <c r="AC93" s="2" t="e">
        <f>VLOOKUP($A$5&amp;$A93,'Wards 2011'!$A$2:$BD$8547,AC$19,FALSE)</f>
        <v>#N/A</v>
      </c>
      <c r="AD93" s="2" t="e">
        <f>VLOOKUP($A$5&amp;$A93,'Wards 2011'!$A$2:$BD$8547,AD$19,FALSE)</f>
        <v>#N/A</v>
      </c>
      <c r="AE93" s="32" t="e">
        <f>VLOOKUP($A$5&amp;$A93,'Wards 2011'!$A$2:$BD$8547,AE$19,FALSE)</f>
        <v>#N/A</v>
      </c>
      <c r="AF93" s="32" t="e">
        <f>VLOOKUP($A$5&amp;$A93,'Wards 2011'!$A$2:$BD$8547,AF$19,FALSE)</f>
        <v>#N/A</v>
      </c>
      <c r="AG93" s="32" t="e">
        <f>VLOOKUP($A$5&amp;$A93,'Wards 2011'!$A$2:$BD$8547,AG$19,FALSE)</f>
        <v>#N/A</v>
      </c>
      <c r="AH93" s="2" t="e">
        <f>VLOOKUP($A$5&amp;$A93,'Wards 2011'!$A$2:$BD$8547,AH$19,FALSE)</f>
        <v>#N/A</v>
      </c>
      <c r="AI93" s="2" t="e">
        <f>VLOOKUP($A$5&amp;$A93,'Wards 2011'!$A$2:$BD$8547,AI$19,FALSE)</f>
        <v>#N/A</v>
      </c>
      <c r="AJ93" s="32" t="e">
        <f>VLOOKUP($A$5&amp;$A93,'Wards 2011'!$A$2:$BD$8547,AJ$19,FALSE)</f>
        <v>#N/A</v>
      </c>
      <c r="AK93" s="32" t="e">
        <f>VLOOKUP($A$5&amp;$A93,'Wards 2011'!$A$2:$BD$8547,AK$19,FALSE)</f>
        <v>#N/A</v>
      </c>
      <c r="AL93" s="32" t="e">
        <f>VLOOKUP($A$5&amp;$A93,'Wards 2011'!$A$2:$BD$8547,AL$19,FALSE)</f>
        <v>#N/A</v>
      </c>
      <c r="AM93" s="32" t="e">
        <f>VLOOKUP($A$5&amp;$A93,'Wards 2011'!$A$2:$BD$8547,AM$19,FALSE)</f>
        <v>#N/A</v>
      </c>
      <c r="AN93" s="39" t="e">
        <f>VLOOKUP($A$5&amp;$A93,'Wards 2011'!$A$2:$BD$8547,AN$19,FALSE)</f>
        <v>#N/A</v>
      </c>
      <c r="AO93" s="39" t="e">
        <f>VLOOKUP($A$5&amp;$A93,'Wards 2011'!$A$2:$BD$8547,AO$19,FALSE)</f>
        <v>#N/A</v>
      </c>
    </row>
    <row r="94" spans="1:41" x14ac:dyDescent="0.25">
      <c r="A94">
        <v>75</v>
      </c>
      <c r="B94" s="2" t="e">
        <f>VLOOKUP($A$5&amp;$A94,'Wards 2011'!$A$2:$BD$8547,B$19,FALSE)</f>
        <v>#N/A</v>
      </c>
      <c r="C94" s="2" t="e">
        <f>VLOOKUP($A$5&amp;$A94,'Wards 2011'!$A$2:$BD$8547,C$19,FALSE)</f>
        <v>#N/A</v>
      </c>
      <c r="D94" s="32" t="e">
        <f>VLOOKUP($A$5&amp;$A94,'Wards 2011'!$A$2:$BD$8547,D$19,FALSE)</f>
        <v>#N/A</v>
      </c>
      <c r="E94" s="2" t="e">
        <f>VLOOKUP($A$5&amp;$A94,'Wards 2011'!$A$2:$BD$8547,E$19,FALSE)</f>
        <v>#N/A</v>
      </c>
      <c r="F94" s="32" t="e">
        <f>VLOOKUP($A$5&amp;$A94,'Wards 2011'!$A$2:$BD$8547,F$19,FALSE)</f>
        <v>#N/A</v>
      </c>
      <c r="G94" s="32" t="e">
        <f>VLOOKUP($A$5&amp;$A94,'Wards 2011'!$A$2:$BD$8547,G$19,FALSE)</f>
        <v>#N/A</v>
      </c>
      <c r="H94" s="32" t="e">
        <f>VLOOKUP($A$5&amp;$A94,'Wards 2011'!$A$2:$BD$8547,H$19,FALSE)</f>
        <v>#N/A</v>
      </c>
      <c r="I94" s="32" t="e">
        <f>VLOOKUP($A$5&amp;$A94,'Wards 2011'!$A$2:$BD$8547,I$19,FALSE)</f>
        <v>#N/A</v>
      </c>
      <c r="J94" s="32" t="e">
        <f>VLOOKUP($A$5&amp;$A94,'Wards 2011'!$A$2:$BD$8547,J$19,FALSE)</f>
        <v>#N/A</v>
      </c>
      <c r="K94" s="32" t="e">
        <f>VLOOKUP($A$5&amp;$A94,'Wards 2011'!$A$2:$BD$8547,K$19,FALSE)</f>
        <v>#N/A</v>
      </c>
      <c r="L94" s="32" t="e">
        <f>VLOOKUP($A$5&amp;$A94,'Wards 2011'!$A$2:$BD$8547,L$19,FALSE)</f>
        <v>#N/A</v>
      </c>
      <c r="M94" s="32" t="e">
        <f>VLOOKUP($A$5&amp;$A94,'Wards 2011'!$A$2:$BD$8547,M$19,FALSE)</f>
        <v>#N/A</v>
      </c>
      <c r="N94" s="32" t="e">
        <f>VLOOKUP($A$5&amp;$A94,'Wards 2011'!$A$2:$BD$8547,N$19,FALSE)</f>
        <v>#N/A</v>
      </c>
      <c r="O94" s="32" t="e">
        <f>VLOOKUP($A$5&amp;$A94,'Wards 2011'!$A$2:$BD$8547,O$19,FALSE)</f>
        <v>#N/A</v>
      </c>
      <c r="P94" s="32" t="e">
        <f>VLOOKUP($A$5&amp;$A94,'Wards 2011'!$A$2:$BD$8547,P$19,FALSE)</f>
        <v>#N/A</v>
      </c>
      <c r="Q94" s="32" t="e">
        <f>VLOOKUP($A$5&amp;$A94,'Wards 2011'!$A$2:$BD$8547,Q$19,FALSE)</f>
        <v>#N/A</v>
      </c>
      <c r="R94" s="32" t="e">
        <f>VLOOKUP($A$5&amp;$A94,'Wards 2011'!$A$2:$BD$8547,R$19,FALSE)</f>
        <v>#N/A</v>
      </c>
      <c r="S94" s="32" t="e">
        <f>VLOOKUP($A$5&amp;$A94,'Wards 2011'!$A$2:$BD$8547,S$19,FALSE)</f>
        <v>#N/A</v>
      </c>
      <c r="T94" s="32" t="e">
        <f>VLOOKUP($A$5&amp;$A94,'Wards 2011'!$A$2:$BD$8547,T$19,FALSE)</f>
        <v>#N/A</v>
      </c>
      <c r="U94" s="32" t="e">
        <f>VLOOKUP($A$5&amp;$A94,'Wards 2011'!$A$2:$BD$8547,U$19,FALSE)</f>
        <v>#N/A</v>
      </c>
      <c r="V94" s="32" t="e">
        <f>VLOOKUP($A$5&amp;$A94,'Wards 2011'!$A$2:$BD$8547,V$19,FALSE)</f>
        <v>#N/A</v>
      </c>
      <c r="W94" s="32" t="e">
        <f>VLOOKUP($A$5&amp;$A94,'Wards 2011'!$A$2:$BD$8547,W$19,FALSE)</f>
        <v>#N/A</v>
      </c>
      <c r="X94" s="32" t="e">
        <f>VLOOKUP($A$5&amp;$A94,'Wards 2011'!$A$2:$BD$8547,X$19,FALSE)</f>
        <v>#N/A</v>
      </c>
      <c r="Y94" s="32" t="e">
        <f>VLOOKUP($A$5&amp;$A94,'Wards 2011'!$A$2:$BD$8547,Y$19,FALSE)</f>
        <v>#N/A</v>
      </c>
      <c r="Z94" s="32" t="e">
        <f>VLOOKUP($A$5&amp;$A94,'Wards 2011'!$A$2:$BD$8547,Z$19,FALSE)</f>
        <v>#N/A</v>
      </c>
      <c r="AA94" s="32" t="e">
        <f>VLOOKUP($A$5&amp;$A94,'Wards 2011'!$A$2:$BD$8547,AA$19,FALSE)</f>
        <v>#N/A</v>
      </c>
      <c r="AB94" s="32" t="e">
        <f>VLOOKUP($A$5&amp;$A94,'Wards 2011'!$A$2:$BD$8547,AB$19,FALSE)</f>
        <v>#N/A</v>
      </c>
      <c r="AC94" s="2" t="e">
        <f>VLOOKUP($A$5&amp;$A94,'Wards 2011'!$A$2:$BD$8547,AC$19,FALSE)</f>
        <v>#N/A</v>
      </c>
      <c r="AD94" s="2" t="e">
        <f>VLOOKUP($A$5&amp;$A94,'Wards 2011'!$A$2:$BD$8547,AD$19,FALSE)</f>
        <v>#N/A</v>
      </c>
      <c r="AE94" s="32" t="e">
        <f>VLOOKUP($A$5&amp;$A94,'Wards 2011'!$A$2:$BD$8547,AE$19,FALSE)</f>
        <v>#N/A</v>
      </c>
      <c r="AF94" s="32" t="e">
        <f>VLOOKUP($A$5&amp;$A94,'Wards 2011'!$A$2:$BD$8547,AF$19,FALSE)</f>
        <v>#N/A</v>
      </c>
      <c r="AG94" s="32" t="e">
        <f>VLOOKUP($A$5&amp;$A94,'Wards 2011'!$A$2:$BD$8547,AG$19,FALSE)</f>
        <v>#N/A</v>
      </c>
      <c r="AH94" s="2" t="e">
        <f>VLOOKUP($A$5&amp;$A94,'Wards 2011'!$A$2:$BD$8547,AH$19,FALSE)</f>
        <v>#N/A</v>
      </c>
      <c r="AI94" s="2" t="e">
        <f>VLOOKUP($A$5&amp;$A94,'Wards 2011'!$A$2:$BD$8547,AI$19,FALSE)</f>
        <v>#N/A</v>
      </c>
      <c r="AJ94" s="32" t="e">
        <f>VLOOKUP($A$5&amp;$A94,'Wards 2011'!$A$2:$BD$8547,AJ$19,FALSE)</f>
        <v>#N/A</v>
      </c>
      <c r="AK94" s="32" t="e">
        <f>VLOOKUP($A$5&amp;$A94,'Wards 2011'!$A$2:$BD$8547,AK$19,FALSE)</f>
        <v>#N/A</v>
      </c>
      <c r="AL94" s="32" t="e">
        <f>VLOOKUP($A$5&amp;$A94,'Wards 2011'!$A$2:$BD$8547,AL$19,FALSE)</f>
        <v>#N/A</v>
      </c>
      <c r="AM94" s="32" t="e">
        <f>VLOOKUP($A$5&amp;$A94,'Wards 2011'!$A$2:$BD$8547,AM$19,FALSE)</f>
        <v>#N/A</v>
      </c>
      <c r="AN94" s="39" t="e">
        <f>VLOOKUP($A$5&amp;$A94,'Wards 2011'!$A$2:$BD$8547,AN$19,FALSE)</f>
        <v>#N/A</v>
      </c>
      <c r="AO94" s="39" t="e">
        <f>VLOOKUP($A$5&amp;$A94,'Wards 2011'!$A$2:$BD$8547,AO$19,FALSE)</f>
        <v>#N/A</v>
      </c>
    </row>
    <row r="95" spans="1:41" x14ac:dyDescent="0.25">
      <c r="A95">
        <v>76</v>
      </c>
      <c r="B95" s="2" t="e">
        <f>VLOOKUP($A$5&amp;$A95,'Wards 2011'!$A$2:$BD$8547,B$19,FALSE)</f>
        <v>#N/A</v>
      </c>
      <c r="C95" s="2" t="e">
        <f>VLOOKUP($A$5&amp;$A95,'Wards 2011'!$A$2:$BD$8547,C$19,FALSE)</f>
        <v>#N/A</v>
      </c>
      <c r="D95" s="32" t="e">
        <f>VLOOKUP($A$5&amp;$A95,'Wards 2011'!$A$2:$BD$8547,D$19,FALSE)</f>
        <v>#N/A</v>
      </c>
      <c r="E95" s="2" t="e">
        <f>VLOOKUP($A$5&amp;$A95,'Wards 2011'!$A$2:$BD$8547,E$19,FALSE)</f>
        <v>#N/A</v>
      </c>
      <c r="F95" s="32" t="e">
        <f>VLOOKUP($A$5&amp;$A95,'Wards 2011'!$A$2:$BD$8547,F$19,FALSE)</f>
        <v>#N/A</v>
      </c>
      <c r="G95" s="32" t="e">
        <f>VLOOKUP($A$5&amp;$A95,'Wards 2011'!$A$2:$BD$8547,G$19,FALSE)</f>
        <v>#N/A</v>
      </c>
      <c r="H95" s="32" t="e">
        <f>VLOOKUP($A$5&amp;$A95,'Wards 2011'!$A$2:$BD$8547,H$19,FALSE)</f>
        <v>#N/A</v>
      </c>
      <c r="I95" s="32" t="e">
        <f>VLOOKUP($A$5&amp;$A95,'Wards 2011'!$A$2:$BD$8547,I$19,FALSE)</f>
        <v>#N/A</v>
      </c>
      <c r="J95" s="32" t="e">
        <f>VLOOKUP($A$5&amp;$A95,'Wards 2011'!$A$2:$BD$8547,J$19,FALSE)</f>
        <v>#N/A</v>
      </c>
      <c r="K95" s="32" t="e">
        <f>VLOOKUP($A$5&amp;$A95,'Wards 2011'!$A$2:$BD$8547,K$19,FALSE)</f>
        <v>#N/A</v>
      </c>
      <c r="L95" s="32" t="e">
        <f>VLOOKUP($A$5&amp;$A95,'Wards 2011'!$A$2:$BD$8547,L$19,FALSE)</f>
        <v>#N/A</v>
      </c>
      <c r="M95" s="32" t="e">
        <f>VLOOKUP($A$5&amp;$A95,'Wards 2011'!$A$2:$BD$8547,M$19,FALSE)</f>
        <v>#N/A</v>
      </c>
      <c r="N95" s="32" t="e">
        <f>VLOOKUP($A$5&amp;$A95,'Wards 2011'!$A$2:$BD$8547,N$19,FALSE)</f>
        <v>#N/A</v>
      </c>
      <c r="O95" s="32" t="e">
        <f>VLOOKUP($A$5&amp;$A95,'Wards 2011'!$A$2:$BD$8547,O$19,FALSE)</f>
        <v>#N/A</v>
      </c>
      <c r="P95" s="32" t="e">
        <f>VLOOKUP($A$5&amp;$A95,'Wards 2011'!$A$2:$BD$8547,P$19,FALSE)</f>
        <v>#N/A</v>
      </c>
      <c r="Q95" s="32" t="e">
        <f>VLOOKUP($A$5&amp;$A95,'Wards 2011'!$A$2:$BD$8547,Q$19,FALSE)</f>
        <v>#N/A</v>
      </c>
      <c r="R95" s="32" t="e">
        <f>VLOOKUP($A$5&amp;$A95,'Wards 2011'!$A$2:$BD$8547,R$19,FALSE)</f>
        <v>#N/A</v>
      </c>
      <c r="S95" s="32" t="e">
        <f>VLOOKUP($A$5&amp;$A95,'Wards 2011'!$A$2:$BD$8547,S$19,FALSE)</f>
        <v>#N/A</v>
      </c>
      <c r="T95" s="32" t="e">
        <f>VLOOKUP($A$5&amp;$A95,'Wards 2011'!$A$2:$BD$8547,T$19,FALSE)</f>
        <v>#N/A</v>
      </c>
      <c r="U95" s="32" t="e">
        <f>VLOOKUP($A$5&amp;$A95,'Wards 2011'!$A$2:$BD$8547,U$19,FALSE)</f>
        <v>#N/A</v>
      </c>
      <c r="V95" s="32" t="e">
        <f>VLOOKUP($A$5&amp;$A95,'Wards 2011'!$A$2:$BD$8547,V$19,FALSE)</f>
        <v>#N/A</v>
      </c>
      <c r="W95" s="32" t="e">
        <f>VLOOKUP($A$5&amp;$A95,'Wards 2011'!$A$2:$BD$8547,W$19,FALSE)</f>
        <v>#N/A</v>
      </c>
      <c r="X95" s="32" t="e">
        <f>VLOOKUP($A$5&amp;$A95,'Wards 2011'!$A$2:$BD$8547,X$19,FALSE)</f>
        <v>#N/A</v>
      </c>
      <c r="Y95" s="32" t="e">
        <f>VLOOKUP($A$5&amp;$A95,'Wards 2011'!$A$2:$BD$8547,Y$19,FALSE)</f>
        <v>#N/A</v>
      </c>
      <c r="Z95" s="32" t="e">
        <f>VLOOKUP($A$5&amp;$A95,'Wards 2011'!$A$2:$BD$8547,Z$19,FALSE)</f>
        <v>#N/A</v>
      </c>
      <c r="AA95" s="32" t="e">
        <f>VLOOKUP($A$5&amp;$A95,'Wards 2011'!$A$2:$BD$8547,AA$19,FALSE)</f>
        <v>#N/A</v>
      </c>
      <c r="AB95" s="32" t="e">
        <f>VLOOKUP($A$5&amp;$A95,'Wards 2011'!$A$2:$BD$8547,AB$19,FALSE)</f>
        <v>#N/A</v>
      </c>
      <c r="AC95" s="2" t="e">
        <f>VLOOKUP($A$5&amp;$A95,'Wards 2011'!$A$2:$BD$8547,AC$19,FALSE)</f>
        <v>#N/A</v>
      </c>
      <c r="AD95" s="2" t="e">
        <f>VLOOKUP($A$5&amp;$A95,'Wards 2011'!$A$2:$BD$8547,AD$19,FALSE)</f>
        <v>#N/A</v>
      </c>
      <c r="AE95" s="32" t="e">
        <f>VLOOKUP($A$5&amp;$A95,'Wards 2011'!$A$2:$BD$8547,AE$19,FALSE)</f>
        <v>#N/A</v>
      </c>
      <c r="AF95" s="32" t="e">
        <f>VLOOKUP($A$5&amp;$A95,'Wards 2011'!$A$2:$BD$8547,AF$19,FALSE)</f>
        <v>#N/A</v>
      </c>
      <c r="AG95" s="32" t="e">
        <f>VLOOKUP($A$5&amp;$A95,'Wards 2011'!$A$2:$BD$8547,AG$19,FALSE)</f>
        <v>#N/A</v>
      </c>
      <c r="AH95" s="2" t="e">
        <f>VLOOKUP($A$5&amp;$A95,'Wards 2011'!$A$2:$BD$8547,AH$19,FALSE)</f>
        <v>#N/A</v>
      </c>
      <c r="AI95" s="2" t="e">
        <f>VLOOKUP($A$5&amp;$A95,'Wards 2011'!$A$2:$BD$8547,AI$19,FALSE)</f>
        <v>#N/A</v>
      </c>
      <c r="AJ95" s="32" t="e">
        <f>VLOOKUP($A$5&amp;$A95,'Wards 2011'!$A$2:$BD$8547,AJ$19,FALSE)</f>
        <v>#N/A</v>
      </c>
      <c r="AK95" s="32" t="e">
        <f>VLOOKUP($A$5&amp;$A95,'Wards 2011'!$A$2:$BD$8547,AK$19,FALSE)</f>
        <v>#N/A</v>
      </c>
      <c r="AL95" s="32" t="e">
        <f>VLOOKUP($A$5&amp;$A95,'Wards 2011'!$A$2:$BD$8547,AL$19,FALSE)</f>
        <v>#N/A</v>
      </c>
      <c r="AM95" s="32" t="e">
        <f>VLOOKUP($A$5&amp;$A95,'Wards 2011'!$A$2:$BD$8547,AM$19,FALSE)</f>
        <v>#N/A</v>
      </c>
      <c r="AN95" s="39" t="e">
        <f>VLOOKUP($A$5&amp;$A95,'Wards 2011'!$A$2:$BD$8547,AN$19,FALSE)</f>
        <v>#N/A</v>
      </c>
      <c r="AO95" s="39" t="e">
        <f>VLOOKUP($A$5&amp;$A95,'Wards 2011'!$A$2:$BD$8547,AO$19,FALSE)</f>
        <v>#N/A</v>
      </c>
    </row>
    <row r="96" spans="1:41" x14ac:dyDescent="0.25">
      <c r="A96">
        <v>77</v>
      </c>
      <c r="B96" s="2" t="e">
        <f>VLOOKUP($A$5&amp;$A96,'Wards 2011'!$A$2:$BD$8547,B$19,FALSE)</f>
        <v>#N/A</v>
      </c>
      <c r="C96" s="2" t="e">
        <f>VLOOKUP($A$5&amp;$A96,'Wards 2011'!$A$2:$BD$8547,C$19,FALSE)</f>
        <v>#N/A</v>
      </c>
      <c r="D96" s="32" t="e">
        <f>VLOOKUP($A$5&amp;$A96,'Wards 2011'!$A$2:$BD$8547,D$19,FALSE)</f>
        <v>#N/A</v>
      </c>
      <c r="E96" s="2" t="e">
        <f>VLOOKUP($A$5&amp;$A96,'Wards 2011'!$A$2:$BD$8547,E$19,FALSE)</f>
        <v>#N/A</v>
      </c>
      <c r="F96" s="32" t="e">
        <f>VLOOKUP($A$5&amp;$A96,'Wards 2011'!$A$2:$BD$8547,F$19,FALSE)</f>
        <v>#N/A</v>
      </c>
      <c r="G96" s="32" t="e">
        <f>VLOOKUP($A$5&amp;$A96,'Wards 2011'!$A$2:$BD$8547,G$19,FALSE)</f>
        <v>#N/A</v>
      </c>
      <c r="H96" s="32" t="e">
        <f>VLOOKUP($A$5&amp;$A96,'Wards 2011'!$A$2:$BD$8547,H$19,FALSE)</f>
        <v>#N/A</v>
      </c>
      <c r="I96" s="32" t="e">
        <f>VLOOKUP($A$5&amp;$A96,'Wards 2011'!$A$2:$BD$8547,I$19,FALSE)</f>
        <v>#N/A</v>
      </c>
      <c r="J96" s="32" t="e">
        <f>VLOOKUP($A$5&amp;$A96,'Wards 2011'!$A$2:$BD$8547,J$19,FALSE)</f>
        <v>#N/A</v>
      </c>
      <c r="K96" s="32" t="e">
        <f>VLOOKUP($A$5&amp;$A96,'Wards 2011'!$A$2:$BD$8547,K$19,FALSE)</f>
        <v>#N/A</v>
      </c>
      <c r="L96" s="32" t="e">
        <f>VLOOKUP($A$5&amp;$A96,'Wards 2011'!$A$2:$BD$8547,L$19,FALSE)</f>
        <v>#N/A</v>
      </c>
      <c r="M96" s="32" t="e">
        <f>VLOOKUP($A$5&amp;$A96,'Wards 2011'!$A$2:$BD$8547,M$19,FALSE)</f>
        <v>#N/A</v>
      </c>
      <c r="N96" s="32" t="e">
        <f>VLOOKUP($A$5&amp;$A96,'Wards 2011'!$A$2:$BD$8547,N$19,FALSE)</f>
        <v>#N/A</v>
      </c>
      <c r="O96" s="32" t="e">
        <f>VLOOKUP($A$5&amp;$A96,'Wards 2011'!$A$2:$BD$8547,O$19,FALSE)</f>
        <v>#N/A</v>
      </c>
      <c r="P96" s="32" t="e">
        <f>VLOOKUP($A$5&amp;$A96,'Wards 2011'!$A$2:$BD$8547,P$19,FALSE)</f>
        <v>#N/A</v>
      </c>
      <c r="Q96" s="32" t="e">
        <f>VLOOKUP($A$5&amp;$A96,'Wards 2011'!$A$2:$BD$8547,Q$19,FALSE)</f>
        <v>#N/A</v>
      </c>
      <c r="R96" s="32" t="e">
        <f>VLOOKUP($A$5&amp;$A96,'Wards 2011'!$A$2:$BD$8547,R$19,FALSE)</f>
        <v>#N/A</v>
      </c>
      <c r="S96" s="32" t="e">
        <f>VLOOKUP($A$5&amp;$A96,'Wards 2011'!$A$2:$BD$8547,S$19,FALSE)</f>
        <v>#N/A</v>
      </c>
      <c r="T96" s="32" t="e">
        <f>VLOOKUP($A$5&amp;$A96,'Wards 2011'!$A$2:$BD$8547,T$19,FALSE)</f>
        <v>#N/A</v>
      </c>
      <c r="U96" s="32" t="e">
        <f>VLOOKUP($A$5&amp;$A96,'Wards 2011'!$A$2:$BD$8547,U$19,FALSE)</f>
        <v>#N/A</v>
      </c>
      <c r="V96" s="32" t="e">
        <f>VLOOKUP($A$5&amp;$A96,'Wards 2011'!$A$2:$BD$8547,V$19,FALSE)</f>
        <v>#N/A</v>
      </c>
      <c r="W96" s="32" t="e">
        <f>VLOOKUP($A$5&amp;$A96,'Wards 2011'!$A$2:$BD$8547,W$19,FALSE)</f>
        <v>#N/A</v>
      </c>
      <c r="X96" s="32" t="e">
        <f>VLOOKUP($A$5&amp;$A96,'Wards 2011'!$A$2:$BD$8547,X$19,FALSE)</f>
        <v>#N/A</v>
      </c>
      <c r="Y96" s="32" t="e">
        <f>VLOOKUP($A$5&amp;$A96,'Wards 2011'!$A$2:$BD$8547,Y$19,FALSE)</f>
        <v>#N/A</v>
      </c>
      <c r="Z96" s="32" t="e">
        <f>VLOOKUP($A$5&amp;$A96,'Wards 2011'!$A$2:$BD$8547,Z$19,FALSE)</f>
        <v>#N/A</v>
      </c>
      <c r="AA96" s="32" t="e">
        <f>VLOOKUP($A$5&amp;$A96,'Wards 2011'!$A$2:$BD$8547,AA$19,FALSE)</f>
        <v>#N/A</v>
      </c>
      <c r="AB96" s="32" t="e">
        <f>VLOOKUP($A$5&amp;$A96,'Wards 2011'!$A$2:$BD$8547,AB$19,FALSE)</f>
        <v>#N/A</v>
      </c>
      <c r="AC96" s="2" t="e">
        <f>VLOOKUP($A$5&amp;$A96,'Wards 2011'!$A$2:$BD$8547,AC$19,FALSE)</f>
        <v>#N/A</v>
      </c>
      <c r="AD96" s="2" t="e">
        <f>VLOOKUP($A$5&amp;$A96,'Wards 2011'!$A$2:$BD$8547,AD$19,FALSE)</f>
        <v>#N/A</v>
      </c>
      <c r="AE96" s="32" t="e">
        <f>VLOOKUP($A$5&amp;$A96,'Wards 2011'!$A$2:$BD$8547,AE$19,FALSE)</f>
        <v>#N/A</v>
      </c>
      <c r="AF96" s="32" t="e">
        <f>VLOOKUP($A$5&amp;$A96,'Wards 2011'!$A$2:$BD$8547,AF$19,FALSE)</f>
        <v>#N/A</v>
      </c>
      <c r="AG96" s="32" t="e">
        <f>VLOOKUP($A$5&amp;$A96,'Wards 2011'!$A$2:$BD$8547,AG$19,FALSE)</f>
        <v>#N/A</v>
      </c>
      <c r="AH96" s="2" t="e">
        <f>VLOOKUP($A$5&amp;$A96,'Wards 2011'!$A$2:$BD$8547,AH$19,FALSE)</f>
        <v>#N/A</v>
      </c>
      <c r="AI96" s="2" t="e">
        <f>VLOOKUP($A$5&amp;$A96,'Wards 2011'!$A$2:$BD$8547,AI$19,FALSE)</f>
        <v>#N/A</v>
      </c>
      <c r="AJ96" s="32" t="e">
        <f>VLOOKUP($A$5&amp;$A96,'Wards 2011'!$A$2:$BD$8547,AJ$19,FALSE)</f>
        <v>#N/A</v>
      </c>
      <c r="AK96" s="32" t="e">
        <f>VLOOKUP($A$5&amp;$A96,'Wards 2011'!$A$2:$BD$8547,AK$19,FALSE)</f>
        <v>#N/A</v>
      </c>
      <c r="AL96" s="32" t="e">
        <f>VLOOKUP($A$5&amp;$A96,'Wards 2011'!$A$2:$BD$8547,AL$19,FALSE)</f>
        <v>#N/A</v>
      </c>
      <c r="AM96" s="32" t="e">
        <f>VLOOKUP($A$5&amp;$A96,'Wards 2011'!$A$2:$BD$8547,AM$19,FALSE)</f>
        <v>#N/A</v>
      </c>
      <c r="AN96" s="39" t="e">
        <f>VLOOKUP($A$5&amp;$A96,'Wards 2011'!$A$2:$BD$8547,AN$19,FALSE)</f>
        <v>#N/A</v>
      </c>
      <c r="AO96" s="39" t="e">
        <f>VLOOKUP($A$5&amp;$A96,'Wards 2011'!$A$2:$BD$8547,AO$19,FALSE)</f>
        <v>#N/A</v>
      </c>
    </row>
    <row r="97" spans="1:41" x14ac:dyDescent="0.25">
      <c r="A97">
        <v>78</v>
      </c>
      <c r="B97" s="2" t="e">
        <f>VLOOKUP($A$5&amp;$A97,'Wards 2011'!$A$2:$BD$8547,B$19,FALSE)</f>
        <v>#N/A</v>
      </c>
      <c r="C97" s="2" t="e">
        <f>VLOOKUP($A$5&amp;$A97,'Wards 2011'!$A$2:$BD$8547,C$19,FALSE)</f>
        <v>#N/A</v>
      </c>
      <c r="D97" s="32" t="e">
        <f>VLOOKUP($A$5&amp;$A97,'Wards 2011'!$A$2:$BD$8547,D$19,FALSE)</f>
        <v>#N/A</v>
      </c>
      <c r="E97" s="2" t="e">
        <f>VLOOKUP($A$5&amp;$A97,'Wards 2011'!$A$2:$BD$8547,E$19,FALSE)</f>
        <v>#N/A</v>
      </c>
      <c r="F97" s="32" t="e">
        <f>VLOOKUP($A$5&amp;$A97,'Wards 2011'!$A$2:$BD$8547,F$19,FALSE)</f>
        <v>#N/A</v>
      </c>
      <c r="G97" s="32" t="e">
        <f>VLOOKUP($A$5&amp;$A97,'Wards 2011'!$A$2:$BD$8547,G$19,FALSE)</f>
        <v>#N/A</v>
      </c>
      <c r="H97" s="32" t="e">
        <f>VLOOKUP($A$5&amp;$A97,'Wards 2011'!$A$2:$BD$8547,H$19,FALSE)</f>
        <v>#N/A</v>
      </c>
      <c r="I97" s="32" t="e">
        <f>VLOOKUP($A$5&amp;$A97,'Wards 2011'!$A$2:$BD$8547,I$19,FALSE)</f>
        <v>#N/A</v>
      </c>
      <c r="J97" s="32" t="e">
        <f>VLOOKUP($A$5&amp;$A97,'Wards 2011'!$A$2:$BD$8547,J$19,FALSE)</f>
        <v>#N/A</v>
      </c>
      <c r="K97" s="32" t="e">
        <f>VLOOKUP($A$5&amp;$A97,'Wards 2011'!$A$2:$BD$8547,K$19,FALSE)</f>
        <v>#N/A</v>
      </c>
      <c r="L97" s="32" t="e">
        <f>VLOOKUP($A$5&amp;$A97,'Wards 2011'!$A$2:$BD$8547,L$19,FALSE)</f>
        <v>#N/A</v>
      </c>
      <c r="M97" s="32" t="e">
        <f>VLOOKUP($A$5&amp;$A97,'Wards 2011'!$A$2:$BD$8547,M$19,FALSE)</f>
        <v>#N/A</v>
      </c>
      <c r="N97" s="32" t="e">
        <f>VLOOKUP($A$5&amp;$A97,'Wards 2011'!$A$2:$BD$8547,N$19,FALSE)</f>
        <v>#N/A</v>
      </c>
      <c r="O97" s="32" t="e">
        <f>VLOOKUP($A$5&amp;$A97,'Wards 2011'!$A$2:$BD$8547,O$19,FALSE)</f>
        <v>#N/A</v>
      </c>
      <c r="P97" s="32" t="e">
        <f>VLOOKUP($A$5&amp;$A97,'Wards 2011'!$A$2:$BD$8547,P$19,FALSE)</f>
        <v>#N/A</v>
      </c>
      <c r="Q97" s="32" t="e">
        <f>VLOOKUP($A$5&amp;$A97,'Wards 2011'!$A$2:$BD$8547,Q$19,FALSE)</f>
        <v>#N/A</v>
      </c>
      <c r="R97" s="32" t="e">
        <f>VLOOKUP($A$5&amp;$A97,'Wards 2011'!$A$2:$BD$8547,R$19,FALSE)</f>
        <v>#N/A</v>
      </c>
      <c r="S97" s="32" t="e">
        <f>VLOOKUP($A$5&amp;$A97,'Wards 2011'!$A$2:$BD$8547,S$19,FALSE)</f>
        <v>#N/A</v>
      </c>
      <c r="T97" s="32" t="e">
        <f>VLOOKUP($A$5&amp;$A97,'Wards 2011'!$A$2:$BD$8547,T$19,FALSE)</f>
        <v>#N/A</v>
      </c>
      <c r="U97" s="32" t="e">
        <f>VLOOKUP($A$5&amp;$A97,'Wards 2011'!$A$2:$BD$8547,U$19,FALSE)</f>
        <v>#N/A</v>
      </c>
      <c r="V97" s="32" t="e">
        <f>VLOOKUP($A$5&amp;$A97,'Wards 2011'!$A$2:$BD$8547,V$19,FALSE)</f>
        <v>#N/A</v>
      </c>
      <c r="W97" s="32" t="e">
        <f>VLOOKUP($A$5&amp;$A97,'Wards 2011'!$A$2:$BD$8547,W$19,FALSE)</f>
        <v>#N/A</v>
      </c>
      <c r="X97" s="32" t="e">
        <f>VLOOKUP($A$5&amp;$A97,'Wards 2011'!$A$2:$BD$8547,X$19,FALSE)</f>
        <v>#N/A</v>
      </c>
      <c r="Y97" s="32" t="e">
        <f>VLOOKUP($A$5&amp;$A97,'Wards 2011'!$A$2:$BD$8547,Y$19,FALSE)</f>
        <v>#N/A</v>
      </c>
      <c r="Z97" s="32" t="e">
        <f>VLOOKUP($A$5&amp;$A97,'Wards 2011'!$A$2:$BD$8547,Z$19,FALSE)</f>
        <v>#N/A</v>
      </c>
      <c r="AA97" s="32" t="e">
        <f>VLOOKUP($A$5&amp;$A97,'Wards 2011'!$A$2:$BD$8547,AA$19,FALSE)</f>
        <v>#N/A</v>
      </c>
      <c r="AB97" s="32" t="e">
        <f>VLOOKUP($A$5&amp;$A97,'Wards 2011'!$A$2:$BD$8547,AB$19,FALSE)</f>
        <v>#N/A</v>
      </c>
      <c r="AC97" s="2" t="e">
        <f>VLOOKUP($A$5&amp;$A97,'Wards 2011'!$A$2:$BD$8547,AC$19,FALSE)</f>
        <v>#N/A</v>
      </c>
      <c r="AD97" s="2" t="e">
        <f>VLOOKUP($A$5&amp;$A97,'Wards 2011'!$A$2:$BD$8547,AD$19,FALSE)</f>
        <v>#N/A</v>
      </c>
      <c r="AE97" s="32" t="e">
        <f>VLOOKUP($A$5&amp;$A97,'Wards 2011'!$A$2:$BD$8547,AE$19,FALSE)</f>
        <v>#N/A</v>
      </c>
      <c r="AF97" s="32" t="e">
        <f>VLOOKUP($A$5&amp;$A97,'Wards 2011'!$A$2:$BD$8547,AF$19,FALSE)</f>
        <v>#N/A</v>
      </c>
      <c r="AG97" s="32" t="e">
        <f>VLOOKUP($A$5&amp;$A97,'Wards 2011'!$A$2:$BD$8547,AG$19,FALSE)</f>
        <v>#N/A</v>
      </c>
      <c r="AH97" s="2" t="e">
        <f>VLOOKUP($A$5&amp;$A97,'Wards 2011'!$A$2:$BD$8547,AH$19,FALSE)</f>
        <v>#N/A</v>
      </c>
      <c r="AI97" s="2" t="e">
        <f>VLOOKUP($A$5&amp;$A97,'Wards 2011'!$A$2:$BD$8547,AI$19,FALSE)</f>
        <v>#N/A</v>
      </c>
      <c r="AJ97" s="32" t="e">
        <f>VLOOKUP($A$5&amp;$A97,'Wards 2011'!$A$2:$BD$8547,AJ$19,FALSE)</f>
        <v>#N/A</v>
      </c>
      <c r="AK97" s="32" t="e">
        <f>VLOOKUP($A$5&amp;$A97,'Wards 2011'!$A$2:$BD$8547,AK$19,FALSE)</f>
        <v>#N/A</v>
      </c>
      <c r="AL97" s="32" t="e">
        <f>VLOOKUP($A$5&amp;$A97,'Wards 2011'!$A$2:$BD$8547,AL$19,FALSE)</f>
        <v>#N/A</v>
      </c>
      <c r="AM97" s="32" t="e">
        <f>VLOOKUP($A$5&amp;$A97,'Wards 2011'!$A$2:$BD$8547,AM$19,FALSE)</f>
        <v>#N/A</v>
      </c>
      <c r="AN97" s="39" t="e">
        <f>VLOOKUP($A$5&amp;$A97,'Wards 2011'!$A$2:$BD$8547,AN$19,FALSE)</f>
        <v>#N/A</v>
      </c>
      <c r="AO97" s="39" t="e">
        <f>VLOOKUP($A$5&amp;$A97,'Wards 2011'!$A$2:$BD$8547,AO$19,FALSE)</f>
        <v>#N/A</v>
      </c>
    </row>
    <row r="98" spans="1:41" x14ac:dyDescent="0.25">
      <c r="A98">
        <v>79</v>
      </c>
      <c r="B98" s="2" t="e">
        <f>VLOOKUP($A$5&amp;$A98,'Wards 2011'!$A$2:$BD$8547,B$19,FALSE)</f>
        <v>#N/A</v>
      </c>
      <c r="C98" s="2" t="e">
        <f>VLOOKUP($A$5&amp;$A98,'Wards 2011'!$A$2:$BD$8547,C$19,FALSE)</f>
        <v>#N/A</v>
      </c>
      <c r="D98" s="32" t="e">
        <f>VLOOKUP($A$5&amp;$A98,'Wards 2011'!$A$2:$BD$8547,D$19,FALSE)</f>
        <v>#N/A</v>
      </c>
      <c r="E98" s="2" t="e">
        <f>VLOOKUP($A$5&amp;$A98,'Wards 2011'!$A$2:$BD$8547,E$19,FALSE)</f>
        <v>#N/A</v>
      </c>
      <c r="F98" s="32" t="e">
        <f>VLOOKUP($A$5&amp;$A98,'Wards 2011'!$A$2:$BD$8547,F$19,FALSE)</f>
        <v>#N/A</v>
      </c>
      <c r="G98" s="32" t="e">
        <f>VLOOKUP($A$5&amp;$A98,'Wards 2011'!$A$2:$BD$8547,G$19,FALSE)</f>
        <v>#N/A</v>
      </c>
      <c r="H98" s="32" t="e">
        <f>VLOOKUP($A$5&amp;$A98,'Wards 2011'!$A$2:$BD$8547,H$19,FALSE)</f>
        <v>#N/A</v>
      </c>
      <c r="I98" s="32" t="e">
        <f>VLOOKUP($A$5&amp;$A98,'Wards 2011'!$A$2:$BD$8547,I$19,FALSE)</f>
        <v>#N/A</v>
      </c>
      <c r="J98" s="32" t="e">
        <f>VLOOKUP($A$5&amp;$A98,'Wards 2011'!$A$2:$BD$8547,J$19,FALSE)</f>
        <v>#N/A</v>
      </c>
      <c r="K98" s="32" t="e">
        <f>VLOOKUP($A$5&amp;$A98,'Wards 2011'!$A$2:$BD$8547,K$19,FALSE)</f>
        <v>#N/A</v>
      </c>
      <c r="L98" s="32" t="e">
        <f>VLOOKUP($A$5&amp;$A98,'Wards 2011'!$A$2:$BD$8547,L$19,FALSE)</f>
        <v>#N/A</v>
      </c>
      <c r="M98" s="32" t="e">
        <f>VLOOKUP($A$5&amp;$A98,'Wards 2011'!$A$2:$BD$8547,M$19,FALSE)</f>
        <v>#N/A</v>
      </c>
      <c r="N98" s="32" t="e">
        <f>VLOOKUP($A$5&amp;$A98,'Wards 2011'!$A$2:$BD$8547,N$19,FALSE)</f>
        <v>#N/A</v>
      </c>
      <c r="O98" s="32" t="e">
        <f>VLOOKUP($A$5&amp;$A98,'Wards 2011'!$A$2:$BD$8547,O$19,FALSE)</f>
        <v>#N/A</v>
      </c>
      <c r="P98" s="32" t="e">
        <f>VLOOKUP($A$5&amp;$A98,'Wards 2011'!$A$2:$BD$8547,P$19,FALSE)</f>
        <v>#N/A</v>
      </c>
      <c r="Q98" s="32" t="e">
        <f>VLOOKUP($A$5&amp;$A98,'Wards 2011'!$A$2:$BD$8547,Q$19,FALSE)</f>
        <v>#N/A</v>
      </c>
      <c r="R98" s="32" t="e">
        <f>VLOOKUP($A$5&amp;$A98,'Wards 2011'!$A$2:$BD$8547,R$19,FALSE)</f>
        <v>#N/A</v>
      </c>
      <c r="S98" s="32" t="e">
        <f>VLOOKUP($A$5&amp;$A98,'Wards 2011'!$A$2:$BD$8547,S$19,FALSE)</f>
        <v>#N/A</v>
      </c>
      <c r="T98" s="32" t="e">
        <f>VLOOKUP($A$5&amp;$A98,'Wards 2011'!$A$2:$BD$8547,T$19,FALSE)</f>
        <v>#N/A</v>
      </c>
      <c r="U98" s="32" t="e">
        <f>VLOOKUP($A$5&amp;$A98,'Wards 2011'!$A$2:$BD$8547,U$19,FALSE)</f>
        <v>#N/A</v>
      </c>
      <c r="V98" s="32" t="e">
        <f>VLOOKUP($A$5&amp;$A98,'Wards 2011'!$A$2:$BD$8547,V$19,FALSE)</f>
        <v>#N/A</v>
      </c>
      <c r="W98" s="32" t="e">
        <f>VLOOKUP($A$5&amp;$A98,'Wards 2011'!$A$2:$BD$8547,W$19,FALSE)</f>
        <v>#N/A</v>
      </c>
      <c r="X98" s="32" t="e">
        <f>VLOOKUP($A$5&amp;$A98,'Wards 2011'!$A$2:$BD$8547,X$19,FALSE)</f>
        <v>#N/A</v>
      </c>
      <c r="Y98" s="32" t="e">
        <f>VLOOKUP($A$5&amp;$A98,'Wards 2011'!$A$2:$BD$8547,Y$19,FALSE)</f>
        <v>#N/A</v>
      </c>
      <c r="Z98" s="32" t="e">
        <f>VLOOKUP($A$5&amp;$A98,'Wards 2011'!$A$2:$BD$8547,Z$19,FALSE)</f>
        <v>#N/A</v>
      </c>
      <c r="AA98" s="32" t="e">
        <f>VLOOKUP($A$5&amp;$A98,'Wards 2011'!$A$2:$BD$8547,AA$19,FALSE)</f>
        <v>#N/A</v>
      </c>
      <c r="AB98" s="32" t="e">
        <f>VLOOKUP($A$5&amp;$A98,'Wards 2011'!$A$2:$BD$8547,AB$19,FALSE)</f>
        <v>#N/A</v>
      </c>
      <c r="AC98" s="2" t="e">
        <f>VLOOKUP($A$5&amp;$A98,'Wards 2011'!$A$2:$BD$8547,AC$19,FALSE)</f>
        <v>#N/A</v>
      </c>
      <c r="AD98" s="2" t="e">
        <f>VLOOKUP($A$5&amp;$A98,'Wards 2011'!$A$2:$BD$8547,AD$19,FALSE)</f>
        <v>#N/A</v>
      </c>
      <c r="AE98" s="32" t="e">
        <f>VLOOKUP($A$5&amp;$A98,'Wards 2011'!$A$2:$BD$8547,AE$19,FALSE)</f>
        <v>#N/A</v>
      </c>
      <c r="AF98" s="32" t="e">
        <f>VLOOKUP($A$5&amp;$A98,'Wards 2011'!$A$2:$BD$8547,AF$19,FALSE)</f>
        <v>#N/A</v>
      </c>
      <c r="AG98" s="32" t="e">
        <f>VLOOKUP($A$5&amp;$A98,'Wards 2011'!$A$2:$BD$8547,AG$19,FALSE)</f>
        <v>#N/A</v>
      </c>
      <c r="AH98" s="2" t="e">
        <f>VLOOKUP($A$5&amp;$A98,'Wards 2011'!$A$2:$BD$8547,AH$19,FALSE)</f>
        <v>#N/A</v>
      </c>
      <c r="AI98" s="2" t="e">
        <f>VLOOKUP($A$5&amp;$A98,'Wards 2011'!$A$2:$BD$8547,AI$19,FALSE)</f>
        <v>#N/A</v>
      </c>
      <c r="AJ98" s="32" t="e">
        <f>VLOOKUP($A$5&amp;$A98,'Wards 2011'!$A$2:$BD$8547,AJ$19,FALSE)</f>
        <v>#N/A</v>
      </c>
      <c r="AK98" s="32" t="e">
        <f>VLOOKUP($A$5&amp;$A98,'Wards 2011'!$A$2:$BD$8547,AK$19,FALSE)</f>
        <v>#N/A</v>
      </c>
      <c r="AL98" s="32" t="e">
        <f>VLOOKUP($A$5&amp;$A98,'Wards 2011'!$A$2:$BD$8547,AL$19,FALSE)</f>
        <v>#N/A</v>
      </c>
      <c r="AM98" s="32" t="e">
        <f>VLOOKUP($A$5&amp;$A98,'Wards 2011'!$A$2:$BD$8547,AM$19,FALSE)</f>
        <v>#N/A</v>
      </c>
      <c r="AN98" s="39" t="e">
        <f>VLOOKUP($A$5&amp;$A98,'Wards 2011'!$A$2:$BD$8547,AN$19,FALSE)</f>
        <v>#N/A</v>
      </c>
      <c r="AO98" s="39" t="e">
        <f>VLOOKUP($A$5&amp;$A98,'Wards 2011'!$A$2:$BD$8547,AO$19,FALSE)</f>
        <v>#N/A</v>
      </c>
    </row>
    <row r="99" spans="1:41" x14ac:dyDescent="0.25">
      <c r="A99">
        <v>80</v>
      </c>
      <c r="B99" s="2" t="e">
        <f>VLOOKUP($A$5&amp;$A99,'Wards 2011'!$A$2:$BD$8547,B$19,FALSE)</f>
        <v>#N/A</v>
      </c>
      <c r="C99" s="2" t="e">
        <f>VLOOKUP($A$5&amp;$A99,'Wards 2011'!$A$2:$BD$8547,C$19,FALSE)</f>
        <v>#N/A</v>
      </c>
      <c r="D99" s="32" t="e">
        <f>VLOOKUP($A$5&amp;$A99,'Wards 2011'!$A$2:$BD$8547,D$19,FALSE)</f>
        <v>#N/A</v>
      </c>
      <c r="E99" s="2" t="e">
        <f>VLOOKUP($A$5&amp;$A99,'Wards 2011'!$A$2:$BD$8547,E$19,FALSE)</f>
        <v>#N/A</v>
      </c>
      <c r="F99" s="32" t="e">
        <f>VLOOKUP($A$5&amp;$A99,'Wards 2011'!$A$2:$BD$8547,F$19,FALSE)</f>
        <v>#N/A</v>
      </c>
      <c r="G99" s="32" t="e">
        <f>VLOOKUP($A$5&amp;$A99,'Wards 2011'!$A$2:$BD$8547,G$19,FALSE)</f>
        <v>#N/A</v>
      </c>
      <c r="H99" s="32" t="e">
        <f>VLOOKUP($A$5&amp;$A99,'Wards 2011'!$A$2:$BD$8547,H$19,FALSE)</f>
        <v>#N/A</v>
      </c>
      <c r="I99" s="32" t="e">
        <f>VLOOKUP($A$5&amp;$A99,'Wards 2011'!$A$2:$BD$8547,I$19,FALSE)</f>
        <v>#N/A</v>
      </c>
      <c r="J99" s="32" t="e">
        <f>VLOOKUP($A$5&amp;$A99,'Wards 2011'!$A$2:$BD$8547,J$19,FALSE)</f>
        <v>#N/A</v>
      </c>
      <c r="K99" s="32" t="e">
        <f>VLOOKUP($A$5&amp;$A99,'Wards 2011'!$A$2:$BD$8547,K$19,FALSE)</f>
        <v>#N/A</v>
      </c>
      <c r="L99" s="32" t="e">
        <f>VLOOKUP($A$5&amp;$A99,'Wards 2011'!$A$2:$BD$8547,L$19,FALSE)</f>
        <v>#N/A</v>
      </c>
      <c r="M99" s="32" t="e">
        <f>VLOOKUP($A$5&amp;$A99,'Wards 2011'!$A$2:$BD$8547,M$19,FALSE)</f>
        <v>#N/A</v>
      </c>
      <c r="N99" s="32" t="e">
        <f>VLOOKUP($A$5&amp;$A99,'Wards 2011'!$A$2:$BD$8547,N$19,FALSE)</f>
        <v>#N/A</v>
      </c>
      <c r="O99" s="32" t="e">
        <f>VLOOKUP($A$5&amp;$A99,'Wards 2011'!$A$2:$BD$8547,O$19,FALSE)</f>
        <v>#N/A</v>
      </c>
      <c r="P99" s="32" t="e">
        <f>VLOOKUP($A$5&amp;$A99,'Wards 2011'!$A$2:$BD$8547,P$19,FALSE)</f>
        <v>#N/A</v>
      </c>
      <c r="Q99" s="32" t="e">
        <f>VLOOKUP($A$5&amp;$A99,'Wards 2011'!$A$2:$BD$8547,Q$19,FALSE)</f>
        <v>#N/A</v>
      </c>
      <c r="R99" s="32" t="e">
        <f>VLOOKUP($A$5&amp;$A99,'Wards 2011'!$A$2:$BD$8547,R$19,FALSE)</f>
        <v>#N/A</v>
      </c>
      <c r="S99" s="32" t="e">
        <f>VLOOKUP($A$5&amp;$A99,'Wards 2011'!$A$2:$BD$8547,S$19,FALSE)</f>
        <v>#N/A</v>
      </c>
      <c r="T99" s="32" t="e">
        <f>VLOOKUP($A$5&amp;$A99,'Wards 2011'!$A$2:$BD$8547,T$19,FALSE)</f>
        <v>#N/A</v>
      </c>
      <c r="U99" s="32" t="e">
        <f>VLOOKUP($A$5&amp;$A99,'Wards 2011'!$A$2:$BD$8547,U$19,FALSE)</f>
        <v>#N/A</v>
      </c>
      <c r="V99" s="32" t="e">
        <f>VLOOKUP($A$5&amp;$A99,'Wards 2011'!$A$2:$BD$8547,V$19,FALSE)</f>
        <v>#N/A</v>
      </c>
      <c r="W99" s="32" t="e">
        <f>VLOOKUP($A$5&amp;$A99,'Wards 2011'!$A$2:$BD$8547,W$19,FALSE)</f>
        <v>#N/A</v>
      </c>
      <c r="X99" s="32" t="e">
        <f>VLOOKUP($A$5&amp;$A99,'Wards 2011'!$A$2:$BD$8547,X$19,FALSE)</f>
        <v>#N/A</v>
      </c>
      <c r="Y99" s="32" t="e">
        <f>VLOOKUP($A$5&amp;$A99,'Wards 2011'!$A$2:$BD$8547,Y$19,FALSE)</f>
        <v>#N/A</v>
      </c>
      <c r="Z99" s="32" t="e">
        <f>VLOOKUP($A$5&amp;$A99,'Wards 2011'!$A$2:$BD$8547,Z$19,FALSE)</f>
        <v>#N/A</v>
      </c>
      <c r="AA99" s="32" t="e">
        <f>VLOOKUP($A$5&amp;$A99,'Wards 2011'!$A$2:$BD$8547,AA$19,FALSE)</f>
        <v>#N/A</v>
      </c>
      <c r="AB99" s="32" t="e">
        <f>VLOOKUP($A$5&amp;$A99,'Wards 2011'!$A$2:$BD$8547,AB$19,FALSE)</f>
        <v>#N/A</v>
      </c>
      <c r="AC99" s="2" t="e">
        <f>VLOOKUP($A$5&amp;$A99,'Wards 2011'!$A$2:$BD$8547,AC$19,FALSE)</f>
        <v>#N/A</v>
      </c>
      <c r="AD99" s="2" t="e">
        <f>VLOOKUP($A$5&amp;$A99,'Wards 2011'!$A$2:$BD$8547,AD$19,FALSE)</f>
        <v>#N/A</v>
      </c>
      <c r="AE99" s="32" t="e">
        <f>VLOOKUP($A$5&amp;$A99,'Wards 2011'!$A$2:$BD$8547,AE$19,FALSE)</f>
        <v>#N/A</v>
      </c>
      <c r="AF99" s="32" t="e">
        <f>VLOOKUP($A$5&amp;$A99,'Wards 2011'!$A$2:$BD$8547,AF$19,FALSE)</f>
        <v>#N/A</v>
      </c>
      <c r="AG99" s="32" t="e">
        <f>VLOOKUP($A$5&amp;$A99,'Wards 2011'!$A$2:$BD$8547,AG$19,FALSE)</f>
        <v>#N/A</v>
      </c>
      <c r="AH99" s="2" t="e">
        <f>VLOOKUP($A$5&amp;$A99,'Wards 2011'!$A$2:$BD$8547,AH$19,FALSE)</f>
        <v>#N/A</v>
      </c>
      <c r="AI99" s="2" t="e">
        <f>VLOOKUP($A$5&amp;$A99,'Wards 2011'!$A$2:$BD$8547,AI$19,FALSE)</f>
        <v>#N/A</v>
      </c>
      <c r="AJ99" s="32" t="e">
        <f>VLOOKUP($A$5&amp;$A99,'Wards 2011'!$A$2:$BD$8547,AJ$19,FALSE)</f>
        <v>#N/A</v>
      </c>
      <c r="AK99" s="32" t="e">
        <f>VLOOKUP($A$5&amp;$A99,'Wards 2011'!$A$2:$BD$8547,AK$19,FALSE)</f>
        <v>#N/A</v>
      </c>
      <c r="AL99" s="32" t="e">
        <f>VLOOKUP($A$5&amp;$A99,'Wards 2011'!$A$2:$BD$8547,AL$19,FALSE)</f>
        <v>#N/A</v>
      </c>
      <c r="AM99" s="32" t="e">
        <f>VLOOKUP($A$5&amp;$A99,'Wards 2011'!$A$2:$BD$8547,AM$19,FALSE)</f>
        <v>#N/A</v>
      </c>
      <c r="AN99" s="39" t="e">
        <f>VLOOKUP($A$5&amp;$A99,'Wards 2011'!$A$2:$BD$8547,AN$19,FALSE)</f>
        <v>#N/A</v>
      </c>
      <c r="AO99" s="39" t="e">
        <f>VLOOKUP($A$5&amp;$A99,'Wards 2011'!$A$2:$BD$8547,AO$19,FALSE)</f>
        <v>#N/A</v>
      </c>
    </row>
    <row r="100" spans="1:41" x14ac:dyDescent="0.25">
      <c r="A100">
        <v>81</v>
      </c>
      <c r="B100" s="2" t="e">
        <f>VLOOKUP($A$5&amp;$A100,'Wards 2011'!$A$2:$BD$8547,B$19,FALSE)</f>
        <v>#N/A</v>
      </c>
      <c r="C100" s="2" t="e">
        <f>VLOOKUP($A$5&amp;$A100,'Wards 2011'!$A$2:$BD$8547,C$19,FALSE)</f>
        <v>#N/A</v>
      </c>
      <c r="D100" s="32" t="e">
        <f>VLOOKUP($A$5&amp;$A100,'Wards 2011'!$A$2:$BD$8547,D$19,FALSE)</f>
        <v>#N/A</v>
      </c>
      <c r="E100" s="2" t="e">
        <f>VLOOKUP($A$5&amp;$A100,'Wards 2011'!$A$2:$BD$8547,E$19,FALSE)</f>
        <v>#N/A</v>
      </c>
      <c r="F100" s="32" t="e">
        <f>VLOOKUP($A$5&amp;$A100,'Wards 2011'!$A$2:$BD$8547,F$19,FALSE)</f>
        <v>#N/A</v>
      </c>
      <c r="G100" s="32" t="e">
        <f>VLOOKUP($A$5&amp;$A100,'Wards 2011'!$A$2:$BD$8547,G$19,FALSE)</f>
        <v>#N/A</v>
      </c>
      <c r="H100" s="32" t="e">
        <f>VLOOKUP($A$5&amp;$A100,'Wards 2011'!$A$2:$BD$8547,H$19,FALSE)</f>
        <v>#N/A</v>
      </c>
      <c r="I100" s="32" t="e">
        <f>VLOOKUP($A$5&amp;$A100,'Wards 2011'!$A$2:$BD$8547,I$19,FALSE)</f>
        <v>#N/A</v>
      </c>
      <c r="J100" s="32" t="e">
        <f>VLOOKUP($A$5&amp;$A100,'Wards 2011'!$A$2:$BD$8547,J$19,FALSE)</f>
        <v>#N/A</v>
      </c>
      <c r="K100" s="32" t="e">
        <f>VLOOKUP($A$5&amp;$A100,'Wards 2011'!$A$2:$BD$8547,K$19,FALSE)</f>
        <v>#N/A</v>
      </c>
      <c r="L100" s="32" t="e">
        <f>VLOOKUP($A$5&amp;$A100,'Wards 2011'!$A$2:$BD$8547,L$19,FALSE)</f>
        <v>#N/A</v>
      </c>
      <c r="M100" s="32" t="e">
        <f>VLOOKUP($A$5&amp;$A100,'Wards 2011'!$A$2:$BD$8547,M$19,FALSE)</f>
        <v>#N/A</v>
      </c>
      <c r="N100" s="32" t="e">
        <f>VLOOKUP($A$5&amp;$A100,'Wards 2011'!$A$2:$BD$8547,N$19,FALSE)</f>
        <v>#N/A</v>
      </c>
      <c r="O100" s="32" t="e">
        <f>VLOOKUP($A$5&amp;$A100,'Wards 2011'!$A$2:$BD$8547,O$19,FALSE)</f>
        <v>#N/A</v>
      </c>
      <c r="P100" s="32" t="e">
        <f>VLOOKUP($A$5&amp;$A100,'Wards 2011'!$A$2:$BD$8547,P$19,FALSE)</f>
        <v>#N/A</v>
      </c>
      <c r="Q100" s="32" t="e">
        <f>VLOOKUP($A$5&amp;$A100,'Wards 2011'!$A$2:$BD$8547,Q$19,FALSE)</f>
        <v>#N/A</v>
      </c>
      <c r="R100" s="32" t="e">
        <f>VLOOKUP($A$5&amp;$A100,'Wards 2011'!$A$2:$BD$8547,R$19,FALSE)</f>
        <v>#N/A</v>
      </c>
      <c r="S100" s="32" t="e">
        <f>VLOOKUP($A$5&amp;$A100,'Wards 2011'!$A$2:$BD$8547,S$19,FALSE)</f>
        <v>#N/A</v>
      </c>
      <c r="T100" s="32" t="e">
        <f>VLOOKUP($A$5&amp;$A100,'Wards 2011'!$A$2:$BD$8547,T$19,FALSE)</f>
        <v>#N/A</v>
      </c>
      <c r="U100" s="32" t="e">
        <f>VLOOKUP($A$5&amp;$A100,'Wards 2011'!$A$2:$BD$8547,U$19,FALSE)</f>
        <v>#N/A</v>
      </c>
      <c r="V100" s="32" t="e">
        <f>VLOOKUP($A$5&amp;$A100,'Wards 2011'!$A$2:$BD$8547,V$19,FALSE)</f>
        <v>#N/A</v>
      </c>
      <c r="W100" s="32" t="e">
        <f>VLOOKUP($A$5&amp;$A100,'Wards 2011'!$A$2:$BD$8547,W$19,FALSE)</f>
        <v>#N/A</v>
      </c>
      <c r="X100" s="32" t="e">
        <f>VLOOKUP($A$5&amp;$A100,'Wards 2011'!$A$2:$BD$8547,X$19,FALSE)</f>
        <v>#N/A</v>
      </c>
      <c r="Y100" s="32" t="e">
        <f>VLOOKUP($A$5&amp;$A100,'Wards 2011'!$A$2:$BD$8547,Y$19,FALSE)</f>
        <v>#N/A</v>
      </c>
      <c r="Z100" s="32" t="e">
        <f>VLOOKUP($A$5&amp;$A100,'Wards 2011'!$A$2:$BD$8547,Z$19,FALSE)</f>
        <v>#N/A</v>
      </c>
      <c r="AA100" s="32" t="e">
        <f>VLOOKUP($A$5&amp;$A100,'Wards 2011'!$A$2:$BD$8547,AA$19,FALSE)</f>
        <v>#N/A</v>
      </c>
      <c r="AB100" s="32" t="e">
        <f>VLOOKUP($A$5&amp;$A100,'Wards 2011'!$A$2:$BD$8547,AB$19,FALSE)</f>
        <v>#N/A</v>
      </c>
      <c r="AC100" s="2" t="e">
        <f>VLOOKUP($A$5&amp;$A100,'Wards 2011'!$A$2:$BD$8547,AC$19,FALSE)</f>
        <v>#N/A</v>
      </c>
      <c r="AD100" s="2" t="e">
        <f>VLOOKUP($A$5&amp;$A100,'Wards 2011'!$A$2:$BD$8547,AD$19,FALSE)</f>
        <v>#N/A</v>
      </c>
      <c r="AE100" s="32" t="e">
        <f>VLOOKUP($A$5&amp;$A100,'Wards 2011'!$A$2:$BD$8547,AE$19,FALSE)</f>
        <v>#N/A</v>
      </c>
      <c r="AF100" s="32" t="e">
        <f>VLOOKUP($A$5&amp;$A100,'Wards 2011'!$A$2:$BD$8547,AF$19,FALSE)</f>
        <v>#N/A</v>
      </c>
      <c r="AG100" s="32" t="e">
        <f>VLOOKUP($A$5&amp;$A100,'Wards 2011'!$A$2:$BD$8547,AG$19,FALSE)</f>
        <v>#N/A</v>
      </c>
      <c r="AH100" s="2" t="e">
        <f>VLOOKUP($A$5&amp;$A100,'Wards 2011'!$A$2:$BD$8547,AH$19,FALSE)</f>
        <v>#N/A</v>
      </c>
      <c r="AI100" s="2" t="e">
        <f>VLOOKUP($A$5&amp;$A100,'Wards 2011'!$A$2:$BD$8547,AI$19,FALSE)</f>
        <v>#N/A</v>
      </c>
      <c r="AJ100" s="32" t="e">
        <f>VLOOKUP($A$5&amp;$A100,'Wards 2011'!$A$2:$BD$8547,AJ$19,FALSE)</f>
        <v>#N/A</v>
      </c>
      <c r="AK100" s="32" t="e">
        <f>VLOOKUP($A$5&amp;$A100,'Wards 2011'!$A$2:$BD$8547,AK$19,FALSE)</f>
        <v>#N/A</v>
      </c>
      <c r="AL100" s="32" t="e">
        <f>VLOOKUP($A$5&amp;$A100,'Wards 2011'!$A$2:$BD$8547,AL$19,FALSE)</f>
        <v>#N/A</v>
      </c>
      <c r="AM100" s="32" t="e">
        <f>VLOOKUP($A$5&amp;$A100,'Wards 2011'!$A$2:$BD$8547,AM$19,FALSE)</f>
        <v>#N/A</v>
      </c>
      <c r="AN100" s="39" t="e">
        <f>VLOOKUP($A$5&amp;$A100,'Wards 2011'!$A$2:$BD$8547,AN$19,FALSE)</f>
        <v>#N/A</v>
      </c>
      <c r="AO100" s="39" t="e">
        <f>VLOOKUP($A$5&amp;$A100,'Wards 2011'!$A$2:$BD$8547,AO$19,FALSE)</f>
        <v>#N/A</v>
      </c>
    </row>
    <row r="101" spans="1:41" x14ac:dyDescent="0.25">
      <c r="A101">
        <v>82</v>
      </c>
      <c r="B101" s="2" t="e">
        <f>VLOOKUP($A$5&amp;$A101,'Wards 2011'!$A$2:$BD$8547,B$19,FALSE)</f>
        <v>#N/A</v>
      </c>
      <c r="C101" s="2" t="e">
        <f>VLOOKUP($A$5&amp;$A101,'Wards 2011'!$A$2:$BD$8547,C$19,FALSE)</f>
        <v>#N/A</v>
      </c>
      <c r="D101" s="32" t="e">
        <f>VLOOKUP($A$5&amp;$A101,'Wards 2011'!$A$2:$BD$8547,D$19,FALSE)</f>
        <v>#N/A</v>
      </c>
      <c r="E101" s="2" t="e">
        <f>VLOOKUP($A$5&amp;$A101,'Wards 2011'!$A$2:$BD$8547,E$19,FALSE)</f>
        <v>#N/A</v>
      </c>
      <c r="F101" s="32" t="e">
        <f>VLOOKUP($A$5&amp;$A101,'Wards 2011'!$A$2:$BD$8547,F$19,FALSE)</f>
        <v>#N/A</v>
      </c>
      <c r="G101" s="32" t="e">
        <f>VLOOKUP($A$5&amp;$A101,'Wards 2011'!$A$2:$BD$8547,G$19,FALSE)</f>
        <v>#N/A</v>
      </c>
      <c r="H101" s="32" t="e">
        <f>VLOOKUP($A$5&amp;$A101,'Wards 2011'!$A$2:$BD$8547,H$19,FALSE)</f>
        <v>#N/A</v>
      </c>
      <c r="I101" s="32" t="e">
        <f>VLOOKUP($A$5&amp;$A101,'Wards 2011'!$A$2:$BD$8547,I$19,FALSE)</f>
        <v>#N/A</v>
      </c>
      <c r="J101" s="32" t="e">
        <f>VLOOKUP($A$5&amp;$A101,'Wards 2011'!$A$2:$BD$8547,J$19,FALSE)</f>
        <v>#N/A</v>
      </c>
      <c r="K101" s="32" t="e">
        <f>VLOOKUP($A$5&amp;$A101,'Wards 2011'!$A$2:$BD$8547,K$19,FALSE)</f>
        <v>#N/A</v>
      </c>
      <c r="L101" s="32" t="e">
        <f>VLOOKUP($A$5&amp;$A101,'Wards 2011'!$A$2:$BD$8547,L$19,FALSE)</f>
        <v>#N/A</v>
      </c>
      <c r="M101" s="32" t="e">
        <f>VLOOKUP($A$5&amp;$A101,'Wards 2011'!$A$2:$BD$8547,M$19,FALSE)</f>
        <v>#N/A</v>
      </c>
      <c r="N101" s="32" t="e">
        <f>VLOOKUP($A$5&amp;$A101,'Wards 2011'!$A$2:$BD$8547,N$19,FALSE)</f>
        <v>#N/A</v>
      </c>
      <c r="O101" s="32" t="e">
        <f>VLOOKUP($A$5&amp;$A101,'Wards 2011'!$A$2:$BD$8547,O$19,FALSE)</f>
        <v>#N/A</v>
      </c>
      <c r="P101" s="32" t="e">
        <f>VLOOKUP($A$5&amp;$A101,'Wards 2011'!$A$2:$BD$8547,P$19,FALSE)</f>
        <v>#N/A</v>
      </c>
      <c r="Q101" s="32" t="e">
        <f>VLOOKUP($A$5&amp;$A101,'Wards 2011'!$A$2:$BD$8547,Q$19,FALSE)</f>
        <v>#N/A</v>
      </c>
      <c r="R101" s="32" t="e">
        <f>VLOOKUP($A$5&amp;$A101,'Wards 2011'!$A$2:$BD$8547,R$19,FALSE)</f>
        <v>#N/A</v>
      </c>
      <c r="S101" s="32" t="e">
        <f>VLOOKUP($A$5&amp;$A101,'Wards 2011'!$A$2:$BD$8547,S$19,FALSE)</f>
        <v>#N/A</v>
      </c>
      <c r="T101" s="32" t="e">
        <f>VLOOKUP($A$5&amp;$A101,'Wards 2011'!$A$2:$BD$8547,T$19,FALSE)</f>
        <v>#N/A</v>
      </c>
      <c r="U101" s="32" t="e">
        <f>VLOOKUP($A$5&amp;$A101,'Wards 2011'!$A$2:$BD$8547,U$19,FALSE)</f>
        <v>#N/A</v>
      </c>
      <c r="V101" s="32" t="e">
        <f>VLOOKUP($A$5&amp;$A101,'Wards 2011'!$A$2:$BD$8547,V$19,FALSE)</f>
        <v>#N/A</v>
      </c>
      <c r="W101" s="32" t="e">
        <f>VLOOKUP($A$5&amp;$A101,'Wards 2011'!$A$2:$BD$8547,W$19,FALSE)</f>
        <v>#N/A</v>
      </c>
      <c r="X101" s="32" t="e">
        <f>VLOOKUP($A$5&amp;$A101,'Wards 2011'!$A$2:$BD$8547,X$19,FALSE)</f>
        <v>#N/A</v>
      </c>
      <c r="Y101" s="32" t="e">
        <f>VLOOKUP($A$5&amp;$A101,'Wards 2011'!$A$2:$BD$8547,Y$19,FALSE)</f>
        <v>#N/A</v>
      </c>
      <c r="Z101" s="32" t="e">
        <f>VLOOKUP($A$5&amp;$A101,'Wards 2011'!$A$2:$BD$8547,Z$19,FALSE)</f>
        <v>#N/A</v>
      </c>
      <c r="AA101" s="32" t="e">
        <f>VLOOKUP($A$5&amp;$A101,'Wards 2011'!$A$2:$BD$8547,AA$19,FALSE)</f>
        <v>#N/A</v>
      </c>
      <c r="AB101" s="32" t="e">
        <f>VLOOKUP($A$5&amp;$A101,'Wards 2011'!$A$2:$BD$8547,AB$19,FALSE)</f>
        <v>#N/A</v>
      </c>
      <c r="AC101" s="2" t="e">
        <f>VLOOKUP($A$5&amp;$A101,'Wards 2011'!$A$2:$BD$8547,AC$19,FALSE)</f>
        <v>#N/A</v>
      </c>
      <c r="AD101" s="2" t="e">
        <f>VLOOKUP($A$5&amp;$A101,'Wards 2011'!$A$2:$BD$8547,AD$19,FALSE)</f>
        <v>#N/A</v>
      </c>
      <c r="AE101" s="32" t="e">
        <f>VLOOKUP($A$5&amp;$A101,'Wards 2011'!$A$2:$BD$8547,AE$19,FALSE)</f>
        <v>#N/A</v>
      </c>
      <c r="AF101" s="32" t="e">
        <f>VLOOKUP($A$5&amp;$A101,'Wards 2011'!$A$2:$BD$8547,AF$19,FALSE)</f>
        <v>#N/A</v>
      </c>
      <c r="AG101" s="32" t="e">
        <f>VLOOKUP($A$5&amp;$A101,'Wards 2011'!$A$2:$BD$8547,AG$19,FALSE)</f>
        <v>#N/A</v>
      </c>
      <c r="AH101" s="2" t="e">
        <f>VLOOKUP($A$5&amp;$A101,'Wards 2011'!$A$2:$BD$8547,AH$19,FALSE)</f>
        <v>#N/A</v>
      </c>
      <c r="AI101" s="2" t="e">
        <f>VLOOKUP($A$5&amp;$A101,'Wards 2011'!$A$2:$BD$8547,AI$19,FALSE)</f>
        <v>#N/A</v>
      </c>
      <c r="AJ101" s="32" t="e">
        <f>VLOOKUP($A$5&amp;$A101,'Wards 2011'!$A$2:$BD$8547,AJ$19,FALSE)</f>
        <v>#N/A</v>
      </c>
      <c r="AK101" s="32" t="e">
        <f>VLOOKUP($A$5&amp;$A101,'Wards 2011'!$A$2:$BD$8547,AK$19,FALSE)</f>
        <v>#N/A</v>
      </c>
      <c r="AL101" s="32" t="e">
        <f>VLOOKUP($A$5&amp;$A101,'Wards 2011'!$A$2:$BD$8547,AL$19,FALSE)</f>
        <v>#N/A</v>
      </c>
      <c r="AM101" s="32" t="e">
        <f>VLOOKUP($A$5&amp;$A101,'Wards 2011'!$A$2:$BD$8547,AM$19,FALSE)</f>
        <v>#N/A</v>
      </c>
      <c r="AN101" s="39" t="e">
        <f>VLOOKUP($A$5&amp;$A101,'Wards 2011'!$A$2:$BD$8547,AN$19,FALSE)</f>
        <v>#N/A</v>
      </c>
      <c r="AO101" s="39" t="e">
        <f>VLOOKUP($A$5&amp;$A101,'Wards 2011'!$A$2:$BD$8547,AO$19,FALSE)</f>
        <v>#N/A</v>
      </c>
    </row>
    <row r="102" spans="1:41" x14ac:dyDescent="0.25">
      <c r="A102">
        <v>83</v>
      </c>
      <c r="B102" s="2" t="e">
        <f>VLOOKUP($A$5&amp;$A102,'Wards 2011'!$A$2:$BD$8547,B$19,FALSE)</f>
        <v>#N/A</v>
      </c>
      <c r="C102" s="2" t="e">
        <f>VLOOKUP($A$5&amp;$A102,'Wards 2011'!$A$2:$BD$8547,C$19,FALSE)</f>
        <v>#N/A</v>
      </c>
      <c r="D102" s="32" t="e">
        <f>VLOOKUP($A$5&amp;$A102,'Wards 2011'!$A$2:$BD$8547,D$19,FALSE)</f>
        <v>#N/A</v>
      </c>
      <c r="E102" s="2" t="e">
        <f>VLOOKUP($A$5&amp;$A102,'Wards 2011'!$A$2:$BD$8547,E$19,FALSE)</f>
        <v>#N/A</v>
      </c>
      <c r="F102" s="32" t="e">
        <f>VLOOKUP($A$5&amp;$A102,'Wards 2011'!$A$2:$BD$8547,F$19,FALSE)</f>
        <v>#N/A</v>
      </c>
      <c r="G102" s="32" t="e">
        <f>VLOOKUP($A$5&amp;$A102,'Wards 2011'!$A$2:$BD$8547,G$19,FALSE)</f>
        <v>#N/A</v>
      </c>
      <c r="H102" s="32" t="e">
        <f>VLOOKUP($A$5&amp;$A102,'Wards 2011'!$A$2:$BD$8547,H$19,FALSE)</f>
        <v>#N/A</v>
      </c>
      <c r="I102" s="32" t="e">
        <f>VLOOKUP($A$5&amp;$A102,'Wards 2011'!$A$2:$BD$8547,I$19,FALSE)</f>
        <v>#N/A</v>
      </c>
      <c r="J102" s="32" t="e">
        <f>VLOOKUP($A$5&amp;$A102,'Wards 2011'!$A$2:$BD$8547,J$19,FALSE)</f>
        <v>#N/A</v>
      </c>
      <c r="K102" s="32" t="e">
        <f>VLOOKUP($A$5&amp;$A102,'Wards 2011'!$A$2:$BD$8547,K$19,FALSE)</f>
        <v>#N/A</v>
      </c>
      <c r="L102" s="32" t="e">
        <f>VLOOKUP($A$5&amp;$A102,'Wards 2011'!$A$2:$BD$8547,L$19,FALSE)</f>
        <v>#N/A</v>
      </c>
      <c r="M102" s="32" t="e">
        <f>VLOOKUP($A$5&amp;$A102,'Wards 2011'!$A$2:$BD$8547,M$19,FALSE)</f>
        <v>#N/A</v>
      </c>
      <c r="N102" s="32" t="e">
        <f>VLOOKUP($A$5&amp;$A102,'Wards 2011'!$A$2:$BD$8547,N$19,FALSE)</f>
        <v>#N/A</v>
      </c>
      <c r="O102" s="32" t="e">
        <f>VLOOKUP($A$5&amp;$A102,'Wards 2011'!$A$2:$BD$8547,O$19,FALSE)</f>
        <v>#N/A</v>
      </c>
      <c r="P102" s="32" t="e">
        <f>VLOOKUP($A$5&amp;$A102,'Wards 2011'!$A$2:$BD$8547,P$19,FALSE)</f>
        <v>#N/A</v>
      </c>
      <c r="Q102" s="32" t="e">
        <f>VLOOKUP($A$5&amp;$A102,'Wards 2011'!$A$2:$BD$8547,Q$19,FALSE)</f>
        <v>#N/A</v>
      </c>
      <c r="R102" s="32" t="e">
        <f>VLOOKUP($A$5&amp;$A102,'Wards 2011'!$A$2:$BD$8547,R$19,FALSE)</f>
        <v>#N/A</v>
      </c>
      <c r="S102" s="32" t="e">
        <f>VLOOKUP($A$5&amp;$A102,'Wards 2011'!$A$2:$BD$8547,S$19,FALSE)</f>
        <v>#N/A</v>
      </c>
      <c r="T102" s="32" t="e">
        <f>VLOOKUP($A$5&amp;$A102,'Wards 2011'!$A$2:$BD$8547,T$19,FALSE)</f>
        <v>#N/A</v>
      </c>
      <c r="U102" s="32" t="e">
        <f>VLOOKUP($A$5&amp;$A102,'Wards 2011'!$A$2:$BD$8547,U$19,FALSE)</f>
        <v>#N/A</v>
      </c>
      <c r="V102" s="32" t="e">
        <f>VLOOKUP($A$5&amp;$A102,'Wards 2011'!$A$2:$BD$8547,V$19,FALSE)</f>
        <v>#N/A</v>
      </c>
      <c r="W102" s="32" t="e">
        <f>VLOOKUP($A$5&amp;$A102,'Wards 2011'!$A$2:$BD$8547,W$19,FALSE)</f>
        <v>#N/A</v>
      </c>
      <c r="X102" s="32" t="e">
        <f>VLOOKUP($A$5&amp;$A102,'Wards 2011'!$A$2:$BD$8547,X$19,FALSE)</f>
        <v>#N/A</v>
      </c>
      <c r="Y102" s="32" t="e">
        <f>VLOOKUP($A$5&amp;$A102,'Wards 2011'!$A$2:$BD$8547,Y$19,FALSE)</f>
        <v>#N/A</v>
      </c>
      <c r="Z102" s="32" t="e">
        <f>VLOOKUP($A$5&amp;$A102,'Wards 2011'!$A$2:$BD$8547,Z$19,FALSE)</f>
        <v>#N/A</v>
      </c>
      <c r="AA102" s="32" t="e">
        <f>VLOOKUP($A$5&amp;$A102,'Wards 2011'!$A$2:$BD$8547,AA$19,FALSE)</f>
        <v>#N/A</v>
      </c>
      <c r="AB102" s="32" t="e">
        <f>VLOOKUP($A$5&amp;$A102,'Wards 2011'!$A$2:$BD$8547,AB$19,FALSE)</f>
        <v>#N/A</v>
      </c>
      <c r="AC102" s="2" t="e">
        <f>VLOOKUP($A$5&amp;$A102,'Wards 2011'!$A$2:$BD$8547,AC$19,FALSE)</f>
        <v>#N/A</v>
      </c>
      <c r="AD102" s="2" t="e">
        <f>VLOOKUP($A$5&amp;$A102,'Wards 2011'!$A$2:$BD$8547,AD$19,FALSE)</f>
        <v>#N/A</v>
      </c>
      <c r="AE102" s="32" t="e">
        <f>VLOOKUP($A$5&amp;$A102,'Wards 2011'!$A$2:$BD$8547,AE$19,FALSE)</f>
        <v>#N/A</v>
      </c>
      <c r="AF102" s="32" t="e">
        <f>VLOOKUP($A$5&amp;$A102,'Wards 2011'!$A$2:$BD$8547,AF$19,FALSE)</f>
        <v>#N/A</v>
      </c>
      <c r="AG102" s="32" t="e">
        <f>VLOOKUP($A$5&amp;$A102,'Wards 2011'!$A$2:$BD$8547,AG$19,FALSE)</f>
        <v>#N/A</v>
      </c>
      <c r="AH102" s="2" t="e">
        <f>VLOOKUP($A$5&amp;$A102,'Wards 2011'!$A$2:$BD$8547,AH$19,FALSE)</f>
        <v>#N/A</v>
      </c>
      <c r="AI102" s="2" t="e">
        <f>VLOOKUP($A$5&amp;$A102,'Wards 2011'!$A$2:$BD$8547,AI$19,FALSE)</f>
        <v>#N/A</v>
      </c>
      <c r="AJ102" s="32" t="e">
        <f>VLOOKUP($A$5&amp;$A102,'Wards 2011'!$A$2:$BD$8547,AJ$19,FALSE)</f>
        <v>#N/A</v>
      </c>
      <c r="AK102" s="32" t="e">
        <f>VLOOKUP($A$5&amp;$A102,'Wards 2011'!$A$2:$BD$8547,AK$19,FALSE)</f>
        <v>#N/A</v>
      </c>
      <c r="AL102" s="32" t="e">
        <f>VLOOKUP($A$5&amp;$A102,'Wards 2011'!$A$2:$BD$8547,AL$19,FALSE)</f>
        <v>#N/A</v>
      </c>
      <c r="AM102" s="32" t="e">
        <f>VLOOKUP($A$5&amp;$A102,'Wards 2011'!$A$2:$BD$8547,AM$19,FALSE)</f>
        <v>#N/A</v>
      </c>
      <c r="AN102" s="39" t="e">
        <f>VLOOKUP($A$5&amp;$A102,'Wards 2011'!$A$2:$BD$8547,AN$19,FALSE)</f>
        <v>#N/A</v>
      </c>
      <c r="AO102" s="39" t="e">
        <f>VLOOKUP($A$5&amp;$A102,'Wards 2011'!$A$2:$BD$8547,AO$19,FALSE)</f>
        <v>#N/A</v>
      </c>
    </row>
    <row r="103" spans="1:41" x14ac:dyDescent="0.25">
      <c r="A103">
        <v>84</v>
      </c>
      <c r="B103" s="2" t="e">
        <f>VLOOKUP($A$5&amp;$A103,'Wards 2011'!$A$2:$BD$8547,B$19,FALSE)</f>
        <v>#N/A</v>
      </c>
      <c r="C103" s="2" t="e">
        <f>VLOOKUP($A$5&amp;$A103,'Wards 2011'!$A$2:$BD$8547,C$19,FALSE)</f>
        <v>#N/A</v>
      </c>
      <c r="D103" s="32" t="e">
        <f>VLOOKUP($A$5&amp;$A103,'Wards 2011'!$A$2:$BD$8547,D$19,FALSE)</f>
        <v>#N/A</v>
      </c>
      <c r="E103" s="2" t="e">
        <f>VLOOKUP($A$5&amp;$A103,'Wards 2011'!$A$2:$BD$8547,E$19,FALSE)</f>
        <v>#N/A</v>
      </c>
      <c r="F103" s="32" t="e">
        <f>VLOOKUP($A$5&amp;$A103,'Wards 2011'!$A$2:$BD$8547,F$19,FALSE)</f>
        <v>#N/A</v>
      </c>
      <c r="G103" s="32" t="e">
        <f>VLOOKUP($A$5&amp;$A103,'Wards 2011'!$A$2:$BD$8547,G$19,FALSE)</f>
        <v>#N/A</v>
      </c>
      <c r="H103" s="32" t="e">
        <f>VLOOKUP($A$5&amp;$A103,'Wards 2011'!$A$2:$BD$8547,H$19,FALSE)</f>
        <v>#N/A</v>
      </c>
      <c r="I103" s="32" t="e">
        <f>VLOOKUP($A$5&amp;$A103,'Wards 2011'!$A$2:$BD$8547,I$19,FALSE)</f>
        <v>#N/A</v>
      </c>
      <c r="J103" s="32" t="e">
        <f>VLOOKUP($A$5&amp;$A103,'Wards 2011'!$A$2:$BD$8547,J$19,FALSE)</f>
        <v>#N/A</v>
      </c>
      <c r="K103" s="32" t="e">
        <f>VLOOKUP($A$5&amp;$A103,'Wards 2011'!$A$2:$BD$8547,K$19,FALSE)</f>
        <v>#N/A</v>
      </c>
      <c r="L103" s="32" t="e">
        <f>VLOOKUP($A$5&amp;$A103,'Wards 2011'!$A$2:$BD$8547,L$19,FALSE)</f>
        <v>#N/A</v>
      </c>
      <c r="M103" s="32" t="e">
        <f>VLOOKUP($A$5&amp;$A103,'Wards 2011'!$A$2:$BD$8547,M$19,FALSE)</f>
        <v>#N/A</v>
      </c>
      <c r="N103" s="32" t="e">
        <f>VLOOKUP($A$5&amp;$A103,'Wards 2011'!$A$2:$BD$8547,N$19,FALSE)</f>
        <v>#N/A</v>
      </c>
      <c r="O103" s="32" t="e">
        <f>VLOOKUP($A$5&amp;$A103,'Wards 2011'!$A$2:$BD$8547,O$19,FALSE)</f>
        <v>#N/A</v>
      </c>
      <c r="P103" s="32" t="e">
        <f>VLOOKUP($A$5&amp;$A103,'Wards 2011'!$A$2:$BD$8547,P$19,FALSE)</f>
        <v>#N/A</v>
      </c>
      <c r="Q103" s="32" t="e">
        <f>VLOOKUP($A$5&amp;$A103,'Wards 2011'!$A$2:$BD$8547,Q$19,FALSE)</f>
        <v>#N/A</v>
      </c>
      <c r="R103" s="32" t="e">
        <f>VLOOKUP($A$5&amp;$A103,'Wards 2011'!$A$2:$BD$8547,R$19,FALSE)</f>
        <v>#N/A</v>
      </c>
      <c r="S103" s="32" t="e">
        <f>VLOOKUP($A$5&amp;$A103,'Wards 2011'!$A$2:$BD$8547,S$19,FALSE)</f>
        <v>#N/A</v>
      </c>
      <c r="T103" s="32" t="e">
        <f>VLOOKUP($A$5&amp;$A103,'Wards 2011'!$A$2:$BD$8547,T$19,FALSE)</f>
        <v>#N/A</v>
      </c>
      <c r="U103" s="32" t="e">
        <f>VLOOKUP($A$5&amp;$A103,'Wards 2011'!$A$2:$BD$8547,U$19,FALSE)</f>
        <v>#N/A</v>
      </c>
      <c r="V103" s="32" t="e">
        <f>VLOOKUP($A$5&amp;$A103,'Wards 2011'!$A$2:$BD$8547,V$19,FALSE)</f>
        <v>#N/A</v>
      </c>
      <c r="W103" s="32" t="e">
        <f>VLOOKUP($A$5&amp;$A103,'Wards 2011'!$A$2:$BD$8547,W$19,FALSE)</f>
        <v>#N/A</v>
      </c>
      <c r="X103" s="32" t="e">
        <f>VLOOKUP($A$5&amp;$A103,'Wards 2011'!$A$2:$BD$8547,X$19,FALSE)</f>
        <v>#N/A</v>
      </c>
      <c r="Y103" s="32" t="e">
        <f>VLOOKUP($A$5&amp;$A103,'Wards 2011'!$A$2:$BD$8547,Y$19,FALSE)</f>
        <v>#N/A</v>
      </c>
      <c r="Z103" s="32" t="e">
        <f>VLOOKUP($A$5&amp;$A103,'Wards 2011'!$A$2:$BD$8547,Z$19,FALSE)</f>
        <v>#N/A</v>
      </c>
      <c r="AA103" s="32" t="e">
        <f>VLOOKUP($A$5&amp;$A103,'Wards 2011'!$A$2:$BD$8547,AA$19,FALSE)</f>
        <v>#N/A</v>
      </c>
      <c r="AB103" s="32" t="e">
        <f>VLOOKUP($A$5&amp;$A103,'Wards 2011'!$A$2:$BD$8547,AB$19,FALSE)</f>
        <v>#N/A</v>
      </c>
      <c r="AC103" s="2" t="e">
        <f>VLOOKUP($A$5&amp;$A103,'Wards 2011'!$A$2:$BD$8547,AC$19,FALSE)</f>
        <v>#N/A</v>
      </c>
      <c r="AD103" s="2" t="e">
        <f>VLOOKUP($A$5&amp;$A103,'Wards 2011'!$A$2:$BD$8547,AD$19,FALSE)</f>
        <v>#N/A</v>
      </c>
      <c r="AE103" s="32" t="e">
        <f>VLOOKUP($A$5&amp;$A103,'Wards 2011'!$A$2:$BD$8547,AE$19,FALSE)</f>
        <v>#N/A</v>
      </c>
      <c r="AF103" s="32" t="e">
        <f>VLOOKUP($A$5&amp;$A103,'Wards 2011'!$A$2:$BD$8547,AF$19,FALSE)</f>
        <v>#N/A</v>
      </c>
      <c r="AG103" s="32" t="e">
        <f>VLOOKUP($A$5&amp;$A103,'Wards 2011'!$A$2:$BD$8547,AG$19,FALSE)</f>
        <v>#N/A</v>
      </c>
      <c r="AH103" s="2" t="e">
        <f>VLOOKUP($A$5&amp;$A103,'Wards 2011'!$A$2:$BD$8547,AH$19,FALSE)</f>
        <v>#N/A</v>
      </c>
      <c r="AI103" s="2" t="e">
        <f>VLOOKUP($A$5&amp;$A103,'Wards 2011'!$A$2:$BD$8547,AI$19,FALSE)</f>
        <v>#N/A</v>
      </c>
      <c r="AJ103" s="32" t="e">
        <f>VLOOKUP($A$5&amp;$A103,'Wards 2011'!$A$2:$BD$8547,AJ$19,FALSE)</f>
        <v>#N/A</v>
      </c>
      <c r="AK103" s="32" t="e">
        <f>VLOOKUP($A$5&amp;$A103,'Wards 2011'!$A$2:$BD$8547,AK$19,FALSE)</f>
        <v>#N/A</v>
      </c>
      <c r="AL103" s="32" t="e">
        <f>VLOOKUP($A$5&amp;$A103,'Wards 2011'!$A$2:$BD$8547,AL$19,FALSE)</f>
        <v>#N/A</v>
      </c>
      <c r="AM103" s="32" t="e">
        <f>VLOOKUP($A$5&amp;$A103,'Wards 2011'!$A$2:$BD$8547,AM$19,FALSE)</f>
        <v>#N/A</v>
      </c>
      <c r="AN103" s="39" t="e">
        <f>VLOOKUP($A$5&amp;$A103,'Wards 2011'!$A$2:$BD$8547,AN$19,FALSE)</f>
        <v>#N/A</v>
      </c>
      <c r="AO103" s="39" t="e">
        <f>VLOOKUP($A$5&amp;$A103,'Wards 2011'!$A$2:$BD$8547,AO$19,FALSE)</f>
        <v>#N/A</v>
      </c>
    </row>
    <row r="104" spans="1:41" x14ac:dyDescent="0.25">
      <c r="A104">
        <v>85</v>
      </c>
      <c r="B104" s="2" t="e">
        <f>VLOOKUP($A$5&amp;$A104,'Wards 2011'!$A$2:$BD$8547,B$19,FALSE)</f>
        <v>#N/A</v>
      </c>
      <c r="C104" s="2" t="e">
        <f>VLOOKUP($A$5&amp;$A104,'Wards 2011'!$A$2:$BD$8547,C$19,FALSE)</f>
        <v>#N/A</v>
      </c>
      <c r="D104" s="32" t="e">
        <f>VLOOKUP($A$5&amp;$A104,'Wards 2011'!$A$2:$BD$8547,D$19,FALSE)</f>
        <v>#N/A</v>
      </c>
      <c r="E104" s="2" t="e">
        <f>VLOOKUP($A$5&amp;$A104,'Wards 2011'!$A$2:$BD$8547,E$19,FALSE)</f>
        <v>#N/A</v>
      </c>
      <c r="F104" s="32" t="e">
        <f>VLOOKUP($A$5&amp;$A104,'Wards 2011'!$A$2:$BD$8547,F$19,FALSE)</f>
        <v>#N/A</v>
      </c>
      <c r="G104" s="32" t="e">
        <f>VLOOKUP($A$5&amp;$A104,'Wards 2011'!$A$2:$BD$8547,G$19,FALSE)</f>
        <v>#N/A</v>
      </c>
      <c r="H104" s="32" t="e">
        <f>VLOOKUP($A$5&amp;$A104,'Wards 2011'!$A$2:$BD$8547,H$19,FALSE)</f>
        <v>#N/A</v>
      </c>
      <c r="I104" s="32" t="e">
        <f>VLOOKUP($A$5&amp;$A104,'Wards 2011'!$A$2:$BD$8547,I$19,FALSE)</f>
        <v>#N/A</v>
      </c>
      <c r="J104" s="32" t="e">
        <f>VLOOKUP($A$5&amp;$A104,'Wards 2011'!$A$2:$BD$8547,J$19,FALSE)</f>
        <v>#N/A</v>
      </c>
      <c r="K104" s="32" t="e">
        <f>VLOOKUP($A$5&amp;$A104,'Wards 2011'!$A$2:$BD$8547,K$19,FALSE)</f>
        <v>#N/A</v>
      </c>
      <c r="L104" s="32" t="e">
        <f>VLOOKUP($A$5&amp;$A104,'Wards 2011'!$A$2:$BD$8547,L$19,FALSE)</f>
        <v>#N/A</v>
      </c>
      <c r="M104" s="32" t="e">
        <f>VLOOKUP($A$5&amp;$A104,'Wards 2011'!$A$2:$BD$8547,M$19,FALSE)</f>
        <v>#N/A</v>
      </c>
      <c r="N104" s="32" t="e">
        <f>VLOOKUP($A$5&amp;$A104,'Wards 2011'!$A$2:$BD$8547,N$19,FALSE)</f>
        <v>#N/A</v>
      </c>
      <c r="O104" s="32" t="e">
        <f>VLOOKUP($A$5&amp;$A104,'Wards 2011'!$A$2:$BD$8547,O$19,FALSE)</f>
        <v>#N/A</v>
      </c>
      <c r="P104" s="32" t="e">
        <f>VLOOKUP($A$5&amp;$A104,'Wards 2011'!$A$2:$BD$8547,P$19,FALSE)</f>
        <v>#N/A</v>
      </c>
      <c r="Q104" s="32" t="e">
        <f>VLOOKUP($A$5&amp;$A104,'Wards 2011'!$A$2:$BD$8547,Q$19,FALSE)</f>
        <v>#N/A</v>
      </c>
      <c r="R104" s="32" t="e">
        <f>VLOOKUP($A$5&amp;$A104,'Wards 2011'!$A$2:$BD$8547,R$19,FALSE)</f>
        <v>#N/A</v>
      </c>
      <c r="S104" s="32" t="e">
        <f>VLOOKUP($A$5&amp;$A104,'Wards 2011'!$A$2:$BD$8547,S$19,FALSE)</f>
        <v>#N/A</v>
      </c>
      <c r="T104" s="32" t="e">
        <f>VLOOKUP($A$5&amp;$A104,'Wards 2011'!$A$2:$BD$8547,T$19,FALSE)</f>
        <v>#N/A</v>
      </c>
      <c r="U104" s="32" t="e">
        <f>VLOOKUP($A$5&amp;$A104,'Wards 2011'!$A$2:$BD$8547,U$19,FALSE)</f>
        <v>#N/A</v>
      </c>
      <c r="V104" s="32" t="e">
        <f>VLOOKUP($A$5&amp;$A104,'Wards 2011'!$A$2:$BD$8547,V$19,FALSE)</f>
        <v>#N/A</v>
      </c>
      <c r="W104" s="32" t="e">
        <f>VLOOKUP($A$5&amp;$A104,'Wards 2011'!$A$2:$BD$8547,W$19,FALSE)</f>
        <v>#N/A</v>
      </c>
      <c r="X104" s="32" t="e">
        <f>VLOOKUP($A$5&amp;$A104,'Wards 2011'!$A$2:$BD$8547,X$19,FALSE)</f>
        <v>#N/A</v>
      </c>
      <c r="Y104" s="32" t="e">
        <f>VLOOKUP($A$5&amp;$A104,'Wards 2011'!$A$2:$BD$8547,Y$19,FALSE)</f>
        <v>#N/A</v>
      </c>
      <c r="Z104" s="32" t="e">
        <f>VLOOKUP($A$5&amp;$A104,'Wards 2011'!$A$2:$BD$8547,Z$19,FALSE)</f>
        <v>#N/A</v>
      </c>
      <c r="AA104" s="32" t="e">
        <f>VLOOKUP($A$5&amp;$A104,'Wards 2011'!$A$2:$BD$8547,AA$19,FALSE)</f>
        <v>#N/A</v>
      </c>
      <c r="AB104" s="32" t="e">
        <f>VLOOKUP($A$5&amp;$A104,'Wards 2011'!$A$2:$BD$8547,AB$19,FALSE)</f>
        <v>#N/A</v>
      </c>
      <c r="AC104" s="2" t="e">
        <f>VLOOKUP($A$5&amp;$A104,'Wards 2011'!$A$2:$BD$8547,AC$19,FALSE)</f>
        <v>#N/A</v>
      </c>
      <c r="AD104" s="2" t="e">
        <f>VLOOKUP($A$5&amp;$A104,'Wards 2011'!$A$2:$BD$8547,AD$19,FALSE)</f>
        <v>#N/A</v>
      </c>
      <c r="AE104" s="32" t="e">
        <f>VLOOKUP($A$5&amp;$A104,'Wards 2011'!$A$2:$BD$8547,AE$19,FALSE)</f>
        <v>#N/A</v>
      </c>
      <c r="AF104" s="32" t="e">
        <f>VLOOKUP($A$5&amp;$A104,'Wards 2011'!$A$2:$BD$8547,AF$19,FALSE)</f>
        <v>#N/A</v>
      </c>
      <c r="AG104" s="32" t="e">
        <f>VLOOKUP($A$5&amp;$A104,'Wards 2011'!$A$2:$BD$8547,AG$19,FALSE)</f>
        <v>#N/A</v>
      </c>
      <c r="AH104" s="2" t="e">
        <f>VLOOKUP($A$5&amp;$A104,'Wards 2011'!$A$2:$BD$8547,AH$19,FALSE)</f>
        <v>#N/A</v>
      </c>
      <c r="AI104" s="2" t="e">
        <f>VLOOKUP($A$5&amp;$A104,'Wards 2011'!$A$2:$BD$8547,AI$19,FALSE)</f>
        <v>#N/A</v>
      </c>
      <c r="AJ104" s="32" t="e">
        <f>VLOOKUP($A$5&amp;$A104,'Wards 2011'!$A$2:$BD$8547,AJ$19,FALSE)</f>
        <v>#N/A</v>
      </c>
      <c r="AK104" s="32" t="e">
        <f>VLOOKUP($A$5&amp;$A104,'Wards 2011'!$A$2:$BD$8547,AK$19,FALSE)</f>
        <v>#N/A</v>
      </c>
      <c r="AL104" s="32" t="e">
        <f>VLOOKUP($A$5&amp;$A104,'Wards 2011'!$A$2:$BD$8547,AL$19,FALSE)</f>
        <v>#N/A</v>
      </c>
      <c r="AM104" s="32" t="e">
        <f>VLOOKUP($A$5&amp;$A104,'Wards 2011'!$A$2:$BD$8547,AM$19,FALSE)</f>
        <v>#N/A</v>
      </c>
      <c r="AN104" s="39" t="e">
        <f>VLOOKUP($A$5&amp;$A104,'Wards 2011'!$A$2:$BD$8547,AN$19,FALSE)</f>
        <v>#N/A</v>
      </c>
      <c r="AO104" s="39" t="e">
        <f>VLOOKUP($A$5&amp;$A104,'Wards 2011'!$A$2:$BD$8547,AO$19,FALSE)</f>
        <v>#N/A</v>
      </c>
    </row>
    <row r="105" spans="1:41" x14ac:dyDescent="0.25">
      <c r="A105">
        <v>86</v>
      </c>
      <c r="B105" s="2" t="e">
        <f>VLOOKUP($A$5&amp;$A105,'Wards 2011'!$A$2:$BD$8547,B$19,FALSE)</f>
        <v>#N/A</v>
      </c>
      <c r="C105" s="2" t="e">
        <f>VLOOKUP($A$5&amp;$A105,'Wards 2011'!$A$2:$BD$8547,C$19,FALSE)</f>
        <v>#N/A</v>
      </c>
      <c r="D105" s="32" t="e">
        <f>VLOOKUP($A$5&amp;$A105,'Wards 2011'!$A$2:$BD$8547,D$19,FALSE)</f>
        <v>#N/A</v>
      </c>
      <c r="E105" s="2" t="e">
        <f>VLOOKUP($A$5&amp;$A105,'Wards 2011'!$A$2:$BD$8547,E$19,FALSE)</f>
        <v>#N/A</v>
      </c>
      <c r="F105" s="32" t="e">
        <f>VLOOKUP($A$5&amp;$A105,'Wards 2011'!$A$2:$BD$8547,F$19,FALSE)</f>
        <v>#N/A</v>
      </c>
      <c r="G105" s="32" t="e">
        <f>VLOOKUP($A$5&amp;$A105,'Wards 2011'!$A$2:$BD$8547,G$19,FALSE)</f>
        <v>#N/A</v>
      </c>
      <c r="H105" s="32" t="e">
        <f>VLOOKUP($A$5&amp;$A105,'Wards 2011'!$A$2:$BD$8547,H$19,FALSE)</f>
        <v>#N/A</v>
      </c>
      <c r="I105" s="32" t="e">
        <f>VLOOKUP($A$5&amp;$A105,'Wards 2011'!$A$2:$BD$8547,I$19,FALSE)</f>
        <v>#N/A</v>
      </c>
      <c r="J105" s="32" t="e">
        <f>VLOOKUP($A$5&amp;$A105,'Wards 2011'!$A$2:$BD$8547,J$19,FALSE)</f>
        <v>#N/A</v>
      </c>
      <c r="K105" s="32" t="e">
        <f>VLOOKUP($A$5&amp;$A105,'Wards 2011'!$A$2:$BD$8547,K$19,FALSE)</f>
        <v>#N/A</v>
      </c>
      <c r="L105" s="32" t="e">
        <f>VLOOKUP($A$5&amp;$A105,'Wards 2011'!$A$2:$BD$8547,L$19,FALSE)</f>
        <v>#N/A</v>
      </c>
      <c r="M105" s="32" t="e">
        <f>VLOOKUP($A$5&amp;$A105,'Wards 2011'!$A$2:$BD$8547,M$19,FALSE)</f>
        <v>#N/A</v>
      </c>
      <c r="N105" s="32" t="e">
        <f>VLOOKUP($A$5&amp;$A105,'Wards 2011'!$A$2:$BD$8547,N$19,FALSE)</f>
        <v>#N/A</v>
      </c>
      <c r="O105" s="32" t="e">
        <f>VLOOKUP($A$5&amp;$A105,'Wards 2011'!$A$2:$BD$8547,O$19,FALSE)</f>
        <v>#N/A</v>
      </c>
      <c r="P105" s="32" t="e">
        <f>VLOOKUP($A$5&amp;$A105,'Wards 2011'!$A$2:$BD$8547,P$19,FALSE)</f>
        <v>#N/A</v>
      </c>
      <c r="Q105" s="32" t="e">
        <f>VLOOKUP($A$5&amp;$A105,'Wards 2011'!$A$2:$BD$8547,Q$19,FALSE)</f>
        <v>#N/A</v>
      </c>
      <c r="R105" s="32" t="e">
        <f>VLOOKUP($A$5&amp;$A105,'Wards 2011'!$A$2:$BD$8547,R$19,FALSE)</f>
        <v>#N/A</v>
      </c>
      <c r="S105" s="32" t="e">
        <f>VLOOKUP($A$5&amp;$A105,'Wards 2011'!$A$2:$BD$8547,S$19,FALSE)</f>
        <v>#N/A</v>
      </c>
      <c r="T105" s="32" t="e">
        <f>VLOOKUP($A$5&amp;$A105,'Wards 2011'!$A$2:$BD$8547,T$19,FALSE)</f>
        <v>#N/A</v>
      </c>
      <c r="U105" s="32" t="e">
        <f>VLOOKUP($A$5&amp;$A105,'Wards 2011'!$A$2:$BD$8547,U$19,FALSE)</f>
        <v>#N/A</v>
      </c>
      <c r="V105" s="32" t="e">
        <f>VLOOKUP($A$5&amp;$A105,'Wards 2011'!$A$2:$BD$8547,V$19,FALSE)</f>
        <v>#N/A</v>
      </c>
      <c r="W105" s="32" t="e">
        <f>VLOOKUP($A$5&amp;$A105,'Wards 2011'!$A$2:$BD$8547,W$19,FALSE)</f>
        <v>#N/A</v>
      </c>
      <c r="X105" s="32" t="e">
        <f>VLOOKUP($A$5&amp;$A105,'Wards 2011'!$A$2:$BD$8547,X$19,FALSE)</f>
        <v>#N/A</v>
      </c>
      <c r="Y105" s="32" t="e">
        <f>VLOOKUP($A$5&amp;$A105,'Wards 2011'!$A$2:$BD$8547,Y$19,FALSE)</f>
        <v>#N/A</v>
      </c>
      <c r="Z105" s="32" t="e">
        <f>VLOOKUP($A$5&amp;$A105,'Wards 2011'!$A$2:$BD$8547,Z$19,FALSE)</f>
        <v>#N/A</v>
      </c>
      <c r="AA105" s="32" t="e">
        <f>VLOOKUP($A$5&amp;$A105,'Wards 2011'!$A$2:$BD$8547,AA$19,FALSE)</f>
        <v>#N/A</v>
      </c>
      <c r="AB105" s="32" t="e">
        <f>VLOOKUP($A$5&amp;$A105,'Wards 2011'!$A$2:$BD$8547,AB$19,FALSE)</f>
        <v>#N/A</v>
      </c>
      <c r="AC105" s="2" t="e">
        <f>VLOOKUP($A$5&amp;$A105,'Wards 2011'!$A$2:$BD$8547,AC$19,FALSE)</f>
        <v>#N/A</v>
      </c>
      <c r="AD105" s="2" t="e">
        <f>VLOOKUP($A$5&amp;$A105,'Wards 2011'!$A$2:$BD$8547,AD$19,FALSE)</f>
        <v>#N/A</v>
      </c>
      <c r="AE105" s="32" t="e">
        <f>VLOOKUP($A$5&amp;$A105,'Wards 2011'!$A$2:$BD$8547,AE$19,FALSE)</f>
        <v>#N/A</v>
      </c>
      <c r="AF105" s="32" t="e">
        <f>VLOOKUP($A$5&amp;$A105,'Wards 2011'!$A$2:$BD$8547,AF$19,FALSE)</f>
        <v>#N/A</v>
      </c>
      <c r="AG105" s="32" t="e">
        <f>VLOOKUP($A$5&amp;$A105,'Wards 2011'!$A$2:$BD$8547,AG$19,FALSE)</f>
        <v>#N/A</v>
      </c>
      <c r="AH105" s="2" t="e">
        <f>VLOOKUP($A$5&amp;$A105,'Wards 2011'!$A$2:$BD$8547,AH$19,FALSE)</f>
        <v>#N/A</v>
      </c>
      <c r="AI105" s="2" t="e">
        <f>VLOOKUP($A$5&amp;$A105,'Wards 2011'!$A$2:$BD$8547,AI$19,FALSE)</f>
        <v>#N/A</v>
      </c>
      <c r="AJ105" s="32" t="e">
        <f>VLOOKUP($A$5&amp;$A105,'Wards 2011'!$A$2:$BD$8547,AJ$19,FALSE)</f>
        <v>#N/A</v>
      </c>
      <c r="AK105" s="32" t="e">
        <f>VLOOKUP($A$5&amp;$A105,'Wards 2011'!$A$2:$BD$8547,AK$19,FALSE)</f>
        <v>#N/A</v>
      </c>
      <c r="AL105" s="32" t="e">
        <f>VLOOKUP($A$5&amp;$A105,'Wards 2011'!$A$2:$BD$8547,AL$19,FALSE)</f>
        <v>#N/A</v>
      </c>
      <c r="AM105" s="32" t="e">
        <f>VLOOKUP($A$5&amp;$A105,'Wards 2011'!$A$2:$BD$8547,AM$19,FALSE)</f>
        <v>#N/A</v>
      </c>
      <c r="AN105" s="39" t="e">
        <f>VLOOKUP($A$5&amp;$A105,'Wards 2011'!$A$2:$BD$8547,AN$19,FALSE)</f>
        <v>#N/A</v>
      </c>
      <c r="AO105" s="39" t="e">
        <f>VLOOKUP($A$5&amp;$A105,'Wards 2011'!$A$2:$BD$8547,AO$19,FALSE)</f>
        <v>#N/A</v>
      </c>
    </row>
    <row r="106" spans="1:41" x14ac:dyDescent="0.25">
      <c r="A106">
        <v>87</v>
      </c>
      <c r="B106" s="2" t="e">
        <f>VLOOKUP($A$5&amp;$A106,'Wards 2011'!$A$2:$BD$8547,B$19,FALSE)</f>
        <v>#N/A</v>
      </c>
      <c r="C106" s="2" t="e">
        <f>VLOOKUP($A$5&amp;$A106,'Wards 2011'!$A$2:$BD$8547,C$19,FALSE)</f>
        <v>#N/A</v>
      </c>
      <c r="D106" s="32" t="e">
        <f>VLOOKUP($A$5&amp;$A106,'Wards 2011'!$A$2:$BD$8547,D$19,FALSE)</f>
        <v>#N/A</v>
      </c>
      <c r="E106" s="2" t="e">
        <f>VLOOKUP($A$5&amp;$A106,'Wards 2011'!$A$2:$BD$8547,E$19,FALSE)</f>
        <v>#N/A</v>
      </c>
      <c r="F106" s="32" t="e">
        <f>VLOOKUP($A$5&amp;$A106,'Wards 2011'!$A$2:$BD$8547,F$19,FALSE)</f>
        <v>#N/A</v>
      </c>
      <c r="G106" s="32" t="e">
        <f>VLOOKUP($A$5&amp;$A106,'Wards 2011'!$A$2:$BD$8547,G$19,FALSE)</f>
        <v>#N/A</v>
      </c>
      <c r="H106" s="32" t="e">
        <f>VLOOKUP($A$5&amp;$A106,'Wards 2011'!$A$2:$BD$8547,H$19,FALSE)</f>
        <v>#N/A</v>
      </c>
      <c r="I106" s="32" t="e">
        <f>VLOOKUP($A$5&amp;$A106,'Wards 2011'!$A$2:$BD$8547,I$19,FALSE)</f>
        <v>#N/A</v>
      </c>
      <c r="J106" s="32" t="e">
        <f>VLOOKUP($A$5&amp;$A106,'Wards 2011'!$A$2:$BD$8547,J$19,FALSE)</f>
        <v>#N/A</v>
      </c>
      <c r="K106" s="32" t="e">
        <f>VLOOKUP($A$5&amp;$A106,'Wards 2011'!$A$2:$BD$8547,K$19,FALSE)</f>
        <v>#N/A</v>
      </c>
      <c r="L106" s="32" t="e">
        <f>VLOOKUP($A$5&amp;$A106,'Wards 2011'!$A$2:$BD$8547,L$19,FALSE)</f>
        <v>#N/A</v>
      </c>
      <c r="M106" s="32" t="e">
        <f>VLOOKUP($A$5&amp;$A106,'Wards 2011'!$A$2:$BD$8547,M$19,FALSE)</f>
        <v>#N/A</v>
      </c>
      <c r="N106" s="32" t="e">
        <f>VLOOKUP($A$5&amp;$A106,'Wards 2011'!$A$2:$BD$8547,N$19,FALSE)</f>
        <v>#N/A</v>
      </c>
      <c r="O106" s="32" t="e">
        <f>VLOOKUP($A$5&amp;$A106,'Wards 2011'!$A$2:$BD$8547,O$19,FALSE)</f>
        <v>#N/A</v>
      </c>
      <c r="P106" s="32" t="e">
        <f>VLOOKUP($A$5&amp;$A106,'Wards 2011'!$A$2:$BD$8547,P$19,FALSE)</f>
        <v>#N/A</v>
      </c>
      <c r="Q106" s="32" t="e">
        <f>VLOOKUP($A$5&amp;$A106,'Wards 2011'!$A$2:$BD$8547,Q$19,FALSE)</f>
        <v>#N/A</v>
      </c>
      <c r="R106" s="32" t="e">
        <f>VLOOKUP($A$5&amp;$A106,'Wards 2011'!$A$2:$BD$8547,R$19,FALSE)</f>
        <v>#N/A</v>
      </c>
      <c r="S106" s="32" t="e">
        <f>VLOOKUP($A$5&amp;$A106,'Wards 2011'!$A$2:$BD$8547,S$19,FALSE)</f>
        <v>#N/A</v>
      </c>
      <c r="T106" s="32" t="e">
        <f>VLOOKUP($A$5&amp;$A106,'Wards 2011'!$A$2:$BD$8547,T$19,FALSE)</f>
        <v>#N/A</v>
      </c>
      <c r="U106" s="32" t="e">
        <f>VLOOKUP($A$5&amp;$A106,'Wards 2011'!$A$2:$BD$8547,U$19,FALSE)</f>
        <v>#N/A</v>
      </c>
      <c r="V106" s="32" t="e">
        <f>VLOOKUP($A$5&amp;$A106,'Wards 2011'!$A$2:$BD$8547,V$19,FALSE)</f>
        <v>#N/A</v>
      </c>
      <c r="W106" s="32" t="e">
        <f>VLOOKUP($A$5&amp;$A106,'Wards 2011'!$A$2:$BD$8547,W$19,FALSE)</f>
        <v>#N/A</v>
      </c>
      <c r="X106" s="32" t="e">
        <f>VLOOKUP($A$5&amp;$A106,'Wards 2011'!$A$2:$BD$8547,X$19,FALSE)</f>
        <v>#N/A</v>
      </c>
      <c r="Y106" s="32" t="e">
        <f>VLOOKUP($A$5&amp;$A106,'Wards 2011'!$A$2:$BD$8547,Y$19,FALSE)</f>
        <v>#N/A</v>
      </c>
      <c r="Z106" s="32" t="e">
        <f>VLOOKUP($A$5&amp;$A106,'Wards 2011'!$A$2:$BD$8547,Z$19,FALSE)</f>
        <v>#N/A</v>
      </c>
      <c r="AA106" s="32" t="e">
        <f>VLOOKUP($A$5&amp;$A106,'Wards 2011'!$A$2:$BD$8547,AA$19,FALSE)</f>
        <v>#N/A</v>
      </c>
      <c r="AB106" s="32" t="e">
        <f>VLOOKUP($A$5&amp;$A106,'Wards 2011'!$A$2:$BD$8547,AB$19,FALSE)</f>
        <v>#N/A</v>
      </c>
      <c r="AC106" s="2" t="e">
        <f>VLOOKUP($A$5&amp;$A106,'Wards 2011'!$A$2:$BD$8547,AC$19,FALSE)</f>
        <v>#N/A</v>
      </c>
      <c r="AD106" s="2" t="e">
        <f>VLOOKUP($A$5&amp;$A106,'Wards 2011'!$A$2:$BD$8547,AD$19,FALSE)</f>
        <v>#N/A</v>
      </c>
      <c r="AE106" s="32" t="e">
        <f>VLOOKUP($A$5&amp;$A106,'Wards 2011'!$A$2:$BD$8547,AE$19,FALSE)</f>
        <v>#N/A</v>
      </c>
      <c r="AF106" s="32" t="e">
        <f>VLOOKUP($A$5&amp;$A106,'Wards 2011'!$A$2:$BD$8547,AF$19,FALSE)</f>
        <v>#N/A</v>
      </c>
      <c r="AG106" s="32" t="e">
        <f>VLOOKUP($A$5&amp;$A106,'Wards 2011'!$A$2:$BD$8547,AG$19,FALSE)</f>
        <v>#N/A</v>
      </c>
      <c r="AH106" s="2" t="e">
        <f>VLOOKUP($A$5&amp;$A106,'Wards 2011'!$A$2:$BD$8547,AH$19,FALSE)</f>
        <v>#N/A</v>
      </c>
      <c r="AI106" s="2" t="e">
        <f>VLOOKUP($A$5&amp;$A106,'Wards 2011'!$A$2:$BD$8547,AI$19,FALSE)</f>
        <v>#N/A</v>
      </c>
      <c r="AJ106" s="32" t="e">
        <f>VLOOKUP($A$5&amp;$A106,'Wards 2011'!$A$2:$BD$8547,AJ$19,FALSE)</f>
        <v>#N/A</v>
      </c>
      <c r="AK106" s="32" t="e">
        <f>VLOOKUP($A$5&amp;$A106,'Wards 2011'!$A$2:$BD$8547,AK$19,FALSE)</f>
        <v>#N/A</v>
      </c>
      <c r="AL106" s="32" t="e">
        <f>VLOOKUP($A$5&amp;$A106,'Wards 2011'!$A$2:$BD$8547,AL$19,FALSE)</f>
        <v>#N/A</v>
      </c>
      <c r="AM106" s="32" t="e">
        <f>VLOOKUP($A$5&amp;$A106,'Wards 2011'!$A$2:$BD$8547,AM$19,FALSE)</f>
        <v>#N/A</v>
      </c>
      <c r="AN106" s="39" t="e">
        <f>VLOOKUP($A$5&amp;$A106,'Wards 2011'!$A$2:$BD$8547,AN$19,FALSE)</f>
        <v>#N/A</v>
      </c>
      <c r="AO106" s="39" t="e">
        <f>VLOOKUP($A$5&amp;$A106,'Wards 2011'!$A$2:$BD$8547,AO$19,FALSE)</f>
        <v>#N/A</v>
      </c>
    </row>
    <row r="107" spans="1:41" x14ac:dyDescent="0.25">
      <c r="A107">
        <v>88</v>
      </c>
      <c r="B107" s="2" t="e">
        <f>VLOOKUP($A$5&amp;$A107,'Wards 2011'!$A$2:$BD$8547,B$19,FALSE)</f>
        <v>#N/A</v>
      </c>
      <c r="C107" s="2" t="e">
        <f>VLOOKUP($A$5&amp;$A107,'Wards 2011'!$A$2:$BD$8547,C$19,FALSE)</f>
        <v>#N/A</v>
      </c>
      <c r="D107" s="32" t="e">
        <f>VLOOKUP($A$5&amp;$A107,'Wards 2011'!$A$2:$BD$8547,D$19,FALSE)</f>
        <v>#N/A</v>
      </c>
      <c r="E107" s="2" t="e">
        <f>VLOOKUP($A$5&amp;$A107,'Wards 2011'!$A$2:$BD$8547,E$19,FALSE)</f>
        <v>#N/A</v>
      </c>
      <c r="F107" s="32" t="e">
        <f>VLOOKUP($A$5&amp;$A107,'Wards 2011'!$A$2:$BD$8547,F$19,FALSE)</f>
        <v>#N/A</v>
      </c>
      <c r="G107" s="32" t="e">
        <f>VLOOKUP($A$5&amp;$A107,'Wards 2011'!$A$2:$BD$8547,G$19,FALSE)</f>
        <v>#N/A</v>
      </c>
      <c r="H107" s="32" t="e">
        <f>VLOOKUP($A$5&amp;$A107,'Wards 2011'!$A$2:$BD$8547,H$19,FALSE)</f>
        <v>#N/A</v>
      </c>
      <c r="I107" s="32" t="e">
        <f>VLOOKUP($A$5&amp;$A107,'Wards 2011'!$A$2:$BD$8547,I$19,FALSE)</f>
        <v>#N/A</v>
      </c>
      <c r="J107" s="32" t="e">
        <f>VLOOKUP($A$5&amp;$A107,'Wards 2011'!$A$2:$BD$8547,J$19,FALSE)</f>
        <v>#N/A</v>
      </c>
      <c r="K107" s="32" t="e">
        <f>VLOOKUP($A$5&amp;$A107,'Wards 2011'!$A$2:$BD$8547,K$19,FALSE)</f>
        <v>#N/A</v>
      </c>
      <c r="L107" s="32" t="e">
        <f>VLOOKUP($A$5&amp;$A107,'Wards 2011'!$A$2:$BD$8547,L$19,FALSE)</f>
        <v>#N/A</v>
      </c>
      <c r="M107" s="32" t="e">
        <f>VLOOKUP($A$5&amp;$A107,'Wards 2011'!$A$2:$BD$8547,M$19,FALSE)</f>
        <v>#N/A</v>
      </c>
      <c r="N107" s="32" t="e">
        <f>VLOOKUP($A$5&amp;$A107,'Wards 2011'!$A$2:$BD$8547,N$19,FALSE)</f>
        <v>#N/A</v>
      </c>
      <c r="O107" s="32" t="e">
        <f>VLOOKUP($A$5&amp;$A107,'Wards 2011'!$A$2:$BD$8547,O$19,FALSE)</f>
        <v>#N/A</v>
      </c>
      <c r="P107" s="32" t="e">
        <f>VLOOKUP($A$5&amp;$A107,'Wards 2011'!$A$2:$BD$8547,P$19,FALSE)</f>
        <v>#N/A</v>
      </c>
      <c r="Q107" s="32" t="e">
        <f>VLOOKUP($A$5&amp;$A107,'Wards 2011'!$A$2:$BD$8547,Q$19,FALSE)</f>
        <v>#N/A</v>
      </c>
      <c r="R107" s="32" t="e">
        <f>VLOOKUP($A$5&amp;$A107,'Wards 2011'!$A$2:$BD$8547,R$19,FALSE)</f>
        <v>#N/A</v>
      </c>
      <c r="S107" s="32" t="e">
        <f>VLOOKUP($A$5&amp;$A107,'Wards 2011'!$A$2:$BD$8547,S$19,FALSE)</f>
        <v>#N/A</v>
      </c>
      <c r="T107" s="32" t="e">
        <f>VLOOKUP($A$5&amp;$A107,'Wards 2011'!$A$2:$BD$8547,T$19,FALSE)</f>
        <v>#N/A</v>
      </c>
      <c r="U107" s="32" t="e">
        <f>VLOOKUP($A$5&amp;$A107,'Wards 2011'!$A$2:$BD$8547,U$19,FALSE)</f>
        <v>#N/A</v>
      </c>
      <c r="V107" s="32" t="e">
        <f>VLOOKUP($A$5&amp;$A107,'Wards 2011'!$A$2:$BD$8547,V$19,FALSE)</f>
        <v>#N/A</v>
      </c>
      <c r="W107" s="32" t="e">
        <f>VLOOKUP($A$5&amp;$A107,'Wards 2011'!$A$2:$BD$8547,W$19,FALSE)</f>
        <v>#N/A</v>
      </c>
      <c r="X107" s="32" t="e">
        <f>VLOOKUP($A$5&amp;$A107,'Wards 2011'!$A$2:$BD$8547,X$19,FALSE)</f>
        <v>#N/A</v>
      </c>
      <c r="Y107" s="32" t="e">
        <f>VLOOKUP($A$5&amp;$A107,'Wards 2011'!$A$2:$BD$8547,Y$19,FALSE)</f>
        <v>#N/A</v>
      </c>
      <c r="Z107" s="32" t="e">
        <f>VLOOKUP($A$5&amp;$A107,'Wards 2011'!$A$2:$BD$8547,Z$19,FALSE)</f>
        <v>#N/A</v>
      </c>
      <c r="AA107" s="32" t="e">
        <f>VLOOKUP($A$5&amp;$A107,'Wards 2011'!$A$2:$BD$8547,AA$19,FALSE)</f>
        <v>#N/A</v>
      </c>
      <c r="AB107" s="32" t="e">
        <f>VLOOKUP($A$5&amp;$A107,'Wards 2011'!$A$2:$BD$8547,AB$19,FALSE)</f>
        <v>#N/A</v>
      </c>
      <c r="AC107" s="2" t="e">
        <f>VLOOKUP($A$5&amp;$A107,'Wards 2011'!$A$2:$BD$8547,AC$19,FALSE)</f>
        <v>#N/A</v>
      </c>
      <c r="AD107" s="2" t="e">
        <f>VLOOKUP($A$5&amp;$A107,'Wards 2011'!$A$2:$BD$8547,AD$19,FALSE)</f>
        <v>#N/A</v>
      </c>
      <c r="AE107" s="32" t="e">
        <f>VLOOKUP($A$5&amp;$A107,'Wards 2011'!$A$2:$BD$8547,AE$19,FALSE)</f>
        <v>#N/A</v>
      </c>
      <c r="AF107" s="32" t="e">
        <f>VLOOKUP($A$5&amp;$A107,'Wards 2011'!$A$2:$BD$8547,AF$19,FALSE)</f>
        <v>#N/A</v>
      </c>
      <c r="AG107" s="32" t="e">
        <f>VLOOKUP($A$5&amp;$A107,'Wards 2011'!$A$2:$BD$8547,AG$19,FALSE)</f>
        <v>#N/A</v>
      </c>
      <c r="AH107" s="2" t="e">
        <f>VLOOKUP($A$5&amp;$A107,'Wards 2011'!$A$2:$BD$8547,AH$19,FALSE)</f>
        <v>#N/A</v>
      </c>
      <c r="AI107" s="2" t="e">
        <f>VLOOKUP($A$5&amp;$A107,'Wards 2011'!$A$2:$BD$8547,AI$19,FALSE)</f>
        <v>#N/A</v>
      </c>
      <c r="AJ107" s="32" t="e">
        <f>VLOOKUP($A$5&amp;$A107,'Wards 2011'!$A$2:$BD$8547,AJ$19,FALSE)</f>
        <v>#N/A</v>
      </c>
      <c r="AK107" s="32" t="e">
        <f>VLOOKUP($A$5&amp;$A107,'Wards 2011'!$A$2:$BD$8547,AK$19,FALSE)</f>
        <v>#N/A</v>
      </c>
      <c r="AL107" s="32" t="e">
        <f>VLOOKUP($A$5&amp;$A107,'Wards 2011'!$A$2:$BD$8547,AL$19,FALSE)</f>
        <v>#N/A</v>
      </c>
      <c r="AM107" s="32" t="e">
        <f>VLOOKUP($A$5&amp;$A107,'Wards 2011'!$A$2:$BD$8547,AM$19,FALSE)</f>
        <v>#N/A</v>
      </c>
      <c r="AN107" s="39" t="e">
        <f>VLOOKUP($A$5&amp;$A107,'Wards 2011'!$A$2:$BD$8547,AN$19,FALSE)</f>
        <v>#N/A</v>
      </c>
      <c r="AO107" s="39" t="e">
        <f>VLOOKUP($A$5&amp;$A107,'Wards 2011'!$A$2:$BD$8547,AO$19,FALSE)</f>
        <v>#N/A</v>
      </c>
    </row>
    <row r="108" spans="1:41" x14ac:dyDescent="0.25">
      <c r="A108">
        <v>89</v>
      </c>
      <c r="B108" s="2" t="e">
        <f>VLOOKUP($A$5&amp;$A108,'Wards 2011'!$A$2:$BD$8547,B$19,FALSE)</f>
        <v>#N/A</v>
      </c>
      <c r="C108" s="2" t="e">
        <f>VLOOKUP($A$5&amp;$A108,'Wards 2011'!$A$2:$BD$8547,C$19,FALSE)</f>
        <v>#N/A</v>
      </c>
      <c r="D108" s="32" t="e">
        <f>VLOOKUP($A$5&amp;$A108,'Wards 2011'!$A$2:$BD$8547,D$19,FALSE)</f>
        <v>#N/A</v>
      </c>
      <c r="E108" s="2" t="e">
        <f>VLOOKUP($A$5&amp;$A108,'Wards 2011'!$A$2:$BD$8547,E$19,FALSE)</f>
        <v>#N/A</v>
      </c>
      <c r="F108" s="32" t="e">
        <f>VLOOKUP($A$5&amp;$A108,'Wards 2011'!$A$2:$BD$8547,F$19,FALSE)</f>
        <v>#N/A</v>
      </c>
      <c r="G108" s="32" t="e">
        <f>VLOOKUP($A$5&amp;$A108,'Wards 2011'!$A$2:$BD$8547,G$19,FALSE)</f>
        <v>#N/A</v>
      </c>
      <c r="H108" s="32" t="e">
        <f>VLOOKUP($A$5&amp;$A108,'Wards 2011'!$A$2:$BD$8547,H$19,FALSE)</f>
        <v>#N/A</v>
      </c>
      <c r="I108" s="32" t="e">
        <f>VLOOKUP($A$5&amp;$A108,'Wards 2011'!$A$2:$BD$8547,I$19,FALSE)</f>
        <v>#N/A</v>
      </c>
      <c r="J108" s="32" t="e">
        <f>VLOOKUP($A$5&amp;$A108,'Wards 2011'!$A$2:$BD$8547,J$19,FALSE)</f>
        <v>#N/A</v>
      </c>
      <c r="K108" s="32" t="e">
        <f>VLOOKUP($A$5&amp;$A108,'Wards 2011'!$A$2:$BD$8547,K$19,FALSE)</f>
        <v>#N/A</v>
      </c>
      <c r="L108" s="32" t="e">
        <f>VLOOKUP($A$5&amp;$A108,'Wards 2011'!$A$2:$BD$8547,L$19,FALSE)</f>
        <v>#N/A</v>
      </c>
      <c r="M108" s="32" t="e">
        <f>VLOOKUP($A$5&amp;$A108,'Wards 2011'!$A$2:$BD$8547,M$19,FALSE)</f>
        <v>#N/A</v>
      </c>
      <c r="N108" s="32" t="e">
        <f>VLOOKUP($A$5&amp;$A108,'Wards 2011'!$A$2:$BD$8547,N$19,FALSE)</f>
        <v>#N/A</v>
      </c>
      <c r="O108" s="32" t="e">
        <f>VLOOKUP($A$5&amp;$A108,'Wards 2011'!$A$2:$BD$8547,O$19,FALSE)</f>
        <v>#N/A</v>
      </c>
      <c r="P108" s="32" t="e">
        <f>VLOOKUP($A$5&amp;$A108,'Wards 2011'!$A$2:$BD$8547,P$19,FALSE)</f>
        <v>#N/A</v>
      </c>
      <c r="Q108" s="32" t="e">
        <f>VLOOKUP($A$5&amp;$A108,'Wards 2011'!$A$2:$BD$8547,Q$19,FALSE)</f>
        <v>#N/A</v>
      </c>
      <c r="R108" s="32" t="e">
        <f>VLOOKUP($A$5&amp;$A108,'Wards 2011'!$A$2:$BD$8547,R$19,FALSE)</f>
        <v>#N/A</v>
      </c>
      <c r="S108" s="32" t="e">
        <f>VLOOKUP($A$5&amp;$A108,'Wards 2011'!$A$2:$BD$8547,S$19,FALSE)</f>
        <v>#N/A</v>
      </c>
      <c r="T108" s="32" t="e">
        <f>VLOOKUP($A$5&amp;$A108,'Wards 2011'!$A$2:$BD$8547,T$19,FALSE)</f>
        <v>#N/A</v>
      </c>
      <c r="U108" s="32" t="e">
        <f>VLOOKUP($A$5&amp;$A108,'Wards 2011'!$A$2:$BD$8547,U$19,FALSE)</f>
        <v>#N/A</v>
      </c>
      <c r="V108" s="32" t="e">
        <f>VLOOKUP($A$5&amp;$A108,'Wards 2011'!$A$2:$BD$8547,V$19,FALSE)</f>
        <v>#N/A</v>
      </c>
      <c r="W108" s="32" t="e">
        <f>VLOOKUP($A$5&amp;$A108,'Wards 2011'!$A$2:$BD$8547,W$19,FALSE)</f>
        <v>#N/A</v>
      </c>
      <c r="X108" s="32" t="e">
        <f>VLOOKUP($A$5&amp;$A108,'Wards 2011'!$A$2:$BD$8547,X$19,FALSE)</f>
        <v>#N/A</v>
      </c>
      <c r="Y108" s="32" t="e">
        <f>VLOOKUP($A$5&amp;$A108,'Wards 2011'!$A$2:$BD$8547,Y$19,FALSE)</f>
        <v>#N/A</v>
      </c>
      <c r="Z108" s="32" t="e">
        <f>VLOOKUP($A$5&amp;$A108,'Wards 2011'!$A$2:$BD$8547,Z$19,FALSE)</f>
        <v>#N/A</v>
      </c>
      <c r="AA108" s="32" t="e">
        <f>VLOOKUP($A$5&amp;$A108,'Wards 2011'!$A$2:$BD$8547,AA$19,FALSE)</f>
        <v>#N/A</v>
      </c>
      <c r="AB108" s="32" t="e">
        <f>VLOOKUP($A$5&amp;$A108,'Wards 2011'!$A$2:$BD$8547,AB$19,FALSE)</f>
        <v>#N/A</v>
      </c>
      <c r="AC108" s="2" t="e">
        <f>VLOOKUP($A$5&amp;$A108,'Wards 2011'!$A$2:$BD$8547,AC$19,FALSE)</f>
        <v>#N/A</v>
      </c>
      <c r="AD108" s="2" t="e">
        <f>VLOOKUP($A$5&amp;$A108,'Wards 2011'!$A$2:$BD$8547,AD$19,FALSE)</f>
        <v>#N/A</v>
      </c>
      <c r="AE108" s="32" t="e">
        <f>VLOOKUP($A$5&amp;$A108,'Wards 2011'!$A$2:$BD$8547,AE$19,FALSE)</f>
        <v>#N/A</v>
      </c>
      <c r="AF108" s="32" t="e">
        <f>VLOOKUP($A$5&amp;$A108,'Wards 2011'!$A$2:$BD$8547,AF$19,FALSE)</f>
        <v>#N/A</v>
      </c>
      <c r="AG108" s="32" t="e">
        <f>VLOOKUP($A$5&amp;$A108,'Wards 2011'!$A$2:$BD$8547,AG$19,FALSE)</f>
        <v>#N/A</v>
      </c>
      <c r="AH108" s="2" t="e">
        <f>VLOOKUP($A$5&amp;$A108,'Wards 2011'!$A$2:$BD$8547,AH$19,FALSE)</f>
        <v>#N/A</v>
      </c>
      <c r="AI108" s="2" t="e">
        <f>VLOOKUP($A$5&amp;$A108,'Wards 2011'!$A$2:$BD$8547,AI$19,FALSE)</f>
        <v>#N/A</v>
      </c>
      <c r="AJ108" s="32" t="e">
        <f>VLOOKUP($A$5&amp;$A108,'Wards 2011'!$A$2:$BD$8547,AJ$19,FALSE)</f>
        <v>#N/A</v>
      </c>
      <c r="AK108" s="32" t="e">
        <f>VLOOKUP($A$5&amp;$A108,'Wards 2011'!$A$2:$BD$8547,AK$19,FALSE)</f>
        <v>#N/A</v>
      </c>
      <c r="AL108" s="32" t="e">
        <f>VLOOKUP($A$5&amp;$A108,'Wards 2011'!$A$2:$BD$8547,AL$19,FALSE)</f>
        <v>#N/A</v>
      </c>
      <c r="AM108" s="32" t="e">
        <f>VLOOKUP($A$5&amp;$A108,'Wards 2011'!$A$2:$BD$8547,AM$19,FALSE)</f>
        <v>#N/A</v>
      </c>
      <c r="AN108" s="39" t="e">
        <f>VLOOKUP($A$5&amp;$A108,'Wards 2011'!$A$2:$BD$8547,AN$19,FALSE)</f>
        <v>#N/A</v>
      </c>
      <c r="AO108" s="39" t="e">
        <f>VLOOKUP($A$5&amp;$A108,'Wards 2011'!$A$2:$BD$8547,AO$19,FALSE)</f>
        <v>#N/A</v>
      </c>
    </row>
    <row r="109" spans="1:41" x14ac:dyDescent="0.25">
      <c r="A109">
        <v>90</v>
      </c>
      <c r="B109" s="2" t="e">
        <f>VLOOKUP($A$5&amp;$A109,'Wards 2011'!$A$2:$BD$8547,B$19,FALSE)</f>
        <v>#N/A</v>
      </c>
      <c r="C109" s="2" t="e">
        <f>VLOOKUP($A$5&amp;$A109,'Wards 2011'!$A$2:$BD$8547,C$19,FALSE)</f>
        <v>#N/A</v>
      </c>
      <c r="D109" s="32" t="e">
        <f>VLOOKUP($A$5&amp;$A109,'Wards 2011'!$A$2:$BD$8547,D$19,FALSE)</f>
        <v>#N/A</v>
      </c>
      <c r="E109" s="2" t="e">
        <f>VLOOKUP($A$5&amp;$A109,'Wards 2011'!$A$2:$BD$8547,E$19,FALSE)</f>
        <v>#N/A</v>
      </c>
      <c r="F109" s="32" t="e">
        <f>VLOOKUP($A$5&amp;$A109,'Wards 2011'!$A$2:$BD$8547,F$19,FALSE)</f>
        <v>#N/A</v>
      </c>
      <c r="G109" s="32" t="e">
        <f>VLOOKUP($A$5&amp;$A109,'Wards 2011'!$A$2:$BD$8547,G$19,FALSE)</f>
        <v>#N/A</v>
      </c>
      <c r="H109" s="32" t="e">
        <f>VLOOKUP($A$5&amp;$A109,'Wards 2011'!$A$2:$BD$8547,H$19,FALSE)</f>
        <v>#N/A</v>
      </c>
      <c r="I109" s="32" t="e">
        <f>VLOOKUP($A$5&amp;$A109,'Wards 2011'!$A$2:$BD$8547,I$19,FALSE)</f>
        <v>#N/A</v>
      </c>
      <c r="J109" s="32" t="e">
        <f>VLOOKUP($A$5&amp;$A109,'Wards 2011'!$A$2:$BD$8547,J$19,FALSE)</f>
        <v>#N/A</v>
      </c>
      <c r="K109" s="32" t="e">
        <f>VLOOKUP($A$5&amp;$A109,'Wards 2011'!$A$2:$BD$8547,K$19,FALSE)</f>
        <v>#N/A</v>
      </c>
      <c r="L109" s="32" t="e">
        <f>VLOOKUP($A$5&amp;$A109,'Wards 2011'!$A$2:$BD$8547,L$19,FALSE)</f>
        <v>#N/A</v>
      </c>
      <c r="M109" s="32" t="e">
        <f>VLOOKUP($A$5&amp;$A109,'Wards 2011'!$A$2:$BD$8547,M$19,FALSE)</f>
        <v>#N/A</v>
      </c>
      <c r="N109" s="32" t="e">
        <f>VLOOKUP($A$5&amp;$A109,'Wards 2011'!$A$2:$BD$8547,N$19,FALSE)</f>
        <v>#N/A</v>
      </c>
      <c r="O109" s="32" t="e">
        <f>VLOOKUP($A$5&amp;$A109,'Wards 2011'!$A$2:$BD$8547,O$19,FALSE)</f>
        <v>#N/A</v>
      </c>
      <c r="P109" s="32" t="e">
        <f>VLOOKUP($A$5&amp;$A109,'Wards 2011'!$A$2:$BD$8547,P$19,FALSE)</f>
        <v>#N/A</v>
      </c>
      <c r="Q109" s="32" t="e">
        <f>VLOOKUP($A$5&amp;$A109,'Wards 2011'!$A$2:$BD$8547,Q$19,FALSE)</f>
        <v>#N/A</v>
      </c>
      <c r="R109" s="32" t="e">
        <f>VLOOKUP($A$5&amp;$A109,'Wards 2011'!$A$2:$BD$8547,R$19,FALSE)</f>
        <v>#N/A</v>
      </c>
      <c r="S109" s="32" t="e">
        <f>VLOOKUP($A$5&amp;$A109,'Wards 2011'!$A$2:$BD$8547,S$19,FALSE)</f>
        <v>#N/A</v>
      </c>
      <c r="T109" s="32" t="e">
        <f>VLOOKUP($A$5&amp;$A109,'Wards 2011'!$A$2:$BD$8547,T$19,FALSE)</f>
        <v>#N/A</v>
      </c>
      <c r="U109" s="32" t="e">
        <f>VLOOKUP($A$5&amp;$A109,'Wards 2011'!$A$2:$BD$8547,U$19,FALSE)</f>
        <v>#N/A</v>
      </c>
      <c r="V109" s="32" t="e">
        <f>VLOOKUP($A$5&amp;$A109,'Wards 2011'!$A$2:$BD$8547,V$19,FALSE)</f>
        <v>#N/A</v>
      </c>
      <c r="W109" s="32" t="e">
        <f>VLOOKUP($A$5&amp;$A109,'Wards 2011'!$A$2:$BD$8547,W$19,FALSE)</f>
        <v>#N/A</v>
      </c>
      <c r="X109" s="32" t="e">
        <f>VLOOKUP($A$5&amp;$A109,'Wards 2011'!$A$2:$BD$8547,X$19,FALSE)</f>
        <v>#N/A</v>
      </c>
      <c r="Y109" s="32" t="e">
        <f>VLOOKUP($A$5&amp;$A109,'Wards 2011'!$A$2:$BD$8547,Y$19,FALSE)</f>
        <v>#N/A</v>
      </c>
      <c r="Z109" s="32" t="e">
        <f>VLOOKUP($A$5&amp;$A109,'Wards 2011'!$A$2:$BD$8547,Z$19,FALSE)</f>
        <v>#N/A</v>
      </c>
      <c r="AA109" s="32" t="e">
        <f>VLOOKUP($A$5&amp;$A109,'Wards 2011'!$A$2:$BD$8547,AA$19,FALSE)</f>
        <v>#N/A</v>
      </c>
      <c r="AB109" s="32" t="e">
        <f>VLOOKUP($A$5&amp;$A109,'Wards 2011'!$A$2:$BD$8547,AB$19,FALSE)</f>
        <v>#N/A</v>
      </c>
      <c r="AC109" s="2" t="e">
        <f>VLOOKUP($A$5&amp;$A109,'Wards 2011'!$A$2:$BD$8547,AC$19,FALSE)</f>
        <v>#N/A</v>
      </c>
      <c r="AD109" s="2" t="e">
        <f>VLOOKUP($A$5&amp;$A109,'Wards 2011'!$A$2:$BD$8547,AD$19,FALSE)</f>
        <v>#N/A</v>
      </c>
      <c r="AE109" s="32" t="e">
        <f>VLOOKUP($A$5&amp;$A109,'Wards 2011'!$A$2:$BD$8547,AE$19,FALSE)</f>
        <v>#N/A</v>
      </c>
      <c r="AF109" s="32" t="e">
        <f>VLOOKUP($A$5&amp;$A109,'Wards 2011'!$A$2:$BD$8547,AF$19,FALSE)</f>
        <v>#N/A</v>
      </c>
      <c r="AG109" s="32" t="e">
        <f>VLOOKUP($A$5&amp;$A109,'Wards 2011'!$A$2:$BD$8547,AG$19,FALSE)</f>
        <v>#N/A</v>
      </c>
      <c r="AH109" s="2" t="e">
        <f>VLOOKUP($A$5&amp;$A109,'Wards 2011'!$A$2:$BD$8547,AH$19,FALSE)</f>
        <v>#N/A</v>
      </c>
      <c r="AI109" s="2" t="e">
        <f>VLOOKUP($A$5&amp;$A109,'Wards 2011'!$A$2:$BD$8547,AI$19,FALSE)</f>
        <v>#N/A</v>
      </c>
      <c r="AJ109" s="32" t="e">
        <f>VLOOKUP($A$5&amp;$A109,'Wards 2011'!$A$2:$BD$8547,AJ$19,FALSE)</f>
        <v>#N/A</v>
      </c>
      <c r="AK109" s="32" t="e">
        <f>VLOOKUP($A$5&amp;$A109,'Wards 2011'!$A$2:$BD$8547,AK$19,FALSE)</f>
        <v>#N/A</v>
      </c>
      <c r="AL109" s="32" t="e">
        <f>VLOOKUP($A$5&amp;$A109,'Wards 2011'!$A$2:$BD$8547,AL$19,FALSE)</f>
        <v>#N/A</v>
      </c>
      <c r="AM109" s="32" t="e">
        <f>VLOOKUP($A$5&amp;$A109,'Wards 2011'!$A$2:$BD$8547,AM$19,FALSE)</f>
        <v>#N/A</v>
      </c>
      <c r="AN109" s="39" t="e">
        <f>VLOOKUP($A$5&amp;$A109,'Wards 2011'!$A$2:$BD$8547,AN$19,FALSE)</f>
        <v>#N/A</v>
      </c>
      <c r="AO109" s="39" t="e">
        <f>VLOOKUP($A$5&amp;$A109,'Wards 2011'!$A$2:$BD$8547,AO$19,FALSE)</f>
        <v>#N/A</v>
      </c>
    </row>
    <row r="110" spans="1:41" x14ac:dyDescent="0.25">
      <c r="A110">
        <v>91</v>
      </c>
      <c r="B110" s="2" t="e">
        <f>VLOOKUP($A$5&amp;$A110,'Wards 2011'!$A$2:$BD$8547,B$19,FALSE)</f>
        <v>#N/A</v>
      </c>
      <c r="C110" s="2" t="e">
        <f>VLOOKUP($A$5&amp;$A110,'Wards 2011'!$A$2:$BD$8547,C$19,FALSE)</f>
        <v>#N/A</v>
      </c>
      <c r="D110" s="32" t="e">
        <f>VLOOKUP($A$5&amp;$A110,'Wards 2011'!$A$2:$BD$8547,D$19,FALSE)</f>
        <v>#N/A</v>
      </c>
      <c r="E110" s="2" t="e">
        <f>VLOOKUP($A$5&amp;$A110,'Wards 2011'!$A$2:$BD$8547,E$19,FALSE)</f>
        <v>#N/A</v>
      </c>
      <c r="F110" s="32" t="e">
        <f>VLOOKUP($A$5&amp;$A110,'Wards 2011'!$A$2:$BD$8547,F$19,FALSE)</f>
        <v>#N/A</v>
      </c>
      <c r="G110" s="32" t="e">
        <f>VLOOKUP($A$5&amp;$A110,'Wards 2011'!$A$2:$BD$8547,G$19,FALSE)</f>
        <v>#N/A</v>
      </c>
      <c r="H110" s="32" t="e">
        <f>VLOOKUP($A$5&amp;$A110,'Wards 2011'!$A$2:$BD$8547,H$19,FALSE)</f>
        <v>#N/A</v>
      </c>
      <c r="I110" s="32" t="e">
        <f>VLOOKUP($A$5&amp;$A110,'Wards 2011'!$A$2:$BD$8547,I$19,FALSE)</f>
        <v>#N/A</v>
      </c>
      <c r="J110" s="32" t="e">
        <f>VLOOKUP($A$5&amp;$A110,'Wards 2011'!$A$2:$BD$8547,J$19,FALSE)</f>
        <v>#N/A</v>
      </c>
      <c r="K110" s="32" t="e">
        <f>VLOOKUP($A$5&amp;$A110,'Wards 2011'!$A$2:$BD$8547,K$19,FALSE)</f>
        <v>#N/A</v>
      </c>
      <c r="L110" s="32" t="e">
        <f>VLOOKUP($A$5&amp;$A110,'Wards 2011'!$A$2:$BD$8547,L$19,FALSE)</f>
        <v>#N/A</v>
      </c>
      <c r="M110" s="32" t="e">
        <f>VLOOKUP($A$5&amp;$A110,'Wards 2011'!$A$2:$BD$8547,M$19,FALSE)</f>
        <v>#N/A</v>
      </c>
      <c r="N110" s="32" t="e">
        <f>VLOOKUP($A$5&amp;$A110,'Wards 2011'!$A$2:$BD$8547,N$19,FALSE)</f>
        <v>#N/A</v>
      </c>
      <c r="O110" s="32" t="e">
        <f>VLOOKUP($A$5&amp;$A110,'Wards 2011'!$A$2:$BD$8547,O$19,FALSE)</f>
        <v>#N/A</v>
      </c>
      <c r="P110" s="32" t="e">
        <f>VLOOKUP($A$5&amp;$A110,'Wards 2011'!$A$2:$BD$8547,P$19,FALSE)</f>
        <v>#N/A</v>
      </c>
      <c r="Q110" s="32" t="e">
        <f>VLOOKUP($A$5&amp;$A110,'Wards 2011'!$A$2:$BD$8547,Q$19,FALSE)</f>
        <v>#N/A</v>
      </c>
      <c r="R110" s="32" t="e">
        <f>VLOOKUP($A$5&amp;$A110,'Wards 2011'!$A$2:$BD$8547,R$19,FALSE)</f>
        <v>#N/A</v>
      </c>
      <c r="S110" s="32" t="e">
        <f>VLOOKUP($A$5&amp;$A110,'Wards 2011'!$A$2:$BD$8547,S$19,FALSE)</f>
        <v>#N/A</v>
      </c>
      <c r="T110" s="32" t="e">
        <f>VLOOKUP($A$5&amp;$A110,'Wards 2011'!$A$2:$BD$8547,T$19,FALSE)</f>
        <v>#N/A</v>
      </c>
      <c r="U110" s="32" t="e">
        <f>VLOOKUP($A$5&amp;$A110,'Wards 2011'!$A$2:$BD$8547,U$19,FALSE)</f>
        <v>#N/A</v>
      </c>
      <c r="V110" s="32" t="e">
        <f>VLOOKUP($A$5&amp;$A110,'Wards 2011'!$A$2:$BD$8547,V$19,FALSE)</f>
        <v>#N/A</v>
      </c>
      <c r="W110" s="32" t="e">
        <f>VLOOKUP($A$5&amp;$A110,'Wards 2011'!$A$2:$BD$8547,W$19,FALSE)</f>
        <v>#N/A</v>
      </c>
      <c r="X110" s="32" t="e">
        <f>VLOOKUP($A$5&amp;$A110,'Wards 2011'!$A$2:$BD$8547,X$19,FALSE)</f>
        <v>#N/A</v>
      </c>
      <c r="Y110" s="32" t="e">
        <f>VLOOKUP($A$5&amp;$A110,'Wards 2011'!$A$2:$BD$8547,Y$19,FALSE)</f>
        <v>#N/A</v>
      </c>
      <c r="Z110" s="32" t="e">
        <f>VLOOKUP($A$5&amp;$A110,'Wards 2011'!$A$2:$BD$8547,Z$19,FALSE)</f>
        <v>#N/A</v>
      </c>
      <c r="AA110" s="32" t="e">
        <f>VLOOKUP($A$5&amp;$A110,'Wards 2011'!$A$2:$BD$8547,AA$19,FALSE)</f>
        <v>#N/A</v>
      </c>
      <c r="AB110" s="32" t="e">
        <f>VLOOKUP($A$5&amp;$A110,'Wards 2011'!$A$2:$BD$8547,AB$19,FALSE)</f>
        <v>#N/A</v>
      </c>
      <c r="AC110" s="2" t="e">
        <f>VLOOKUP($A$5&amp;$A110,'Wards 2011'!$A$2:$BD$8547,AC$19,FALSE)</f>
        <v>#N/A</v>
      </c>
      <c r="AD110" s="2" t="e">
        <f>VLOOKUP($A$5&amp;$A110,'Wards 2011'!$A$2:$BD$8547,AD$19,FALSE)</f>
        <v>#N/A</v>
      </c>
      <c r="AE110" s="32" t="e">
        <f>VLOOKUP($A$5&amp;$A110,'Wards 2011'!$A$2:$BD$8547,AE$19,FALSE)</f>
        <v>#N/A</v>
      </c>
      <c r="AF110" s="32" t="e">
        <f>VLOOKUP($A$5&amp;$A110,'Wards 2011'!$A$2:$BD$8547,AF$19,FALSE)</f>
        <v>#N/A</v>
      </c>
      <c r="AG110" s="32" t="e">
        <f>VLOOKUP($A$5&amp;$A110,'Wards 2011'!$A$2:$BD$8547,AG$19,FALSE)</f>
        <v>#N/A</v>
      </c>
      <c r="AH110" s="2" t="e">
        <f>VLOOKUP($A$5&amp;$A110,'Wards 2011'!$A$2:$BD$8547,AH$19,FALSE)</f>
        <v>#N/A</v>
      </c>
      <c r="AI110" s="2" t="e">
        <f>VLOOKUP($A$5&amp;$A110,'Wards 2011'!$A$2:$BD$8547,AI$19,FALSE)</f>
        <v>#N/A</v>
      </c>
      <c r="AJ110" s="32" t="e">
        <f>VLOOKUP($A$5&amp;$A110,'Wards 2011'!$A$2:$BD$8547,AJ$19,FALSE)</f>
        <v>#N/A</v>
      </c>
      <c r="AK110" s="32" t="e">
        <f>VLOOKUP($A$5&amp;$A110,'Wards 2011'!$A$2:$BD$8547,AK$19,FALSE)</f>
        <v>#N/A</v>
      </c>
      <c r="AL110" s="32" t="e">
        <f>VLOOKUP($A$5&amp;$A110,'Wards 2011'!$A$2:$BD$8547,AL$19,FALSE)</f>
        <v>#N/A</v>
      </c>
      <c r="AM110" s="32" t="e">
        <f>VLOOKUP($A$5&amp;$A110,'Wards 2011'!$A$2:$BD$8547,AM$19,FALSE)</f>
        <v>#N/A</v>
      </c>
      <c r="AN110" s="39" t="e">
        <f>VLOOKUP($A$5&amp;$A110,'Wards 2011'!$A$2:$BD$8547,AN$19,FALSE)</f>
        <v>#N/A</v>
      </c>
      <c r="AO110" s="39" t="e">
        <f>VLOOKUP($A$5&amp;$A110,'Wards 2011'!$A$2:$BD$8547,AO$19,FALSE)</f>
        <v>#N/A</v>
      </c>
    </row>
    <row r="111" spans="1:41" x14ac:dyDescent="0.25">
      <c r="A111">
        <v>92</v>
      </c>
      <c r="B111" s="2" t="e">
        <f>VLOOKUP($A$5&amp;$A111,'Wards 2011'!$A$2:$BD$8547,B$19,FALSE)</f>
        <v>#N/A</v>
      </c>
      <c r="C111" s="2" t="e">
        <f>VLOOKUP($A$5&amp;$A111,'Wards 2011'!$A$2:$BD$8547,C$19,FALSE)</f>
        <v>#N/A</v>
      </c>
      <c r="D111" s="32" t="e">
        <f>VLOOKUP($A$5&amp;$A111,'Wards 2011'!$A$2:$BD$8547,D$19,FALSE)</f>
        <v>#N/A</v>
      </c>
      <c r="E111" s="2" t="e">
        <f>VLOOKUP($A$5&amp;$A111,'Wards 2011'!$A$2:$BD$8547,E$19,FALSE)</f>
        <v>#N/A</v>
      </c>
      <c r="F111" s="32" t="e">
        <f>VLOOKUP($A$5&amp;$A111,'Wards 2011'!$A$2:$BD$8547,F$19,FALSE)</f>
        <v>#N/A</v>
      </c>
      <c r="G111" s="32" t="e">
        <f>VLOOKUP($A$5&amp;$A111,'Wards 2011'!$A$2:$BD$8547,G$19,FALSE)</f>
        <v>#N/A</v>
      </c>
      <c r="H111" s="32" t="e">
        <f>VLOOKUP($A$5&amp;$A111,'Wards 2011'!$A$2:$BD$8547,H$19,FALSE)</f>
        <v>#N/A</v>
      </c>
      <c r="I111" s="32" t="e">
        <f>VLOOKUP($A$5&amp;$A111,'Wards 2011'!$A$2:$BD$8547,I$19,FALSE)</f>
        <v>#N/A</v>
      </c>
      <c r="J111" s="32" t="e">
        <f>VLOOKUP($A$5&amp;$A111,'Wards 2011'!$A$2:$BD$8547,J$19,FALSE)</f>
        <v>#N/A</v>
      </c>
      <c r="K111" s="32" t="e">
        <f>VLOOKUP($A$5&amp;$A111,'Wards 2011'!$A$2:$BD$8547,K$19,FALSE)</f>
        <v>#N/A</v>
      </c>
      <c r="L111" s="32" t="e">
        <f>VLOOKUP($A$5&amp;$A111,'Wards 2011'!$A$2:$BD$8547,L$19,FALSE)</f>
        <v>#N/A</v>
      </c>
      <c r="M111" s="32" t="e">
        <f>VLOOKUP($A$5&amp;$A111,'Wards 2011'!$A$2:$BD$8547,M$19,FALSE)</f>
        <v>#N/A</v>
      </c>
      <c r="N111" s="32" t="e">
        <f>VLOOKUP($A$5&amp;$A111,'Wards 2011'!$A$2:$BD$8547,N$19,FALSE)</f>
        <v>#N/A</v>
      </c>
      <c r="O111" s="32" t="e">
        <f>VLOOKUP($A$5&amp;$A111,'Wards 2011'!$A$2:$BD$8547,O$19,FALSE)</f>
        <v>#N/A</v>
      </c>
      <c r="P111" s="32" t="e">
        <f>VLOOKUP($A$5&amp;$A111,'Wards 2011'!$A$2:$BD$8547,P$19,FALSE)</f>
        <v>#N/A</v>
      </c>
      <c r="Q111" s="32" t="e">
        <f>VLOOKUP($A$5&amp;$A111,'Wards 2011'!$A$2:$BD$8547,Q$19,FALSE)</f>
        <v>#N/A</v>
      </c>
      <c r="R111" s="32" t="e">
        <f>VLOOKUP($A$5&amp;$A111,'Wards 2011'!$A$2:$BD$8547,R$19,FALSE)</f>
        <v>#N/A</v>
      </c>
      <c r="S111" s="32" t="e">
        <f>VLOOKUP($A$5&amp;$A111,'Wards 2011'!$A$2:$BD$8547,S$19,FALSE)</f>
        <v>#N/A</v>
      </c>
      <c r="T111" s="32" t="e">
        <f>VLOOKUP($A$5&amp;$A111,'Wards 2011'!$A$2:$BD$8547,T$19,FALSE)</f>
        <v>#N/A</v>
      </c>
      <c r="U111" s="32" t="e">
        <f>VLOOKUP($A$5&amp;$A111,'Wards 2011'!$A$2:$BD$8547,U$19,FALSE)</f>
        <v>#N/A</v>
      </c>
      <c r="V111" s="32" t="e">
        <f>VLOOKUP($A$5&amp;$A111,'Wards 2011'!$A$2:$BD$8547,V$19,FALSE)</f>
        <v>#N/A</v>
      </c>
      <c r="W111" s="32" t="e">
        <f>VLOOKUP($A$5&amp;$A111,'Wards 2011'!$A$2:$BD$8547,W$19,FALSE)</f>
        <v>#N/A</v>
      </c>
      <c r="X111" s="32" t="e">
        <f>VLOOKUP($A$5&amp;$A111,'Wards 2011'!$A$2:$BD$8547,X$19,FALSE)</f>
        <v>#N/A</v>
      </c>
      <c r="Y111" s="32" t="e">
        <f>VLOOKUP($A$5&amp;$A111,'Wards 2011'!$A$2:$BD$8547,Y$19,FALSE)</f>
        <v>#N/A</v>
      </c>
      <c r="Z111" s="32" t="e">
        <f>VLOOKUP($A$5&amp;$A111,'Wards 2011'!$A$2:$BD$8547,Z$19,FALSE)</f>
        <v>#N/A</v>
      </c>
      <c r="AA111" s="32" t="e">
        <f>VLOOKUP($A$5&amp;$A111,'Wards 2011'!$A$2:$BD$8547,AA$19,FALSE)</f>
        <v>#N/A</v>
      </c>
      <c r="AB111" s="32" t="e">
        <f>VLOOKUP($A$5&amp;$A111,'Wards 2011'!$A$2:$BD$8547,AB$19,FALSE)</f>
        <v>#N/A</v>
      </c>
      <c r="AC111" s="2" t="e">
        <f>VLOOKUP($A$5&amp;$A111,'Wards 2011'!$A$2:$BD$8547,AC$19,FALSE)</f>
        <v>#N/A</v>
      </c>
      <c r="AD111" s="2" t="e">
        <f>VLOOKUP($A$5&amp;$A111,'Wards 2011'!$A$2:$BD$8547,AD$19,FALSE)</f>
        <v>#N/A</v>
      </c>
      <c r="AE111" s="32" t="e">
        <f>VLOOKUP($A$5&amp;$A111,'Wards 2011'!$A$2:$BD$8547,AE$19,FALSE)</f>
        <v>#N/A</v>
      </c>
      <c r="AF111" s="32" t="e">
        <f>VLOOKUP($A$5&amp;$A111,'Wards 2011'!$A$2:$BD$8547,AF$19,FALSE)</f>
        <v>#N/A</v>
      </c>
      <c r="AG111" s="32" t="e">
        <f>VLOOKUP($A$5&amp;$A111,'Wards 2011'!$A$2:$BD$8547,AG$19,FALSE)</f>
        <v>#N/A</v>
      </c>
      <c r="AH111" s="2" t="e">
        <f>VLOOKUP($A$5&amp;$A111,'Wards 2011'!$A$2:$BD$8547,AH$19,FALSE)</f>
        <v>#N/A</v>
      </c>
      <c r="AI111" s="2" t="e">
        <f>VLOOKUP($A$5&amp;$A111,'Wards 2011'!$A$2:$BD$8547,AI$19,FALSE)</f>
        <v>#N/A</v>
      </c>
      <c r="AJ111" s="32" t="e">
        <f>VLOOKUP($A$5&amp;$A111,'Wards 2011'!$A$2:$BD$8547,AJ$19,FALSE)</f>
        <v>#N/A</v>
      </c>
      <c r="AK111" s="32" t="e">
        <f>VLOOKUP($A$5&amp;$A111,'Wards 2011'!$A$2:$BD$8547,AK$19,FALSE)</f>
        <v>#N/A</v>
      </c>
      <c r="AL111" s="32" t="e">
        <f>VLOOKUP($A$5&amp;$A111,'Wards 2011'!$A$2:$BD$8547,AL$19,FALSE)</f>
        <v>#N/A</v>
      </c>
      <c r="AM111" s="32" t="e">
        <f>VLOOKUP($A$5&amp;$A111,'Wards 2011'!$A$2:$BD$8547,AM$19,FALSE)</f>
        <v>#N/A</v>
      </c>
      <c r="AN111" s="39" t="e">
        <f>VLOOKUP($A$5&amp;$A111,'Wards 2011'!$A$2:$BD$8547,AN$19,FALSE)</f>
        <v>#N/A</v>
      </c>
      <c r="AO111" s="39" t="e">
        <f>VLOOKUP($A$5&amp;$A111,'Wards 2011'!$A$2:$BD$8547,AO$19,FALSE)</f>
        <v>#N/A</v>
      </c>
    </row>
    <row r="112" spans="1:41" x14ac:dyDescent="0.25">
      <c r="A112">
        <v>93</v>
      </c>
      <c r="B112" s="2" t="e">
        <f>VLOOKUP($A$5&amp;$A112,'Wards 2011'!$A$2:$BD$8547,B$19,FALSE)</f>
        <v>#N/A</v>
      </c>
      <c r="C112" s="2" t="e">
        <f>VLOOKUP($A$5&amp;$A112,'Wards 2011'!$A$2:$BD$8547,C$19,FALSE)</f>
        <v>#N/A</v>
      </c>
      <c r="D112" s="32" t="e">
        <f>VLOOKUP($A$5&amp;$A112,'Wards 2011'!$A$2:$BD$8547,D$19,FALSE)</f>
        <v>#N/A</v>
      </c>
      <c r="E112" s="2" t="e">
        <f>VLOOKUP($A$5&amp;$A112,'Wards 2011'!$A$2:$BD$8547,E$19,FALSE)</f>
        <v>#N/A</v>
      </c>
      <c r="F112" s="32" t="e">
        <f>VLOOKUP($A$5&amp;$A112,'Wards 2011'!$A$2:$BD$8547,F$19,FALSE)</f>
        <v>#N/A</v>
      </c>
      <c r="G112" s="32" t="e">
        <f>VLOOKUP($A$5&amp;$A112,'Wards 2011'!$A$2:$BD$8547,G$19,FALSE)</f>
        <v>#N/A</v>
      </c>
      <c r="H112" s="32" t="e">
        <f>VLOOKUP($A$5&amp;$A112,'Wards 2011'!$A$2:$BD$8547,H$19,FALSE)</f>
        <v>#N/A</v>
      </c>
      <c r="I112" s="32" t="e">
        <f>VLOOKUP($A$5&amp;$A112,'Wards 2011'!$A$2:$BD$8547,I$19,FALSE)</f>
        <v>#N/A</v>
      </c>
      <c r="J112" s="32" t="e">
        <f>VLOOKUP($A$5&amp;$A112,'Wards 2011'!$A$2:$BD$8547,J$19,FALSE)</f>
        <v>#N/A</v>
      </c>
      <c r="K112" s="32" t="e">
        <f>VLOOKUP($A$5&amp;$A112,'Wards 2011'!$A$2:$BD$8547,K$19,FALSE)</f>
        <v>#N/A</v>
      </c>
      <c r="L112" s="32" t="e">
        <f>VLOOKUP($A$5&amp;$A112,'Wards 2011'!$A$2:$BD$8547,L$19,FALSE)</f>
        <v>#N/A</v>
      </c>
      <c r="M112" s="32" t="e">
        <f>VLOOKUP($A$5&amp;$A112,'Wards 2011'!$A$2:$BD$8547,M$19,FALSE)</f>
        <v>#N/A</v>
      </c>
      <c r="N112" s="32" t="e">
        <f>VLOOKUP($A$5&amp;$A112,'Wards 2011'!$A$2:$BD$8547,N$19,FALSE)</f>
        <v>#N/A</v>
      </c>
      <c r="O112" s="32" t="e">
        <f>VLOOKUP($A$5&amp;$A112,'Wards 2011'!$A$2:$BD$8547,O$19,FALSE)</f>
        <v>#N/A</v>
      </c>
      <c r="P112" s="32" t="e">
        <f>VLOOKUP($A$5&amp;$A112,'Wards 2011'!$A$2:$BD$8547,P$19,FALSE)</f>
        <v>#N/A</v>
      </c>
      <c r="Q112" s="32" t="e">
        <f>VLOOKUP($A$5&amp;$A112,'Wards 2011'!$A$2:$BD$8547,Q$19,FALSE)</f>
        <v>#N/A</v>
      </c>
      <c r="R112" s="32" t="e">
        <f>VLOOKUP($A$5&amp;$A112,'Wards 2011'!$A$2:$BD$8547,R$19,FALSE)</f>
        <v>#N/A</v>
      </c>
      <c r="S112" s="32" t="e">
        <f>VLOOKUP($A$5&amp;$A112,'Wards 2011'!$A$2:$BD$8547,S$19,FALSE)</f>
        <v>#N/A</v>
      </c>
      <c r="T112" s="32" t="e">
        <f>VLOOKUP($A$5&amp;$A112,'Wards 2011'!$A$2:$BD$8547,T$19,FALSE)</f>
        <v>#N/A</v>
      </c>
      <c r="U112" s="32" t="e">
        <f>VLOOKUP($A$5&amp;$A112,'Wards 2011'!$A$2:$BD$8547,U$19,FALSE)</f>
        <v>#N/A</v>
      </c>
      <c r="V112" s="32" t="e">
        <f>VLOOKUP($A$5&amp;$A112,'Wards 2011'!$A$2:$BD$8547,V$19,FALSE)</f>
        <v>#N/A</v>
      </c>
      <c r="W112" s="32" t="e">
        <f>VLOOKUP($A$5&amp;$A112,'Wards 2011'!$A$2:$BD$8547,W$19,FALSE)</f>
        <v>#N/A</v>
      </c>
      <c r="X112" s="32" t="e">
        <f>VLOOKUP($A$5&amp;$A112,'Wards 2011'!$A$2:$BD$8547,X$19,FALSE)</f>
        <v>#N/A</v>
      </c>
      <c r="Y112" s="32" t="e">
        <f>VLOOKUP($A$5&amp;$A112,'Wards 2011'!$A$2:$BD$8547,Y$19,FALSE)</f>
        <v>#N/A</v>
      </c>
      <c r="Z112" s="32" t="e">
        <f>VLOOKUP($A$5&amp;$A112,'Wards 2011'!$A$2:$BD$8547,Z$19,FALSE)</f>
        <v>#N/A</v>
      </c>
      <c r="AA112" s="32" t="e">
        <f>VLOOKUP($A$5&amp;$A112,'Wards 2011'!$A$2:$BD$8547,AA$19,FALSE)</f>
        <v>#N/A</v>
      </c>
      <c r="AB112" s="32" t="e">
        <f>VLOOKUP($A$5&amp;$A112,'Wards 2011'!$A$2:$BD$8547,AB$19,FALSE)</f>
        <v>#N/A</v>
      </c>
      <c r="AC112" s="2" t="e">
        <f>VLOOKUP($A$5&amp;$A112,'Wards 2011'!$A$2:$BD$8547,AC$19,FALSE)</f>
        <v>#N/A</v>
      </c>
      <c r="AD112" s="2" t="e">
        <f>VLOOKUP($A$5&amp;$A112,'Wards 2011'!$A$2:$BD$8547,AD$19,FALSE)</f>
        <v>#N/A</v>
      </c>
      <c r="AE112" s="32" t="e">
        <f>VLOOKUP($A$5&amp;$A112,'Wards 2011'!$A$2:$BD$8547,AE$19,FALSE)</f>
        <v>#N/A</v>
      </c>
      <c r="AF112" s="32" t="e">
        <f>VLOOKUP($A$5&amp;$A112,'Wards 2011'!$A$2:$BD$8547,AF$19,FALSE)</f>
        <v>#N/A</v>
      </c>
      <c r="AG112" s="32" t="e">
        <f>VLOOKUP($A$5&amp;$A112,'Wards 2011'!$A$2:$BD$8547,AG$19,FALSE)</f>
        <v>#N/A</v>
      </c>
      <c r="AH112" s="2" t="e">
        <f>VLOOKUP($A$5&amp;$A112,'Wards 2011'!$A$2:$BD$8547,AH$19,FALSE)</f>
        <v>#N/A</v>
      </c>
      <c r="AI112" s="2" t="e">
        <f>VLOOKUP($A$5&amp;$A112,'Wards 2011'!$A$2:$BD$8547,AI$19,FALSE)</f>
        <v>#N/A</v>
      </c>
      <c r="AJ112" s="32" t="e">
        <f>VLOOKUP($A$5&amp;$A112,'Wards 2011'!$A$2:$BD$8547,AJ$19,FALSE)</f>
        <v>#N/A</v>
      </c>
      <c r="AK112" s="32" t="e">
        <f>VLOOKUP($A$5&amp;$A112,'Wards 2011'!$A$2:$BD$8547,AK$19,FALSE)</f>
        <v>#N/A</v>
      </c>
      <c r="AL112" s="32" t="e">
        <f>VLOOKUP($A$5&amp;$A112,'Wards 2011'!$A$2:$BD$8547,AL$19,FALSE)</f>
        <v>#N/A</v>
      </c>
      <c r="AM112" s="32" t="e">
        <f>VLOOKUP($A$5&amp;$A112,'Wards 2011'!$A$2:$BD$8547,AM$19,FALSE)</f>
        <v>#N/A</v>
      </c>
      <c r="AN112" s="39" t="e">
        <f>VLOOKUP($A$5&amp;$A112,'Wards 2011'!$A$2:$BD$8547,AN$19,FALSE)</f>
        <v>#N/A</v>
      </c>
      <c r="AO112" s="39" t="e">
        <f>VLOOKUP($A$5&amp;$A112,'Wards 2011'!$A$2:$BD$8547,AO$19,FALSE)</f>
        <v>#N/A</v>
      </c>
    </row>
    <row r="113" spans="1:41" x14ac:dyDescent="0.25">
      <c r="A113">
        <v>94</v>
      </c>
      <c r="B113" s="2" t="e">
        <f>VLOOKUP($A$5&amp;$A113,'Wards 2011'!$A$2:$BD$8547,B$19,FALSE)</f>
        <v>#N/A</v>
      </c>
      <c r="C113" s="2" t="e">
        <f>VLOOKUP($A$5&amp;$A113,'Wards 2011'!$A$2:$BD$8547,C$19,FALSE)</f>
        <v>#N/A</v>
      </c>
      <c r="D113" s="32" t="e">
        <f>VLOOKUP($A$5&amp;$A113,'Wards 2011'!$A$2:$BD$8547,D$19,FALSE)</f>
        <v>#N/A</v>
      </c>
      <c r="E113" s="2" t="e">
        <f>VLOOKUP($A$5&amp;$A113,'Wards 2011'!$A$2:$BD$8547,E$19,FALSE)</f>
        <v>#N/A</v>
      </c>
      <c r="F113" s="32" t="e">
        <f>VLOOKUP($A$5&amp;$A113,'Wards 2011'!$A$2:$BD$8547,F$19,FALSE)</f>
        <v>#N/A</v>
      </c>
      <c r="G113" s="32" t="e">
        <f>VLOOKUP($A$5&amp;$A113,'Wards 2011'!$A$2:$BD$8547,G$19,FALSE)</f>
        <v>#N/A</v>
      </c>
      <c r="H113" s="32" t="e">
        <f>VLOOKUP($A$5&amp;$A113,'Wards 2011'!$A$2:$BD$8547,H$19,FALSE)</f>
        <v>#N/A</v>
      </c>
      <c r="I113" s="32" t="e">
        <f>VLOOKUP($A$5&amp;$A113,'Wards 2011'!$A$2:$BD$8547,I$19,FALSE)</f>
        <v>#N/A</v>
      </c>
      <c r="J113" s="32" t="e">
        <f>VLOOKUP($A$5&amp;$A113,'Wards 2011'!$A$2:$BD$8547,J$19,FALSE)</f>
        <v>#N/A</v>
      </c>
      <c r="K113" s="32" t="e">
        <f>VLOOKUP($A$5&amp;$A113,'Wards 2011'!$A$2:$BD$8547,K$19,FALSE)</f>
        <v>#N/A</v>
      </c>
      <c r="L113" s="32" t="e">
        <f>VLOOKUP($A$5&amp;$A113,'Wards 2011'!$A$2:$BD$8547,L$19,FALSE)</f>
        <v>#N/A</v>
      </c>
      <c r="M113" s="32" t="e">
        <f>VLOOKUP($A$5&amp;$A113,'Wards 2011'!$A$2:$BD$8547,M$19,FALSE)</f>
        <v>#N/A</v>
      </c>
      <c r="N113" s="32" t="e">
        <f>VLOOKUP($A$5&amp;$A113,'Wards 2011'!$A$2:$BD$8547,N$19,FALSE)</f>
        <v>#N/A</v>
      </c>
      <c r="O113" s="32" t="e">
        <f>VLOOKUP($A$5&amp;$A113,'Wards 2011'!$A$2:$BD$8547,O$19,FALSE)</f>
        <v>#N/A</v>
      </c>
      <c r="P113" s="32" t="e">
        <f>VLOOKUP($A$5&amp;$A113,'Wards 2011'!$A$2:$BD$8547,P$19,FALSE)</f>
        <v>#N/A</v>
      </c>
      <c r="Q113" s="32" t="e">
        <f>VLOOKUP($A$5&amp;$A113,'Wards 2011'!$A$2:$BD$8547,Q$19,FALSE)</f>
        <v>#N/A</v>
      </c>
      <c r="R113" s="32" t="e">
        <f>VLOOKUP($A$5&amp;$A113,'Wards 2011'!$A$2:$BD$8547,R$19,FALSE)</f>
        <v>#N/A</v>
      </c>
      <c r="S113" s="32" t="e">
        <f>VLOOKUP($A$5&amp;$A113,'Wards 2011'!$A$2:$BD$8547,S$19,FALSE)</f>
        <v>#N/A</v>
      </c>
      <c r="T113" s="32" t="e">
        <f>VLOOKUP($A$5&amp;$A113,'Wards 2011'!$A$2:$BD$8547,T$19,FALSE)</f>
        <v>#N/A</v>
      </c>
      <c r="U113" s="32" t="e">
        <f>VLOOKUP($A$5&amp;$A113,'Wards 2011'!$A$2:$BD$8547,U$19,FALSE)</f>
        <v>#N/A</v>
      </c>
      <c r="V113" s="32" t="e">
        <f>VLOOKUP($A$5&amp;$A113,'Wards 2011'!$A$2:$BD$8547,V$19,FALSE)</f>
        <v>#N/A</v>
      </c>
      <c r="W113" s="32" t="e">
        <f>VLOOKUP($A$5&amp;$A113,'Wards 2011'!$A$2:$BD$8547,W$19,FALSE)</f>
        <v>#N/A</v>
      </c>
      <c r="X113" s="32" t="e">
        <f>VLOOKUP($A$5&amp;$A113,'Wards 2011'!$A$2:$BD$8547,X$19,FALSE)</f>
        <v>#N/A</v>
      </c>
      <c r="Y113" s="32" t="e">
        <f>VLOOKUP($A$5&amp;$A113,'Wards 2011'!$A$2:$BD$8547,Y$19,FALSE)</f>
        <v>#N/A</v>
      </c>
      <c r="Z113" s="32" t="e">
        <f>VLOOKUP($A$5&amp;$A113,'Wards 2011'!$A$2:$BD$8547,Z$19,FALSE)</f>
        <v>#N/A</v>
      </c>
      <c r="AA113" s="32" t="e">
        <f>VLOOKUP($A$5&amp;$A113,'Wards 2011'!$A$2:$BD$8547,AA$19,FALSE)</f>
        <v>#N/A</v>
      </c>
      <c r="AB113" s="32" t="e">
        <f>VLOOKUP($A$5&amp;$A113,'Wards 2011'!$A$2:$BD$8547,AB$19,FALSE)</f>
        <v>#N/A</v>
      </c>
      <c r="AC113" s="2" t="e">
        <f>VLOOKUP($A$5&amp;$A113,'Wards 2011'!$A$2:$BD$8547,AC$19,FALSE)</f>
        <v>#N/A</v>
      </c>
      <c r="AD113" s="2" t="e">
        <f>VLOOKUP($A$5&amp;$A113,'Wards 2011'!$A$2:$BD$8547,AD$19,FALSE)</f>
        <v>#N/A</v>
      </c>
      <c r="AE113" s="32" t="e">
        <f>VLOOKUP($A$5&amp;$A113,'Wards 2011'!$A$2:$BD$8547,AE$19,FALSE)</f>
        <v>#N/A</v>
      </c>
      <c r="AF113" s="32" t="e">
        <f>VLOOKUP($A$5&amp;$A113,'Wards 2011'!$A$2:$BD$8547,AF$19,FALSE)</f>
        <v>#N/A</v>
      </c>
      <c r="AG113" s="32" t="e">
        <f>VLOOKUP($A$5&amp;$A113,'Wards 2011'!$A$2:$BD$8547,AG$19,FALSE)</f>
        <v>#N/A</v>
      </c>
      <c r="AH113" s="2" t="e">
        <f>VLOOKUP($A$5&amp;$A113,'Wards 2011'!$A$2:$BD$8547,AH$19,FALSE)</f>
        <v>#N/A</v>
      </c>
      <c r="AI113" s="2" t="e">
        <f>VLOOKUP($A$5&amp;$A113,'Wards 2011'!$A$2:$BD$8547,AI$19,FALSE)</f>
        <v>#N/A</v>
      </c>
      <c r="AJ113" s="32" t="e">
        <f>VLOOKUP($A$5&amp;$A113,'Wards 2011'!$A$2:$BD$8547,AJ$19,FALSE)</f>
        <v>#N/A</v>
      </c>
      <c r="AK113" s="32" t="e">
        <f>VLOOKUP($A$5&amp;$A113,'Wards 2011'!$A$2:$BD$8547,AK$19,FALSE)</f>
        <v>#N/A</v>
      </c>
      <c r="AL113" s="32" t="e">
        <f>VLOOKUP($A$5&amp;$A113,'Wards 2011'!$A$2:$BD$8547,AL$19,FALSE)</f>
        <v>#N/A</v>
      </c>
      <c r="AM113" s="32" t="e">
        <f>VLOOKUP($A$5&amp;$A113,'Wards 2011'!$A$2:$BD$8547,AM$19,FALSE)</f>
        <v>#N/A</v>
      </c>
      <c r="AN113" s="39" t="e">
        <f>VLOOKUP($A$5&amp;$A113,'Wards 2011'!$A$2:$BD$8547,AN$19,FALSE)</f>
        <v>#N/A</v>
      </c>
      <c r="AO113" s="39" t="e">
        <f>VLOOKUP($A$5&amp;$A113,'Wards 2011'!$A$2:$BD$8547,AO$19,FALSE)</f>
        <v>#N/A</v>
      </c>
    </row>
    <row r="114" spans="1:41" x14ac:dyDescent="0.25">
      <c r="A114">
        <v>95</v>
      </c>
      <c r="B114" s="2" t="e">
        <f>VLOOKUP($A$5&amp;$A114,'Wards 2011'!$A$2:$BD$8547,B$19,FALSE)</f>
        <v>#N/A</v>
      </c>
      <c r="C114" s="2" t="e">
        <f>VLOOKUP($A$5&amp;$A114,'Wards 2011'!$A$2:$BD$8547,C$19,FALSE)</f>
        <v>#N/A</v>
      </c>
      <c r="D114" s="32" t="e">
        <f>VLOOKUP($A$5&amp;$A114,'Wards 2011'!$A$2:$BD$8547,D$19,FALSE)</f>
        <v>#N/A</v>
      </c>
      <c r="E114" s="2" t="e">
        <f>VLOOKUP($A$5&amp;$A114,'Wards 2011'!$A$2:$BD$8547,E$19,FALSE)</f>
        <v>#N/A</v>
      </c>
      <c r="F114" s="32" t="e">
        <f>VLOOKUP($A$5&amp;$A114,'Wards 2011'!$A$2:$BD$8547,F$19,FALSE)</f>
        <v>#N/A</v>
      </c>
      <c r="G114" s="32" t="e">
        <f>VLOOKUP($A$5&amp;$A114,'Wards 2011'!$A$2:$BD$8547,G$19,FALSE)</f>
        <v>#N/A</v>
      </c>
      <c r="H114" s="32" t="e">
        <f>VLOOKUP($A$5&amp;$A114,'Wards 2011'!$A$2:$BD$8547,H$19,FALSE)</f>
        <v>#N/A</v>
      </c>
      <c r="I114" s="32" t="e">
        <f>VLOOKUP($A$5&amp;$A114,'Wards 2011'!$A$2:$BD$8547,I$19,FALSE)</f>
        <v>#N/A</v>
      </c>
      <c r="J114" s="32" t="e">
        <f>VLOOKUP($A$5&amp;$A114,'Wards 2011'!$A$2:$BD$8547,J$19,FALSE)</f>
        <v>#N/A</v>
      </c>
      <c r="K114" s="32" t="e">
        <f>VLOOKUP($A$5&amp;$A114,'Wards 2011'!$A$2:$BD$8547,K$19,FALSE)</f>
        <v>#N/A</v>
      </c>
      <c r="L114" s="32" t="e">
        <f>VLOOKUP($A$5&amp;$A114,'Wards 2011'!$A$2:$BD$8547,L$19,FALSE)</f>
        <v>#N/A</v>
      </c>
      <c r="M114" s="32" t="e">
        <f>VLOOKUP($A$5&amp;$A114,'Wards 2011'!$A$2:$BD$8547,M$19,FALSE)</f>
        <v>#N/A</v>
      </c>
      <c r="N114" s="32" t="e">
        <f>VLOOKUP($A$5&amp;$A114,'Wards 2011'!$A$2:$BD$8547,N$19,FALSE)</f>
        <v>#N/A</v>
      </c>
      <c r="O114" s="32" t="e">
        <f>VLOOKUP($A$5&amp;$A114,'Wards 2011'!$A$2:$BD$8547,O$19,FALSE)</f>
        <v>#N/A</v>
      </c>
      <c r="P114" s="32" t="e">
        <f>VLOOKUP($A$5&amp;$A114,'Wards 2011'!$A$2:$BD$8547,P$19,FALSE)</f>
        <v>#N/A</v>
      </c>
      <c r="Q114" s="32" t="e">
        <f>VLOOKUP($A$5&amp;$A114,'Wards 2011'!$A$2:$BD$8547,Q$19,FALSE)</f>
        <v>#N/A</v>
      </c>
      <c r="R114" s="32" t="e">
        <f>VLOOKUP($A$5&amp;$A114,'Wards 2011'!$A$2:$BD$8547,R$19,FALSE)</f>
        <v>#N/A</v>
      </c>
      <c r="S114" s="32" t="e">
        <f>VLOOKUP($A$5&amp;$A114,'Wards 2011'!$A$2:$BD$8547,S$19,FALSE)</f>
        <v>#N/A</v>
      </c>
      <c r="T114" s="32" t="e">
        <f>VLOOKUP($A$5&amp;$A114,'Wards 2011'!$A$2:$BD$8547,T$19,FALSE)</f>
        <v>#N/A</v>
      </c>
      <c r="U114" s="32" t="e">
        <f>VLOOKUP($A$5&amp;$A114,'Wards 2011'!$A$2:$BD$8547,U$19,FALSE)</f>
        <v>#N/A</v>
      </c>
      <c r="V114" s="32" t="e">
        <f>VLOOKUP($A$5&amp;$A114,'Wards 2011'!$A$2:$BD$8547,V$19,FALSE)</f>
        <v>#N/A</v>
      </c>
      <c r="W114" s="32" t="e">
        <f>VLOOKUP($A$5&amp;$A114,'Wards 2011'!$A$2:$BD$8547,W$19,FALSE)</f>
        <v>#N/A</v>
      </c>
      <c r="X114" s="32" t="e">
        <f>VLOOKUP($A$5&amp;$A114,'Wards 2011'!$A$2:$BD$8547,X$19,FALSE)</f>
        <v>#N/A</v>
      </c>
      <c r="Y114" s="32" t="e">
        <f>VLOOKUP($A$5&amp;$A114,'Wards 2011'!$A$2:$BD$8547,Y$19,FALSE)</f>
        <v>#N/A</v>
      </c>
      <c r="Z114" s="32" t="e">
        <f>VLOOKUP($A$5&amp;$A114,'Wards 2011'!$A$2:$BD$8547,Z$19,FALSE)</f>
        <v>#N/A</v>
      </c>
      <c r="AA114" s="32" t="e">
        <f>VLOOKUP($A$5&amp;$A114,'Wards 2011'!$A$2:$BD$8547,AA$19,FALSE)</f>
        <v>#N/A</v>
      </c>
      <c r="AB114" s="32" t="e">
        <f>VLOOKUP($A$5&amp;$A114,'Wards 2011'!$A$2:$BD$8547,AB$19,FALSE)</f>
        <v>#N/A</v>
      </c>
      <c r="AC114" s="2" t="e">
        <f>VLOOKUP($A$5&amp;$A114,'Wards 2011'!$A$2:$BD$8547,AC$19,FALSE)</f>
        <v>#N/A</v>
      </c>
      <c r="AD114" s="2" t="e">
        <f>VLOOKUP($A$5&amp;$A114,'Wards 2011'!$A$2:$BD$8547,AD$19,FALSE)</f>
        <v>#N/A</v>
      </c>
      <c r="AE114" s="32" t="e">
        <f>VLOOKUP($A$5&amp;$A114,'Wards 2011'!$A$2:$BD$8547,AE$19,FALSE)</f>
        <v>#N/A</v>
      </c>
      <c r="AF114" s="32" t="e">
        <f>VLOOKUP($A$5&amp;$A114,'Wards 2011'!$A$2:$BD$8547,AF$19,FALSE)</f>
        <v>#N/A</v>
      </c>
      <c r="AG114" s="32" t="e">
        <f>VLOOKUP($A$5&amp;$A114,'Wards 2011'!$A$2:$BD$8547,AG$19,FALSE)</f>
        <v>#N/A</v>
      </c>
      <c r="AH114" s="2" t="e">
        <f>VLOOKUP($A$5&amp;$A114,'Wards 2011'!$A$2:$BD$8547,AH$19,FALSE)</f>
        <v>#N/A</v>
      </c>
      <c r="AI114" s="2" t="e">
        <f>VLOOKUP($A$5&amp;$A114,'Wards 2011'!$A$2:$BD$8547,AI$19,FALSE)</f>
        <v>#N/A</v>
      </c>
      <c r="AJ114" s="32" t="e">
        <f>VLOOKUP($A$5&amp;$A114,'Wards 2011'!$A$2:$BD$8547,AJ$19,FALSE)</f>
        <v>#N/A</v>
      </c>
      <c r="AK114" s="32" t="e">
        <f>VLOOKUP($A$5&amp;$A114,'Wards 2011'!$A$2:$BD$8547,AK$19,FALSE)</f>
        <v>#N/A</v>
      </c>
      <c r="AL114" s="32" t="e">
        <f>VLOOKUP($A$5&amp;$A114,'Wards 2011'!$A$2:$BD$8547,AL$19,FALSE)</f>
        <v>#N/A</v>
      </c>
      <c r="AM114" s="32" t="e">
        <f>VLOOKUP($A$5&amp;$A114,'Wards 2011'!$A$2:$BD$8547,AM$19,FALSE)</f>
        <v>#N/A</v>
      </c>
      <c r="AN114" s="39" t="e">
        <f>VLOOKUP($A$5&amp;$A114,'Wards 2011'!$A$2:$BD$8547,AN$19,FALSE)</f>
        <v>#N/A</v>
      </c>
      <c r="AO114" s="39" t="e">
        <f>VLOOKUP($A$5&amp;$A114,'Wards 2011'!$A$2:$BD$8547,AO$19,FALSE)</f>
        <v>#N/A</v>
      </c>
    </row>
    <row r="115" spans="1:41" x14ac:dyDescent="0.25">
      <c r="A115">
        <v>96</v>
      </c>
      <c r="B115" s="2" t="e">
        <f>VLOOKUP($A$5&amp;$A115,'Wards 2011'!$A$2:$BD$8547,B$19,FALSE)</f>
        <v>#N/A</v>
      </c>
      <c r="C115" s="2" t="e">
        <f>VLOOKUP($A$5&amp;$A115,'Wards 2011'!$A$2:$BD$8547,C$19,FALSE)</f>
        <v>#N/A</v>
      </c>
      <c r="D115" s="32" t="e">
        <f>VLOOKUP($A$5&amp;$A115,'Wards 2011'!$A$2:$BD$8547,D$19,FALSE)</f>
        <v>#N/A</v>
      </c>
      <c r="E115" s="2" t="e">
        <f>VLOOKUP($A$5&amp;$A115,'Wards 2011'!$A$2:$BD$8547,E$19,FALSE)</f>
        <v>#N/A</v>
      </c>
      <c r="F115" s="32" t="e">
        <f>VLOOKUP($A$5&amp;$A115,'Wards 2011'!$A$2:$BD$8547,F$19,FALSE)</f>
        <v>#N/A</v>
      </c>
      <c r="G115" s="32" t="e">
        <f>VLOOKUP($A$5&amp;$A115,'Wards 2011'!$A$2:$BD$8547,G$19,FALSE)</f>
        <v>#N/A</v>
      </c>
      <c r="H115" s="32" t="e">
        <f>VLOOKUP($A$5&amp;$A115,'Wards 2011'!$A$2:$BD$8547,H$19,FALSE)</f>
        <v>#N/A</v>
      </c>
      <c r="I115" s="32" t="e">
        <f>VLOOKUP($A$5&amp;$A115,'Wards 2011'!$A$2:$BD$8547,I$19,FALSE)</f>
        <v>#N/A</v>
      </c>
      <c r="J115" s="32" t="e">
        <f>VLOOKUP($A$5&amp;$A115,'Wards 2011'!$A$2:$BD$8547,J$19,FALSE)</f>
        <v>#N/A</v>
      </c>
      <c r="K115" s="32" t="e">
        <f>VLOOKUP($A$5&amp;$A115,'Wards 2011'!$A$2:$BD$8547,K$19,FALSE)</f>
        <v>#N/A</v>
      </c>
      <c r="L115" s="32" t="e">
        <f>VLOOKUP($A$5&amp;$A115,'Wards 2011'!$A$2:$BD$8547,L$19,FALSE)</f>
        <v>#N/A</v>
      </c>
      <c r="M115" s="32" t="e">
        <f>VLOOKUP($A$5&amp;$A115,'Wards 2011'!$A$2:$BD$8547,M$19,FALSE)</f>
        <v>#N/A</v>
      </c>
      <c r="N115" s="32" t="e">
        <f>VLOOKUP($A$5&amp;$A115,'Wards 2011'!$A$2:$BD$8547,N$19,FALSE)</f>
        <v>#N/A</v>
      </c>
      <c r="O115" s="32" t="e">
        <f>VLOOKUP($A$5&amp;$A115,'Wards 2011'!$A$2:$BD$8547,O$19,FALSE)</f>
        <v>#N/A</v>
      </c>
      <c r="P115" s="32" t="e">
        <f>VLOOKUP($A$5&amp;$A115,'Wards 2011'!$A$2:$BD$8547,P$19,FALSE)</f>
        <v>#N/A</v>
      </c>
      <c r="Q115" s="32" t="e">
        <f>VLOOKUP($A$5&amp;$A115,'Wards 2011'!$A$2:$BD$8547,Q$19,FALSE)</f>
        <v>#N/A</v>
      </c>
      <c r="R115" s="32" t="e">
        <f>VLOOKUP($A$5&amp;$A115,'Wards 2011'!$A$2:$BD$8547,R$19,FALSE)</f>
        <v>#N/A</v>
      </c>
      <c r="S115" s="32" t="e">
        <f>VLOOKUP($A$5&amp;$A115,'Wards 2011'!$A$2:$BD$8547,S$19,FALSE)</f>
        <v>#N/A</v>
      </c>
      <c r="T115" s="32" t="e">
        <f>VLOOKUP($A$5&amp;$A115,'Wards 2011'!$A$2:$BD$8547,T$19,FALSE)</f>
        <v>#N/A</v>
      </c>
      <c r="U115" s="32" t="e">
        <f>VLOOKUP($A$5&amp;$A115,'Wards 2011'!$A$2:$BD$8547,U$19,FALSE)</f>
        <v>#N/A</v>
      </c>
      <c r="V115" s="32" t="e">
        <f>VLOOKUP($A$5&amp;$A115,'Wards 2011'!$A$2:$BD$8547,V$19,FALSE)</f>
        <v>#N/A</v>
      </c>
      <c r="W115" s="32" t="e">
        <f>VLOOKUP($A$5&amp;$A115,'Wards 2011'!$A$2:$BD$8547,W$19,FALSE)</f>
        <v>#N/A</v>
      </c>
      <c r="X115" s="32" t="e">
        <f>VLOOKUP($A$5&amp;$A115,'Wards 2011'!$A$2:$BD$8547,X$19,FALSE)</f>
        <v>#N/A</v>
      </c>
      <c r="Y115" s="32" t="e">
        <f>VLOOKUP($A$5&amp;$A115,'Wards 2011'!$A$2:$BD$8547,Y$19,FALSE)</f>
        <v>#N/A</v>
      </c>
      <c r="Z115" s="32" t="e">
        <f>VLOOKUP($A$5&amp;$A115,'Wards 2011'!$A$2:$BD$8547,Z$19,FALSE)</f>
        <v>#N/A</v>
      </c>
      <c r="AA115" s="32" t="e">
        <f>VLOOKUP($A$5&amp;$A115,'Wards 2011'!$A$2:$BD$8547,AA$19,FALSE)</f>
        <v>#N/A</v>
      </c>
      <c r="AB115" s="32" t="e">
        <f>VLOOKUP($A$5&amp;$A115,'Wards 2011'!$A$2:$BD$8547,AB$19,FALSE)</f>
        <v>#N/A</v>
      </c>
      <c r="AC115" s="2" t="e">
        <f>VLOOKUP($A$5&amp;$A115,'Wards 2011'!$A$2:$BD$8547,AC$19,FALSE)</f>
        <v>#N/A</v>
      </c>
      <c r="AD115" s="2" t="e">
        <f>VLOOKUP($A$5&amp;$A115,'Wards 2011'!$A$2:$BD$8547,AD$19,FALSE)</f>
        <v>#N/A</v>
      </c>
      <c r="AE115" s="32" t="e">
        <f>VLOOKUP($A$5&amp;$A115,'Wards 2011'!$A$2:$BD$8547,AE$19,FALSE)</f>
        <v>#N/A</v>
      </c>
      <c r="AF115" s="32" t="e">
        <f>VLOOKUP($A$5&amp;$A115,'Wards 2011'!$A$2:$BD$8547,AF$19,FALSE)</f>
        <v>#N/A</v>
      </c>
      <c r="AG115" s="32" t="e">
        <f>VLOOKUP($A$5&amp;$A115,'Wards 2011'!$A$2:$BD$8547,AG$19,FALSE)</f>
        <v>#N/A</v>
      </c>
      <c r="AH115" s="2" t="e">
        <f>VLOOKUP($A$5&amp;$A115,'Wards 2011'!$A$2:$BD$8547,AH$19,FALSE)</f>
        <v>#N/A</v>
      </c>
      <c r="AI115" s="2" t="e">
        <f>VLOOKUP($A$5&amp;$A115,'Wards 2011'!$A$2:$BD$8547,AI$19,FALSE)</f>
        <v>#N/A</v>
      </c>
      <c r="AJ115" s="32" t="e">
        <f>VLOOKUP($A$5&amp;$A115,'Wards 2011'!$A$2:$BD$8547,AJ$19,FALSE)</f>
        <v>#N/A</v>
      </c>
      <c r="AK115" s="32" t="e">
        <f>VLOOKUP($A$5&amp;$A115,'Wards 2011'!$A$2:$BD$8547,AK$19,FALSE)</f>
        <v>#N/A</v>
      </c>
      <c r="AL115" s="32" t="e">
        <f>VLOOKUP($A$5&amp;$A115,'Wards 2011'!$A$2:$BD$8547,AL$19,FALSE)</f>
        <v>#N/A</v>
      </c>
      <c r="AM115" s="32" t="e">
        <f>VLOOKUP($A$5&amp;$A115,'Wards 2011'!$A$2:$BD$8547,AM$19,FALSE)</f>
        <v>#N/A</v>
      </c>
      <c r="AN115" s="39" t="e">
        <f>VLOOKUP($A$5&amp;$A115,'Wards 2011'!$A$2:$BD$8547,AN$19,FALSE)</f>
        <v>#N/A</v>
      </c>
      <c r="AO115" s="39" t="e">
        <f>VLOOKUP($A$5&amp;$A115,'Wards 2011'!$A$2:$BD$8547,AO$19,FALSE)</f>
        <v>#N/A</v>
      </c>
    </row>
    <row r="116" spans="1:41" x14ac:dyDescent="0.25">
      <c r="A116">
        <v>97</v>
      </c>
      <c r="B116" s="2" t="e">
        <f>VLOOKUP($A$5&amp;$A116,'Wards 2011'!$A$2:$BD$8547,B$19,FALSE)</f>
        <v>#N/A</v>
      </c>
      <c r="C116" s="2" t="e">
        <f>VLOOKUP($A$5&amp;$A116,'Wards 2011'!$A$2:$BD$8547,C$19,FALSE)</f>
        <v>#N/A</v>
      </c>
      <c r="D116" s="32" t="e">
        <f>VLOOKUP($A$5&amp;$A116,'Wards 2011'!$A$2:$BD$8547,D$19,FALSE)</f>
        <v>#N/A</v>
      </c>
      <c r="E116" s="2" t="e">
        <f>VLOOKUP($A$5&amp;$A116,'Wards 2011'!$A$2:$BD$8547,E$19,FALSE)</f>
        <v>#N/A</v>
      </c>
      <c r="F116" s="32" t="e">
        <f>VLOOKUP($A$5&amp;$A116,'Wards 2011'!$A$2:$BD$8547,F$19,FALSE)</f>
        <v>#N/A</v>
      </c>
      <c r="G116" s="32" t="e">
        <f>VLOOKUP($A$5&amp;$A116,'Wards 2011'!$A$2:$BD$8547,G$19,FALSE)</f>
        <v>#N/A</v>
      </c>
      <c r="H116" s="32" t="e">
        <f>VLOOKUP($A$5&amp;$A116,'Wards 2011'!$A$2:$BD$8547,H$19,FALSE)</f>
        <v>#N/A</v>
      </c>
      <c r="I116" s="32" t="e">
        <f>VLOOKUP($A$5&amp;$A116,'Wards 2011'!$A$2:$BD$8547,I$19,FALSE)</f>
        <v>#N/A</v>
      </c>
      <c r="J116" s="32" t="e">
        <f>VLOOKUP($A$5&amp;$A116,'Wards 2011'!$A$2:$BD$8547,J$19,FALSE)</f>
        <v>#N/A</v>
      </c>
      <c r="K116" s="32" t="e">
        <f>VLOOKUP($A$5&amp;$A116,'Wards 2011'!$A$2:$BD$8547,K$19,FALSE)</f>
        <v>#N/A</v>
      </c>
      <c r="L116" s="32" t="e">
        <f>VLOOKUP($A$5&amp;$A116,'Wards 2011'!$A$2:$BD$8547,L$19,FALSE)</f>
        <v>#N/A</v>
      </c>
      <c r="M116" s="32" t="e">
        <f>VLOOKUP($A$5&amp;$A116,'Wards 2011'!$A$2:$BD$8547,M$19,FALSE)</f>
        <v>#N/A</v>
      </c>
      <c r="N116" s="32" t="e">
        <f>VLOOKUP($A$5&amp;$A116,'Wards 2011'!$A$2:$BD$8547,N$19,FALSE)</f>
        <v>#N/A</v>
      </c>
      <c r="O116" s="32" t="e">
        <f>VLOOKUP($A$5&amp;$A116,'Wards 2011'!$A$2:$BD$8547,O$19,FALSE)</f>
        <v>#N/A</v>
      </c>
      <c r="P116" s="32" t="e">
        <f>VLOOKUP($A$5&amp;$A116,'Wards 2011'!$A$2:$BD$8547,P$19,FALSE)</f>
        <v>#N/A</v>
      </c>
      <c r="Q116" s="32" t="e">
        <f>VLOOKUP($A$5&amp;$A116,'Wards 2011'!$A$2:$BD$8547,Q$19,FALSE)</f>
        <v>#N/A</v>
      </c>
      <c r="R116" s="32" t="e">
        <f>VLOOKUP($A$5&amp;$A116,'Wards 2011'!$A$2:$BD$8547,R$19,FALSE)</f>
        <v>#N/A</v>
      </c>
      <c r="S116" s="32" t="e">
        <f>VLOOKUP($A$5&amp;$A116,'Wards 2011'!$A$2:$BD$8547,S$19,FALSE)</f>
        <v>#N/A</v>
      </c>
      <c r="T116" s="32" t="e">
        <f>VLOOKUP($A$5&amp;$A116,'Wards 2011'!$A$2:$BD$8547,T$19,FALSE)</f>
        <v>#N/A</v>
      </c>
      <c r="U116" s="32" t="e">
        <f>VLOOKUP($A$5&amp;$A116,'Wards 2011'!$A$2:$BD$8547,U$19,FALSE)</f>
        <v>#N/A</v>
      </c>
      <c r="V116" s="32" t="e">
        <f>VLOOKUP($A$5&amp;$A116,'Wards 2011'!$A$2:$BD$8547,V$19,FALSE)</f>
        <v>#N/A</v>
      </c>
      <c r="W116" s="32" t="e">
        <f>VLOOKUP($A$5&amp;$A116,'Wards 2011'!$A$2:$BD$8547,W$19,FALSE)</f>
        <v>#N/A</v>
      </c>
      <c r="X116" s="32" t="e">
        <f>VLOOKUP($A$5&amp;$A116,'Wards 2011'!$A$2:$BD$8547,X$19,FALSE)</f>
        <v>#N/A</v>
      </c>
      <c r="Y116" s="32" t="e">
        <f>VLOOKUP($A$5&amp;$A116,'Wards 2011'!$A$2:$BD$8547,Y$19,FALSE)</f>
        <v>#N/A</v>
      </c>
      <c r="Z116" s="32" t="e">
        <f>VLOOKUP($A$5&amp;$A116,'Wards 2011'!$A$2:$BD$8547,Z$19,FALSE)</f>
        <v>#N/A</v>
      </c>
      <c r="AA116" s="32" t="e">
        <f>VLOOKUP($A$5&amp;$A116,'Wards 2011'!$A$2:$BD$8547,AA$19,FALSE)</f>
        <v>#N/A</v>
      </c>
      <c r="AB116" s="32" t="e">
        <f>VLOOKUP($A$5&amp;$A116,'Wards 2011'!$A$2:$BD$8547,AB$19,FALSE)</f>
        <v>#N/A</v>
      </c>
      <c r="AC116" s="2" t="e">
        <f>VLOOKUP($A$5&amp;$A116,'Wards 2011'!$A$2:$BD$8547,AC$19,FALSE)</f>
        <v>#N/A</v>
      </c>
      <c r="AD116" s="2" t="e">
        <f>VLOOKUP($A$5&amp;$A116,'Wards 2011'!$A$2:$BD$8547,AD$19,FALSE)</f>
        <v>#N/A</v>
      </c>
      <c r="AE116" s="32" t="e">
        <f>VLOOKUP($A$5&amp;$A116,'Wards 2011'!$A$2:$BD$8547,AE$19,FALSE)</f>
        <v>#N/A</v>
      </c>
      <c r="AF116" s="32" t="e">
        <f>VLOOKUP($A$5&amp;$A116,'Wards 2011'!$A$2:$BD$8547,AF$19,FALSE)</f>
        <v>#N/A</v>
      </c>
      <c r="AG116" s="32" t="e">
        <f>VLOOKUP($A$5&amp;$A116,'Wards 2011'!$A$2:$BD$8547,AG$19,FALSE)</f>
        <v>#N/A</v>
      </c>
      <c r="AH116" s="2" t="e">
        <f>VLOOKUP($A$5&amp;$A116,'Wards 2011'!$A$2:$BD$8547,AH$19,FALSE)</f>
        <v>#N/A</v>
      </c>
      <c r="AI116" s="2" t="e">
        <f>VLOOKUP($A$5&amp;$A116,'Wards 2011'!$A$2:$BD$8547,AI$19,FALSE)</f>
        <v>#N/A</v>
      </c>
      <c r="AJ116" s="32" t="e">
        <f>VLOOKUP($A$5&amp;$A116,'Wards 2011'!$A$2:$BD$8547,AJ$19,FALSE)</f>
        <v>#N/A</v>
      </c>
      <c r="AK116" s="32" t="e">
        <f>VLOOKUP($A$5&amp;$A116,'Wards 2011'!$A$2:$BD$8547,AK$19,FALSE)</f>
        <v>#N/A</v>
      </c>
      <c r="AL116" s="32" t="e">
        <f>VLOOKUP($A$5&amp;$A116,'Wards 2011'!$A$2:$BD$8547,AL$19,FALSE)</f>
        <v>#N/A</v>
      </c>
      <c r="AM116" s="32" t="e">
        <f>VLOOKUP($A$5&amp;$A116,'Wards 2011'!$A$2:$BD$8547,AM$19,FALSE)</f>
        <v>#N/A</v>
      </c>
      <c r="AN116" s="39" t="e">
        <f>VLOOKUP($A$5&amp;$A116,'Wards 2011'!$A$2:$BD$8547,AN$19,FALSE)</f>
        <v>#N/A</v>
      </c>
      <c r="AO116" s="39" t="e">
        <f>VLOOKUP($A$5&amp;$A116,'Wards 2011'!$A$2:$BD$8547,AO$19,FALSE)</f>
        <v>#N/A</v>
      </c>
    </row>
    <row r="117" spans="1:41" x14ac:dyDescent="0.25">
      <c r="A117">
        <v>98</v>
      </c>
      <c r="B117" s="2" t="e">
        <f>VLOOKUP($A$5&amp;$A117,'Wards 2011'!$A$2:$BD$8547,B$19,FALSE)</f>
        <v>#N/A</v>
      </c>
      <c r="C117" s="2" t="e">
        <f>VLOOKUP($A$5&amp;$A117,'Wards 2011'!$A$2:$BD$8547,C$19,FALSE)</f>
        <v>#N/A</v>
      </c>
      <c r="D117" s="32" t="e">
        <f>VLOOKUP($A$5&amp;$A117,'Wards 2011'!$A$2:$BD$8547,D$19,FALSE)</f>
        <v>#N/A</v>
      </c>
      <c r="E117" s="2" t="e">
        <f>VLOOKUP($A$5&amp;$A117,'Wards 2011'!$A$2:$BD$8547,E$19,FALSE)</f>
        <v>#N/A</v>
      </c>
      <c r="F117" s="32" t="e">
        <f>VLOOKUP($A$5&amp;$A117,'Wards 2011'!$A$2:$BD$8547,F$19,FALSE)</f>
        <v>#N/A</v>
      </c>
      <c r="G117" s="32" t="e">
        <f>VLOOKUP($A$5&amp;$A117,'Wards 2011'!$A$2:$BD$8547,G$19,FALSE)</f>
        <v>#N/A</v>
      </c>
      <c r="H117" s="32" t="e">
        <f>VLOOKUP($A$5&amp;$A117,'Wards 2011'!$A$2:$BD$8547,H$19,FALSE)</f>
        <v>#N/A</v>
      </c>
      <c r="I117" s="32" t="e">
        <f>VLOOKUP($A$5&amp;$A117,'Wards 2011'!$A$2:$BD$8547,I$19,FALSE)</f>
        <v>#N/A</v>
      </c>
      <c r="J117" s="32" t="e">
        <f>VLOOKUP($A$5&amp;$A117,'Wards 2011'!$A$2:$BD$8547,J$19,FALSE)</f>
        <v>#N/A</v>
      </c>
      <c r="K117" s="32" t="e">
        <f>VLOOKUP($A$5&amp;$A117,'Wards 2011'!$A$2:$BD$8547,K$19,FALSE)</f>
        <v>#N/A</v>
      </c>
      <c r="L117" s="32" t="e">
        <f>VLOOKUP($A$5&amp;$A117,'Wards 2011'!$A$2:$BD$8547,L$19,FALSE)</f>
        <v>#N/A</v>
      </c>
      <c r="M117" s="32" t="e">
        <f>VLOOKUP($A$5&amp;$A117,'Wards 2011'!$A$2:$BD$8547,M$19,FALSE)</f>
        <v>#N/A</v>
      </c>
      <c r="N117" s="32" t="e">
        <f>VLOOKUP($A$5&amp;$A117,'Wards 2011'!$A$2:$BD$8547,N$19,FALSE)</f>
        <v>#N/A</v>
      </c>
      <c r="O117" s="32" t="e">
        <f>VLOOKUP($A$5&amp;$A117,'Wards 2011'!$A$2:$BD$8547,O$19,FALSE)</f>
        <v>#N/A</v>
      </c>
      <c r="P117" s="32" t="e">
        <f>VLOOKUP($A$5&amp;$A117,'Wards 2011'!$A$2:$BD$8547,P$19,FALSE)</f>
        <v>#N/A</v>
      </c>
      <c r="Q117" s="32" t="e">
        <f>VLOOKUP($A$5&amp;$A117,'Wards 2011'!$A$2:$BD$8547,Q$19,FALSE)</f>
        <v>#N/A</v>
      </c>
      <c r="R117" s="32" t="e">
        <f>VLOOKUP($A$5&amp;$A117,'Wards 2011'!$A$2:$BD$8547,R$19,FALSE)</f>
        <v>#N/A</v>
      </c>
      <c r="S117" s="32" t="e">
        <f>VLOOKUP($A$5&amp;$A117,'Wards 2011'!$A$2:$BD$8547,S$19,FALSE)</f>
        <v>#N/A</v>
      </c>
      <c r="T117" s="32" t="e">
        <f>VLOOKUP($A$5&amp;$A117,'Wards 2011'!$A$2:$BD$8547,T$19,FALSE)</f>
        <v>#N/A</v>
      </c>
      <c r="U117" s="32" t="e">
        <f>VLOOKUP($A$5&amp;$A117,'Wards 2011'!$A$2:$BD$8547,U$19,FALSE)</f>
        <v>#N/A</v>
      </c>
      <c r="V117" s="32" t="e">
        <f>VLOOKUP($A$5&amp;$A117,'Wards 2011'!$A$2:$BD$8547,V$19,FALSE)</f>
        <v>#N/A</v>
      </c>
      <c r="W117" s="32" t="e">
        <f>VLOOKUP($A$5&amp;$A117,'Wards 2011'!$A$2:$BD$8547,W$19,FALSE)</f>
        <v>#N/A</v>
      </c>
      <c r="X117" s="32" t="e">
        <f>VLOOKUP($A$5&amp;$A117,'Wards 2011'!$A$2:$BD$8547,X$19,FALSE)</f>
        <v>#N/A</v>
      </c>
      <c r="Y117" s="32" t="e">
        <f>VLOOKUP($A$5&amp;$A117,'Wards 2011'!$A$2:$BD$8547,Y$19,FALSE)</f>
        <v>#N/A</v>
      </c>
      <c r="Z117" s="32" t="e">
        <f>VLOOKUP($A$5&amp;$A117,'Wards 2011'!$A$2:$BD$8547,Z$19,FALSE)</f>
        <v>#N/A</v>
      </c>
      <c r="AA117" s="32" t="e">
        <f>VLOOKUP($A$5&amp;$A117,'Wards 2011'!$A$2:$BD$8547,AA$19,FALSE)</f>
        <v>#N/A</v>
      </c>
      <c r="AB117" s="32" t="e">
        <f>VLOOKUP($A$5&amp;$A117,'Wards 2011'!$A$2:$BD$8547,AB$19,FALSE)</f>
        <v>#N/A</v>
      </c>
      <c r="AC117" s="2" t="e">
        <f>VLOOKUP($A$5&amp;$A117,'Wards 2011'!$A$2:$BD$8547,AC$19,FALSE)</f>
        <v>#N/A</v>
      </c>
      <c r="AD117" s="2" t="e">
        <f>VLOOKUP($A$5&amp;$A117,'Wards 2011'!$A$2:$BD$8547,AD$19,FALSE)</f>
        <v>#N/A</v>
      </c>
      <c r="AE117" s="32" t="e">
        <f>VLOOKUP($A$5&amp;$A117,'Wards 2011'!$A$2:$BD$8547,AE$19,FALSE)</f>
        <v>#N/A</v>
      </c>
      <c r="AF117" s="32" t="e">
        <f>VLOOKUP($A$5&amp;$A117,'Wards 2011'!$A$2:$BD$8547,AF$19,FALSE)</f>
        <v>#N/A</v>
      </c>
      <c r="AG117" s="32" t="e">
        <f>VLOOKUP($A$5&amp;$A117,'Wards 2011'!$A$2:$BD$8547,AG$19,FALSE)</f>
        <v>#N/A</v>
      </c>
      <c r="AH117" s="2" t="e">
        <f>VLOOKUP($A$5&amp;$A117,'Wards 2011'!$A$2:$BD$8547,AH$19,FALSE)</f>
        <v>#N/A</v>
      </c>
      <c r="AI117" s="2" t="e">
        <f>VLOOKUP($A$5&amp;$A117,'Wards 2011'!$A$2:$BD$8547,AI$19,FALSE)</f>
        <v>#N/A</v>
      </c>
      <c r="AJ117" s="32" t="e">
        <f>VLOOKUP($A$5&amp;$A117,'Wards 2011'!$A$2:$BD$8547,AJ$19,FALSE)</f>
        <v>#N/A</v>
      </c>
      <c r="AK117" s="32" t="e">
        <f>VLOOKUP($A$5&amp;$A117,'Wards 2011'!$A$2:$BD$8547,AK$19,FALSE)</f>
        <v>#N/A</v>
      </c>
      <c r="AL117" s="32" t="e">
        <f>VLOOKUP($A$5&amp;$A117,'Wards 2011'!$A$2:$BD$8547,AL$19,FALSE)</f>
        <v>#N/A</v>
      </c>
      <c r="AM117" s="32" t="e">
        <f>VLOOKUP($A$5&amp;$A117,'Wards 2011'!$A$2:$BD$8547,AM$19,FALSE)</f>
        <v>#N/A</v>
      </c>
      <c r="AN117" s="39" t="e">
        <f>VLOOKUP($A$5&amp;$A117,'Wards 2011'!$A$2:$BD$8547,AN$19,FALSE)</f>
        <v>#N/A</v>
      </c>
      <c r="AO117" s="39" t="e">
        <f>VLOOKUP($A$5&amp;$A117,'Wards 2011'!$A$2:$BD$8547,AO$19,FALSE)</f>
        <v>#N/A</v>
      </c>
    </row>
    <row r="118" spans="1:41" x14ac:dyDescent="0.25">
      <c r="A118">
        <v>99</v>
      </c>
      <c r="B118" s="2" t="e">
        <f>VLOOKUP($A$5&amp;$A118,'Wards 2011'!$A$2:$BD$8547,B$19,FALSE)</f>
        <v>#N/A</v>
      </c>
      <c r="C118" s="2" t="e">
        <f>VLOOKUP($A$5&amp;$A118,'Wards 2011'!$A$2:$BD$8547,C$19,FALSE)</f>
        <v>#N/A</v>
      </c>
      <c r="D118" s="32" t="e">
        <f>VLOOKUP($A$5&amp;$A118,'Wards 2011'!$A$2:$BD$8547,D$19,FALSE)</f>
        <v>#N/A</v>
      </c>
      <c r="E118" s="2" t="e">
        <f>VLOOKUP($A$5&amp;$A118,'Wards 2011'!$A$2:$BD$8547,E$19,FALSE)</f>
        <v>#N/A</v>
      </c>
      <c r="F118" s="32" t="e">
        <f>VLOOKUP($A$5&amp;$A118,'Wards 2011'!$A$2:$BD$8547,F$19,FALSE)</f>
        <v>#N/A</v>
      </c>
      <c r="G118" s="32" t="e">
        <f>VLOOKUP($A$5&amp;$A118,'Wards 2011'!$A$2:$BD$8547,G$19,FALSE)</f>
        <v>#N/A</v>
      </c>
      <c r="H118" s="32" t="e">
        <f>VLOOKUP($A$5&amp;$A118,'Wards 2011'!$A$2:$BD$8547,H$19,FALSE)</f>
        <v>#N/A</v>
      </c>
      <c r="I118" s="32" t="e">
        <f>VLOOKUP($A$5&amp;$A118,'Wards 2011'!$A$2:$BD$8547,I$19,FALSE)</f>
        <v>#N/A</v>
      </c>
      <c r="J118" s="32" t="e">
        <f>VLOOKUP($A$5&amp;$A118,'Wards 2011'!$A$2:$BD$8547,J$19,FALSE)</f>
        <v>#N/A</v>
      </c>
      <c r="K118" s="32" t="e">
        <f>VLOOKUP($A$5&amp;$A118,'Wards 2011'!$A$2:$BD$8547,K$19,FALSE)</f>
        <v>#N/A</v>
      </c>
      <c r="L118" s="32" t="e">
        <f>VLOOKUP($A$5&amp;$A118,'Wards 2011'!$A$2:$BD$8547,L$19,FALSE)</f>
        <v>#N/A</v>
      </c>
      <c r="M118" s="32" t="e">
        <f>VLOOKUP($A$5&amp;$A118,'Wards 2011'!$A$2:$BD$8547,M$19,FALSE)</f>
        <v>#N/A</v>
      </c>
      <c r="N118" s="32" t="e">
        <f>VLOOKUP($A$5&amp;$A118,'Wards 2011'!$A$2:$BD$8547,N$19,FALSE)</f>
        <v>#N/A</v>
      </c>
      <c r="O118" s="32" t="e">
        <f>VLOOKUP($A$5&amp;$A118,'Wards 2011'!$A$2:$BD$8547,O$19,FALSE)</f>
        <v>#N/A</v>
      </c>
      <c r="P118" s="32" t="e">
        <f>VLOOKUP($A$5&amp;$A118,'Wards 2011'!$A$2:$BD$8547,P$19,FALSE)</f>
        <v>#N/A</v>
      </c>
      <c r="Q118" s="32" t="e">
        <f>VLOOKUP($A$5&amp;$A118,'Wards 2011'!$A$2:$BD$8547,Q$19,FALSE)</f>
        <v>#N/A</v>
      </c>
      <c r="R118" s="32" t="e">
        <f>VLOOKUP($A$5&amp;$A118,'Wards 2011'!$A$2:$BD$8547,R$19,FALSE)</f>
        <v>#N/A</v>
      </c>
      <c r="S118" s="32" t="e">
        <f>VLOOKUP($A$5&amp;$A118,'Wards 2011'!$A$2:$BD$8547,S$19,FALSE)</f>
        <v>#N/A</v>
      </c>
      <c r="T118" s="32" t="e">
        <f>VLOOKUP($A$5&amp;$A118,'Wards 2011'!$A$2:$BD$8547,T$19,FALSE)</f>
        <v>#N/A</v>
      </c>
      <c r="U118" s="32" t="e">
        <f>VLOOKUP($A$5&amp;$A118,'Wards 2011'!$A$2:$BD$8547,U$19,FALSE)</f>
        <v>#N/A</v>
      </c>
      <c r="V118" s="32" t="e">
        <f>VLOOKUP($A$5&amp;$A118,'Wards 2011'!$A$2:$BD$8547,V$19,FALSE)</f>
        <v>#N/A</v>
      </c>
      <c r="W118" s="32" t="e">
        <f>VLOOKUP($A$5&amp;$A118,'Wards 2011'!$A$2:$BD$8547,W$19,FALSE)</f>
        <v>#N/A</v>
      </c>
      <c r="X118" s="32" t="e">
        <f>VLOOKUP($A$5&amp;$A118,'Wards 2011'!$A$2:$BD$8547,X$19,FALSE)</f>
        <v>#N/A</v>
      </c>
      <c r="Y118" s="32" t="e">
        <f>VLOOKUP($A$5&amp;$A118,'Wards 2011'!$A$2:$BD$8547,Y$19,FALSE)</f>
        <v>#N/A</v>
      </c>
      <c r="Z118" s="32" t="e">
        <f>VLOOKUP($A$5&amp;$A118,'Wards 2011'!$A$2:$BD$8547,Z$19,FALSE)</f>
        <v>#N/A</v>
      </c>
      <c r="AA118" s="32" t="e">
        <f>VLOOKUP($A$5&amp;$A118,'Wards 2011'!$A$2:$BD$8547,AA$19,FALSE)</f>
        <v>#N/A</v>
      </c>
      <c r="AB118" s="32" t="e">
        <f>VLOOKUP($A$5&amp;$A118,'Wards 2011'!$A$2:$BD$8547,AB$19,FALSE)</f>
        <v>#N/A</v>
      </c>
      <c r="AC118" s="2" t="e">
        <f>VLOOKUP($A$5&amp;$A118,'Wards 2011'!$A$2:$BD$8547,AC$19,FALSE)</f>
        <v>#N/A</v>
      </c>
      <c r="AD118" s="2" t="e">
        <f>VLOOKUP($A$5&amp;$A118,'Wards 2011'!$A$2:$BD$8547,AD$19,FALSE)</f>
        <v>#N/A</v>
      </c>
      <c r="AE118" s="32" t="e">
        <f>VLOOKUP($A$5&amp;$A118,'Wards 2011'!$A$2:$BD$8547,AE$19,FALSE)</f>
        <v>#N/A</v>
      </c>
      <c r="AF118" s="32" t="e">
        <f>VLOOKUP($A$5&amp;$A118,'Wards 2011'!$A$2:$BD$8547,AF$19,FALSE)</f>
        <v>#N/A</v>
      </c>
      <c r="AG118" s="32" t="e">
        <f>VLOOKUP($A$5&amp;$A118,'Wards 2011'!$A$2:$BD$8547,AG$19,FALSE)</f>
        <v>#N/A</v>
      </c>
      <c r="AH118" s="2" t="e">
        <f>VLOOKUP($A$5&amp;$A118,'Wards 2011'!$A$2:$BD$8547,AH$19,FALSE)</f>
        <v>#N/A</v>
      </c>
      <c r="AI118" s="2" t="e">
        <f>VLOOKUP($A$5&amp;$A118,'Wards 2011'!$A$2:$BD$8547,AI$19,FALSE)</f>
        <v>#N/A</v>
      </c>
      <c r="AJ118" s="32" t="e">
        <f>VLOOKUP($A$5&amp;$A118,'Wards 2011'!$A$2:$BD$8547,AJ$19,FALSE)</f>
        <v>#N/A</v>
      </c>
      <c r="AK118" s="32" t="e">
        <f>VLOOKUP($A$5&amp;$A118,'Wards 2011'!$A$2:$BD$8547,AK$19,FALSE)</f>
        <v>#N/A</v>
      </c>
      <c r="AL118" s="32" t="e">
        <f>VLOOKUP($A$5&amp;$A118,'Wards 2011'!$A$2:$BD$8547,AL$19,FALSE)</f>
        <v>#N/A</v>
      </c>
      <c r="AM118" s="32" t="e">
        <f>VLOOKUP($A$5&amp;$A118,'Wards 2011'!$A$2:$BD$8547,AM$19,FALSE)</f>
        <v>#N/A</v>
      </c>
      <c r="AN118" s="39" t="e">
        <f>VLOOKUP($A$5&amp;$A118,'Wards 2011'!$A$2:$BD$8547,AN$19,FALSE)</f>
        <v>#N/A</v>
      </c>
      <c r="AO118" s="39" t="e">
        <f>VLOOKUP($A$5&amp;$A118,'Wards 2011'!$A$2:$BD$8547,AO$19,FALSE)</f>
        <v>#N/A</v>
      </c>
    </row>
    <row r="119" spans="1:41" x14ac:dyDescent="0.25">
      <c r="A119">
        <v>100</v>
      </c>
      <c r="B119" s="2" t="e">
        <f>VLOOKUP($A$5&amp;$A119,'Wards 2011'!$A$2:$BD$8547,B$19,FALSE)</f>
        <v>#N/A</v>
      </c>
      <c r="C119" s="2" t="e">
        <f>VLOOKUP($A$5&amp;$A119,'Wards 2011'!$A$2:$BD$8547,C$19,FALSE)</f>
        <v>#N/A</v>
      </c>
      <c r="D119" s="32" t="e">
        <f>VLOOKUP($A$5&amp;$A119,'Wards 2011'!$A$2:$BD$8547,D$19,FALSE)</f>
        <v>#N/A</v>
      </c>
      <c r="E119" s="2" t="e">
        <f>VLOOKUP($A$5&amp;$A119,'Wards 2011'!$A$2:$BD$8547,E$19,FALSE)</f>
        <v>#N/A</v>
      </c>
      <c r="F119" s="32" t="e">
        <f>VLOOKUP($A$5&amp;$A119,'Wards 2011'!$A$2:$BD$8547,F$19,FALSE)</f>
        <v>#N/A</v>
      </c>
      <c r="G119" s="32" t="e">
        <f>VLOOKUP($A$5&amp;$A119,'Wards 2011'!$A$2:$BD$8547,G$19,FALSE)</f>
        <v>#N/A</v>
      </c>
      <c r="H119" s="32" t="e">
        <f>VLOOKUP($A$5&amp;$A119,'Wards 2011'!$A$2:$BD$8547,H$19,FALSE)</f>
        <v>#N/A</v>
      </c>
      <c r="I119" s="32" t="e">
        <f>VLOOKUP($A$5&amp;$A119,'Wards 2011'!$A$2:$BD$8547,I$19,FALSE)</f>
        <v>#N/A</v>
      </c>
      <c r="J119" s="32" t="e">
        <f>VLOOKUP($A$5&amp;$A119,'Wards 2011'!$A$2:$BD$8547,J$19,FALSE)</f>
        <v>#N/A</v>
      </c>
      <c r="K119" s="32" t="e">
        <f>VLOOKUP($A$5&amp;$A119,'Wards 2011'!$A$2:$BD$8547,K$19,FALSE)</f>
        <v>#N/A</v>
      </c>
      <c r="L119" s="32" t="e">
        <f>VLOOKUP($A$5&amp;$A119,'Wards 2011'!$A$2:$BD$8547,L$19,FALSE)</f>
        <v>#N/A</v>
      </c>
      <c r="M119" s="32" t="e">
        <f>VLOOKUP($A$5&amp;$A119,'Wards 2011'!$A$2:$BD$8547,M$19,FALSE)</f>
        <v>#N/A</v>
      </c>
      <c r="N119" s="32" t="e">
        <f>VLOOKUP($A$5&amp;$A119,'Wards 2011'!$A$2:$BD$8547,N$19,FALSE)</f>
        <v>#N/A</v>
      </c>
      <c r="O119" s="32" t="e">
        <f>VLOOKUP($A$5&amp;$A119,'Wards 2011'!$A$2:$BD$8547,O$19,FALSE)</f>
        <v>#N/A</v>
      </c>
      <c r="P119" s="32" t="e">
        <f>VLOOKUP($A$5&amp;$A119,'Wards 2011'!$A$2:$BD$8547,P$19,FALSE)</f>
        <v>#N/A</v>
      </c>
      <c r="Q119" s="32" t="e">
        <f>VLOOKUP($A$5&amp;$A119,'Wards 2011'!$A$2:$BD$8547,Q$19,FALSE)</f>
        <v>#N/A</v>
      </c>
      <c r="R119" s="32" t="e">
        <f>VLOOKUP($A$5&amp;$A119,'Wards 2011'!$A$2:$BD$8547,R$19,FALSE)</f>
        <v>#N/A</v>
      </c>
      <c r="S119" s="32" t="e">
        <f>VLOOKUP($A$5&amp;$A119,'Wards 2011'!$A$2:$BD$8547,S$19,FALSE)</f>
        <v>#N/A</v>
      </c>
      <c r="T119" s="32" t="e">
        <f>VLOOKUP($A$5&amp;$A119,'Wards 2011'!$A$2:$BD$8547,T$19,FALSE)</f>
        <v>#N/A</v>
      </c>
      <c r="U119" s="32" t="e">
        <f>VLOOKUP($A$5&amp;$A119,'Wards 2011'!$A$2:$BD$8547,U$19,FALSE)</f>
        <v>#N/A</v>
      </c>
      <c r="V119" s="32" t="e">
        <f>VLOOKUP($A$5&amp;$A119,'Wards 2011'!$A$2:$BD$8547,V$19,FALSE)</f>
        <v>#N/A</v>
      </c>
      <c r="W119" s="32" t="e">
        <f>VLOOKUP($A$5&amp;$A119,'Wards 2011'!$A$2:$BD$8547,W$19,FALSE)</f>
        <v>#N/A</v>
      </c>
      <c r="X119" s="32" t="e">
        <f>VLOOKUP($A$5&amp;$A119,'Wards 2011'!$A$2:$BD$8547,X$19,FALSE)</f>
        <v>#N/A</v>
      </c>
      <c r="Y119" s="32" t="e">
        <f>VLOOKUP($A$5&amp;$A119,'Wards 2011'!$A$2:$BD$8547,Y$19,FALSE)</f>
        <v>#N/A</v>
      </c>
      <c r="Z119" s="32" t="e">
        <f>VLOOKUP($A$5&amp;$A119,'Wards 2011'!$A$2:$BD$8547,Z$19,FALSE)</f>
        <v>#N/A</v>
      </c>
      <c r="AA119" s="32" t="e">
        <f>VLOOKUP($A$5&amp;$A119,'Wards 2011'!$A$2:$BD$8547,AA$19,FALSE)</f>
        <v>#N/A</v>
      </c>
      <c r="AB119" s="32" t="e">
        <f>VLOOKUP($A$5&amp;$A119,'Wards 2011'!$A$2:$BD$8547,AB$19,FALSE)</f>
        <v>#N/A</v>
      </c>
      <c r="AC119" s="2" t="e">
        <f>VLOOKUP($A$5&amp;$A119,'Wards 2011'!$A$2:$BD$8547,AC$19,FALSE)</f>
        <v>#N/A</v>
      </c>
      <c r="AD119" s="2" t="e">
        <f>VLOOKUP($A$5&amp;$A119,'Wards 2011'!$A$2:$BD$8547,AD$19,FALSE)</f>
        <v>#N/A</v>
      </c>
      <c r="AE119" s="32" t="e">
        <f>VLOOKUP($A$5&amp;$A119,'Wards 2011'!$A$2:$BD$8547,AE$19,FALSE)</f>
        <v>#N/A</v>
      </c>
      <c r="AF119" s="32" t="e">
        <f>VLOOKUP($A$5&amp;$A119,'Wards 2011'!$A$2:$BD$8547,AF$19,FALSE)</f>
        <v>#N/A</v>
      </c>
      <c r="AG119" s="32" t="e">
        <f>VLOOKUP($A$5&amp;$A119,'Wards 2011'!$A$2:$BD$8547,AG$19,FALSE)</f>
        <v>#N/A</v>
      </c>
      <c r="AH119" s="2" t="e">
        <f>VLOOKUP($A$5&amp;$A119,'Wards 2011'!$A$2:$BD$8547,AH$19,FALSE)</f>
        <v>#N/A</v>
      </c>
      <c r="AI119" s="2" t="e">
        <f>VLOOKUP($A$5&amp;$A119,'Wards 2011'!$A$2:$BD$8547,AI$19,FALSE)</f>
        <v>#N/A</v>
      </c>
      <c r="AJ119" s="32" t="e">
        <f>VLOOKUP($A$5&amp;$A119,'Wards 2011'!$A$2:$BD$8547,AJ$19,FALSE)</f>
        <v>#N/A</v>
      </c>
      <c r="AK119" s="32" t="e">
        <f>VLOOKUP($A$5&amp;$A119,'Wards 2011'!$A$2:$BD$8547,AK$19,FALSE)</f>
        <v>#N/A</v>
      </c>
      <c r="AL119" s="32" t="e">
        <f>VLOOKUP($A$5&amp;$A119,'Wards 2011'!$A$2:$BD$8547,AL$19,FALSE)</f>
        <v>#N/A</v>
      </c>
      <c r="AM119" s="32" t="e">
        <f>VLOOKUP($A$5&amp;$A119,'Wards 2011'!$A$2:$BD$8547,AM$19,FALSE)</f>
        <v>#N/A</v>
      </c>
      <c r="AN119" s="39" t="e">
        <f>VLOOKUP($A$5&amp;$A119,'Wards 2011'!$A$2:$BD$8547,AN$19,FALSE)</f>
        <v>#N/A</v>
      </c>
      <c r="AO119" s="39" t="e">
        <f>VLOOKUP($A$5&amp;$A119,'Wards 2011'!$A$2:$BD$8547,AO$19,FALSE)</f>
        <v>#N/A</v>
      </c>
    </row>
    <row r="120" spans="1:41" x14ac:dyDescent="0.25">
      <c r="A120">
        <v>101</v>
      </c>
      <c r="B120" s="2" t="e">
        <f>VLOOKUP($A$5&amp;$A120,'Wards 2011'!$A$2:$BD$8547,B$19,FALSE)</f>
        <v>#N/A</v>
      </c>
      <c r="C120" s="2" t="e">
        <f>VLOOKUP($A$5&amp;$A120,'Wards 2011'!$A$2:$BD$8547,C$19,FALSE)</f>
        <v>#N/A</v>
      </c>
      <c r="D120" s="32" t="e">
        <f>VLOOKUP($A$5&amp;$A120,'Wards 2011'!$A$2:$BD$8547,D$19,FALSE)</f>
        <v>#N/A</v>
      </c>
      <c r="E120" s="2" t="e">
        <f>VLOOKUP($A$5&amp;$A120,'Wards 2011'!$A$2:$BD$8547,E$19,FALSE)</f>
        <v>#N/A</v>
      </c>
      <c r="F120" s="32" t="e">
        <f>VLOOKUP($A$5&amp;$A120,'Wards 2011'!$A$2:$BD$8547,F$19,FALSE)</f>
        <v>#N/A</v>
      </c>
      <c r="G120" s="32" t="e">
        <f>VLOOKUP($A$5&amp;$A120,'Wards 2011'!$A$2:$BD$8547,G$19,FALSE)</f>
        <v>#N/A</v>
      </c>
      <c r="H120" s="32" t="e">
        <f>VLOOKUP($A$5&amp;$A120,'Wards 2011'!$A$2:$BD$8547,H$19,FALSE)</f>
        <v>#N/A</v>
      </c>
      <c r="I120" s="32" t="e">
        <f>VLOOKUP($A$5&amp;$A120,'Wards 2011'!$A$2:$BD$8547,I$19,FALSE)</f>
        <v>#N/A</v>
      </c>
      <c r="J120" s="32" t="e">
        <f>VLOOKUP($A$5&amp;$A120,'Wards 2011'!$A$2:$BD$8547,J$19,FALSE)</f>
        <v>#N/A</v>
      </c>
      <c r="K120" s="32" t="e">
        <f>VLOOKUP($A$5&amp;$A120,'Wards 2011'!$A$2:$BD$8547,K$19,FALSE)</f>
        <v>#N/A</v>
      </c>
      <c r="L120" s="32" t="e">
        <f>VLOOKUP($A$5&amp;$A120,'Wards 2011'!$A$2:$BD$8547,L$19,FALSE)</f>
        <v>#N/A</v>
      </c>
      <c r="M120" s="32" t="e">
        <f>VLOOKUP($A$5&amp;$A120,'Wards 2011'!$A$2:$BD$8547,M$19,FALSE)</f>
        <v>#N/A</v>
      </c>
      <c r="N120" s="32" t="e">
        <f>VLOOKUP($A$5&amp;$A120,'Wards 2011'!$A$2:$BD$8547,N$19,FALSE)</f>
        <v>#N/A</v>
      </c>
      <c r="O120" s="32" t="e">
        <f>VLOOKUP($A$5&amp;$A120,'Wards 2011'!$A$2:$BD$8547,O$19,FALSE)</f>
        <v>#N/A</v>
      </c>
      <c r="P120" s="32" t="e">
        <f>VLOOKUP($A$5&amp;$A120,'Wards 2011'!$A$2:$BD$8547,P$19,FALSE)</f>
        <v>#N/A</v>
      </c>
      <c r="Q120" s="32" t="e">
        <f>VLOOKUP($A$5&amp;$A120,'Wards 2011'!$A$2:$BD$8547,Q$19,FALSE)</f>
        <v>#N/A</v>
      </c>
      <c r="R120" s="32" t="e">
        <f>VLOOKUP($A$5&amp;$A120,'Wards 2011'!$A$2:$BD$8547,R$19,FALSE)</f>
        <v>#N/A</v>
      </c>
      <c r="S120" s="32" t="e">
        <f>VLOOKUP($A$5&amp;$A120,'Wards 2011'!$A$2:$BD$8547,S$19,FALSE)</f>
        <v>#N/A</v>
      </c>
      <c r="T120" s="32" t="e">
        <f>VLOOKUP($A$5&amp;$A120,'Wards 2011'!$A$2:$BD$8547,T$19,FALSE)</f>
        <v>#N/A</v>
      </c>
      <c r="U120" s="32" t="e">
        <f>VLOOKUP($A$5&amp;$A120,'Wards 2011'!$A$2:$BD$8547,U$19,FALSE)</f>
        <v>#N/A</v>
      </c>
      <c r="V120" s="32" t="e">
        <f>VLOOKUP($A$5&amp;$A120,'Wards 2011'!$A$2:$BD$8547,V$19,FALSE)</f>
        <v>#N/A</v>
      </c>
      <c r="W120" s="32" t="e">
        <f>VLOOKUP($A$5&amp;$A120,'Wards 2011'!$A$2:$BD$8547,W$19,FALSE)</f>
        <v>#N/A</v>
      </c>
      <c r="X120" s="32" t="e">
        <f>VLOOKUP($A$5&amp;$A120,'Wards 2011'!$A$2:$BD$8547,X$19,FALSE)</f>
        <v>#N/A</v>
      </c>
      <c r="Y120" s="32" t="e">
        <f>VLOOKUP($A$5&amp;$A120,'Wards 2011'!$A$2:$BD$8547,Y$19,FALSE)</f>
        <v>#N/A</v>
      </c>
      <c r="Z120" s="32" t="e">
        <f>VLOOKUP($A$5&amp;$A120,'Wards 2011'!$A$2:$BD$8547,Z$19,FALSE)</f>
        <v>#N/A</v>
      </c>
      <c r="AA120" s="32" t="e">
        <f>VLOOKUP($A$5&amp;$A120,'Wards 2011'!$A$2:$BD$8547,AA$19,FALSE)</f>
        <v>#N/A</v>
      </c>
      <c r="AB120" s="32" t="e">
        <f>VLOOKUP($A$5&amp;$A120,'Wards 2011'!$A$2:$BD$8547,AB$19,FALSE)</f>
        <v>#N/A</v>
      </c>
      <c r="AC120" s="2" t="e">
        <f>VLOOKUP($A$5&amp;$A120,'Wards 2011'!$A$2:$BD$8547,AC$19,FALSE)</f>
        <v>#N/A</v>
      </c>
      <c r="AD120" s="2" t="e">
        <f>VLOOKUP($A$5&amp;$A120,'Wards 2011'!$A$2:$BD$8547,AD$19,FALSE)</f>
        <v>#N/A</v>
      </c>
      <c r="AE120" s="32" t="e">
        <f>VLOOKUP($A$5&amp;$A120,'Wards 2011'!$A$2:$BD$8547,AE$19,FALSE)</f>
        <v>#N/A</v>
      </c>
      <c r="AF120" s="32" t="e">
        <f>VLOOKUP($A$5&amp;$A120,'Wards 2011'!$A$2:$BD$8547,AF$19,FALSE)</f>
        <v>#N/A</v>
      </c>
      <c r="AG120" s="32" t="e">
        <f>VLOOKUP($A$5&amp;$A120,'Wards 2011'!$A$2:$BD$8547,AG$19,FALSE)</f>
        <v>#N/A</v>
      </c>
      <c r="AH120" s="2" t="e">
        <f>VLOOKUP($A$5&amp;$A120,'Wards 2011'!$A$2:$BD$8547,AH$19,FALSE)</f>
        <v>#N/A</v>
      </c>
      <c r="AI120" s="2" t="e">
        <f>VLOOKUP($A$5&amp;$A120,'Wards 2011'!$A$2:$BD$8547,AI$19,FALSE)</f>
        <v>#N/A</v>
      </c>
      <c r="AJ120" s="32" t="e">
        <f>VLOOKUP($A$5&amp;$A120,'Wards 2011'!$A$2:$BD$8547,AJ$19,FALSE)</f>
        <v>#N/A</v>
      </c>
      <c r="AK120" s="32" t="e">
        <f>VLOOKUP($A$5&amp;$A120,'Wards 2011'!$A$2:$BD$8547,AK$19,FALSE)</f>
        <v>#N/A</v>
      </c>
      <c r="AL120" s="32" t="e">
        <f>VLOOKUP($A$5&amp;$A120,'Wards 2011'!$A$2:$BD$8547,AL$19,FALSE)</f>
        <v>#N/A</v>
      </c>
      <c r="AM120" s="32" t="e">
        <f>VLOOKUP($A$5&amp;$A120,'Wards 2011'!$A$2:$BD$8547,AM$19,FALSE)</f>
        <v>#N/A</v>
      </c>
      <c r="AN120" s="39" t="e">
        <f>VLOOKUP($A$5&amp;$A120,'Wards 2011'!$A$2:$BD$8547,AN$19,FALSE)</f>
        <v>#N/A</v>
      </c>
      <c r="AO120" s="39" t="e">
        <f>VLOOKUP($A$5&amp;$A120,'Wards 2011'!$A$2:$BD$8547,AO$19,FALSE)</f>
        <v>#N/A</v>
      </c>
    </row>
    <row r="121" spans="1:41" x14ac:dyDescent="0.25">
      <c r="A121">
        <v>102</v>
      </c>
      <c r="B121" s="2" t="e">
        <f>VLOOKUP($A$5&amp;$A121,'Wards 2011'!$A$2:$BD$8547,B$19,FALSE)</f>
        <v>#N/A</v>
      </c>
      <c r="C121" s="2" t="e">
        <f>VLOOKUP($A$5&amp;$A121,'Wards 2011'!$A$2:$BD$8547,C$19,FALSE)</f>
        <v>#N/A</v>
      </c>
      <c r="D121" s="32" t="e">
        <f>VLOOKUP($A$5&amp;$A121,'Wards 2011'!$A$2:$BD$8547,D$19,FALSE)</f>
        <v>#N/A</v>
      </c>
      <c r="E121" s="2" t="e">
        <f>VLOOKUP($A$5&amp;$A121,'Wards 2011'!$A$2:$BD$8547,E$19,FALSE)</f>
        <v>#N/A</v>
      </c>
      <c r="F121" s="32" t="e">
        <f>VLOOKUP($A$5&amp;$A121,'Wards 2011'!$A$2:$BD$8547,F$19,FALSE)</f>
        <v>#N/A</v>
      </c>
      <c r="G121" s="32" t="e">
        <f>VLOOKUP($A$5&amp;$A121,'Wards 2011'!$A$2:$BD$8547,G$19,FALSE)</f>
        <v>#N/A</v>
      </c>
      <c r="H121" s="32" t="e">
        <f>VLOOKUP($A$5&amp;$A121,'Wards 2011'!$A$2:$BD$8547,H$19,FALSE)</f>
        <v>#N/A</v>
      </c>
      <c r="I121" s="32" t="e">
        <f>VLOOKUP($A$5&amp;$A121,'Wards 2011'!$A$2:$BD$8547,I$19,FALSE)</f>
        <v>#N/A</v>
      </c>
      <c r="J121" s="32" t="e">
        <f>VLOOKUP($A$5&amp;$A121,'Wards 2011'!$A$2:$BD$8547,J$19,FALSE)</f>
        <v>#N/A</v>
      </c>
      <c r="K121" s="32" t="e">
        <f>VLOOKUP($A$5&amp;$A121,'Wards 2011'!$A$2:$BD$8547,K$19,FALSE)</f>
        <v>#N/A</v>
      </c>
      <c r="L121" s="32" t="e">
        <f>VLOOKUP($A$5&amp;$A121,'Wards 2011'!$A$2:$BD$8547,L$19,FALSE)</f>
        <v>#N/A</v>
      </c>
      <c r="M121" s="32" t="e">
        <f>VLOOKUP($A$5&amp;$A121,'Wards 2011'!$A$2:$BD$8547,M$19,FALSE)</f>
        <v>#N/A</v>
      </c>
      <c r="N121" s="32" t="e">
        <f>VLOOKUP($A$5&amp;$A121,'Wards 2011'!$A$2:$BD$8547,N$19,FALSE)</f>
        <v>#N/A</v>
      </c>
      <c r="O121" s="32" t="e">
        <f>VLOOKUP($A$5&amp;$A121,'Wards 2011'!$A$2:$BD$8547,O$19,FALSE)</f>
        <v>#N/A</v>
      </c>
      <c r="P121" s="32" t="e">
        <f>VLOOKUP($A$5&amp;$A121,'Wards 2011'!$A$2:$BD$8547,P$19,FALSE)</f>
        <v>#N/A</v>
      </c>
      <c r="Q121" s="32" t="e">
        <f>VLOOKUP($A$5&amp;$A121,'Wards 2011'!$A$2:$BD$8547,Q$19,FALSE)</f>
        <v>#N/A</v>
      </c>
      <c r="R121" s="32" t="e">
        <f>VLOOKUP($A$5&amp;$A121,'Wards 2011'!$A$2:$BD$8547,R$19,FALSE)</f>
        <v>#N/A</v>
      </c>
      <c r="S121" s="32" t="e">
        <f>VLOOKUP($A$5&amp;$A121,'Wards 2011'!$A$2:$BD$8547,S$19,FALSE)</f>
        <v>#N/A</v>
      </c>
      <c r="T121" s="32" t="e">
        <f>VLOOKUP($A$5&amp;$A121,'Wards 2011'!$A$2:$BD$8547,T$19,FALSE)</f>
        <v>#N/A</v>
      </c>
      <c r="U121" s="32" t="e">
        <f>VLOOKUP($A$5&amp;$A121,'Wards 2011'!$A$2:$BD$8547,U$19,FALSE)</f>
        <v>#N/A</v>
      </c>
      <c r="V121" s="32" t="e">
        <f>VLOOKUP($A$5&amp;$A121,'Wards 2011'!$A$2:$BD$8547,V$19,FALSE)</f>
        <v>#N/A</v>
      </c>
      <c r="W121" s="32" t="e">
        <f>VLOOKUP($A$5&amp;$A121,'Wards 2011'!$A$2:$BD$8547,W$19,FALSE)</f>
        <v>#N/A</v>
      </c>
      <c r="X121" s="32" t="e">
        <f>VLOOKUP($A$5&amp;$A121,'Wards 2011'!$A$2:$BD$8547,X$19,FALSE)</f>
        <v>#N/A</v>
      </c>
      <c r="Y121" s="32" t="e">
        <f>VLOOKUP($A$5&amp;$A121,'Wards 2011'!$A$2:$BD$8547,Y$19,FALSE)</f>
        <v>#N/A</v>
      </c>
      <c r="Z121" s="32" t="e">
        <f>VLOOKUP($A$5&amp;$A121,'Wards 2011'!$A$2:$BD$8547,Z$19,FALSE)</f>
        <v>#N/A</v>
      </c>
      <c r="AA121" s="32" t="e">
        <f>VLOOKUP($A$5&amp;$A121,'Wards 2011'!$A$2:$BD$8547,AA$19,FALSE)</f>
        <v>#N/A</v>
      </c>
      <c r="AB121" s="32" t="e">
        <f>VLOOKUP($A$5&amp;$A121,'Wards 2011'!$A$2:$BD$8547,AB$19,FALSE)</f>
        <v>#N/A</v>
      </c>
      <c r="AC121" s="2" t="e">
        <f>VLOOKUP($A$5&amp;$A121,'Wards 2011'!$A$2:$BD$8547,AC$19,FALSE)</f>
        <v>#N/A</v>
      </c>
      <c r="AD121" s="2" t="e">
        <f>VLOOKUP($A$5&amp;$A121,'Wards 2011'!$A$2:$BD$8547,AD$19,FALSE)</f>
        <v>#N/A</v>
      </c>
      <c r="AE121" s="32" t="e">
        <f>VLOOKUP($A$5&amp;$A121,'Wards 2011'!$A$2:$BD$8547,AE$19,FALSE)</f>
        <v>#N/A</v>
      </c>
      <c r="AF121" s="32" t="e">
        <f>VLOOKUP($A$5&amp;$A121,'Wards 2011'!$A$2:$BD$8547,AF$19,FALSE)</f>
        <v>#N/A</v>
      </c>
      <c r="AG121" s="32" t="e">
        <f>VLOOKUP($A$5&amp;$A121,'Wards 2011'!$A$2:$BD$8547,AG$19,FALSE)</f>
        <v>#N/A</v>
      </c>
      <c r="AH121" s="2" t="e">
        <f>VLOOKUP($A$5&amp;$A121,'Wards 2011'!$A$2:$BD$8547,AH$19,FALSE)</f>
        <v>#N/A</v>
      </c>
      <c r="AI121" s="2" t="e">
        <f>VLOOKUP($A$5&amp;$A121,'Wards 2011'!$A$2:$BD$8547,AI$19,FALSE)</f>
        <v>#N/A</v>
      </c>
      <c r="AJ121" s="32" t="e">
        <f>VLOOKUP($A$5&amp;$A121,'Wards 2011'!$A$2:$BD$8547,AJ$19,FALSE)</f>
        <v>#N/A</v>
      </c>
      <c r="AK121" s="32" t="e">
        <f>VLOOKUP($A$5&amp;$A121,'Wards 2011'!$A$2:$BD$8547,AK$19,FALSE)</f>
        <v>#N/A</v>
      </c>
      <c r="AL121" s="32" t="e">
        <f>VLOOKUP($A$5&amp;$A121,'Wards 2011'!$A$2:$BD$8547,AL$19,FALSE)</f>
        <v>#N/A</v>
      </c>
      <c r="AM121" s="32" t="e">
        <f>VLOOKUP($A$5&amp;$A121,'Wards 2011'!$A$2:$BD$8547,AM$19,FALSE)</f>
        <v>#N/A</v>
      </c>
      <c r="AN121" s="39" t="e">
        <f>VLOOKUP($A$5&amp;$A121,'Wards 2011'!$A$2:$BD$8547,AN$19,FALSE)</f>
        <v>#N/A</v>
      </c>
      <c r="AO121" s="39" t="e">
        <f>VLOOKUP($A$5&amp;$A121,'Wards 2011'!$A$2:$BD$8547,AO$19,FALSE)</f>
        <v>#N/A</v>
      </c>
    </row>
    <row r="122" spans="1:41" x14ac:dyDescent="0.25">
      <c r="A122">
        <v>103</v>
      </c>
      <c r="B122" s="2" t="e">
        <f>VLOOKUP($A$5&amp;$A122,'Wards 2011'!$A$2:$BD$8547,B$19,FALSE)</f>
        <v>#N/A</v>
      </c>
      <c r="C122" s="2" t="e">
        <f>VLOOKUP($A$5&amp;$A122,'Wards 2011'!$A$2:$BD$8547,C$19,FALSE)</f>
        <v>#N/A</v>
      </c>
      <c r="D122" s="32" t="e">
        <f>VLOOKUP($A$5&amp;$A122,'Wards 2011'!$A$2:$BD$8547,D$19,FALSE)</f>
        <v>#N/A</v>
      </c>
      <c r="E122" s="2" t="e">
        <f>VLOOKUP($A$5&amp;$A122,'Wards 2011'!$A$2:$BD$8547,E$19,FALSE)</f>
        <v>#N/A</v>
      </c>
      <c r="F122" s="32" t="e">
        <f>VLOOKUP($A$5&amp;$A122,'Wards 2011'!$A$2:$BD$8547,F$19,FALSE)</f>
        <v>#N/A</v>
      </c>
      <c r="G122" s="32" t="e">
        <f>VLOOKUP($A$5&amp;$A122,'Wards 2011'!$A$2:$BD$8547,G$19,FALSE)</f>
        <v>#N/A</v>
      </c>
      <c r="H122" s="32" t="e">
        <f>VLOOKUP($A$5&amp;$A122,'Wards 2011'!$A$2:$BD$8547,H$19,FALSE)</f>
        <v>#N/A</v>
      </c>
      <c r="I122" s="32" t="e">
        <f>VLOOKUP($A$5&amp;$A122,'Wards 2011'!$A$2:$BD$8547,I$19,FALSE)</f>
        <v>#N/A</v>
      </c>
      <c r="J122" s="32" t="e">
        <f>VLOOKUP($A$5&amp;$A122,'Wards 2011'!$A$2:$BD$8547,J$19,FALSE)</f>
        <v>#N/A</v>
      </c>
      <c r="K122" s="32" t="e">
        <f>VLOOKUP($A$5&amp;$A122,'Wards 2011'!$A$2:$BD$8547,K$19,FALSE)</f>
        <v>#N/A</v>
      </c>
      <c r="L122" s="32" t="e">
        <f>VLOOKUP($A$5&amp;$A122,'Wards 2011'!$A$2:$BD$8547,L$19,FALSE)</f>
        <v>#N/A</v>
      </c>
      <c r="M122" s="32" t="e">
        <f>VLOOKUP($A$5&amp;$A122,'Wards 2011'!$A$2:$BD$8547,M$19,FALSE)</f>
        <v>#N/A</v>
      </c>
      <c r="N122" s="32" t="e">
        <f>VLOOKUP($A$5&amp;$A122,'Wards 2011'!$A$2:$BD$8547,N$19,FALSE)</f>
        <v>#N/A</v>
      </c>
      <c r="O122" s="32" t="e">
        <f>VLOOKUP($A$5&amp;$A122,'Wards 2011'!$A$2:$BD$8547,O$19,FALSE)</f>
        <v>#N/A</v>
      </c>
      <c r="P122" s="32" t="e">
        <f>VLOOKUP($A$5&amp;$A122,'Wards 2011'!$A$2:$BD$8547,P$19,FALSE)</f>
        <v>#N/A</v>
      </c>
      <c r="Q122" s="32" t="e">
        <f>VLOOKUP($A$5&amp;$A122,'Wards 2011'!$A$2:$BD$8547,Q$19,FALSE)</f>
        <v>#N/A</v>
      </c>
      <c r="R122" s="32" t="e">
        <f>VLOOKUP($A$5&amp;$A122,'Wards 2011'!$A$2:$BD$8547,R$19,FALSE)</f>
        <v>#N/A</v>
      </c>
      <c r="S122" s="32" t="e">
        <f>VLOOKUP($A$5&amp;$A122,'Wards 2011'!$A$2:$BD$8547,S$19,FALSE)</f>
        <v>#N/A</v>
      </c>
      <c r="T122" s="32" t="e">
        <f>VLOOKUP($A$5&amp;$A122,'Wards 2011'!$A$2:$BD$8547,T$19,FALSE)</f>
        <v>#N/A</v>
      </c>
      <c r="U122" s="32" t="e">
        <f>VLOOKUP($A$5&amp;$A122,'Wards 2011'!$A$2:$BD$8547,U$19,FALSE)</f>
        <v>#N/A</v>
      </c>
      <c r="V122" s="32" t="e">
        <f>VLOOKUP($A$5&amp;$A122,'Wards 2011'!$A$2:$BD$8547,V$19,FALSE)</f>
        <v>#N/A</v>
      </c>
      <c r="W122" s="32" t="e">
        <f>VLOOKUP($A$5&amp;$A122,'Wards 2011'!$A$2:$BD$8547,W$19,FALSE)</f>
        <v>#N/A</v>
      </c>
      <c r="X122" s="32" t="e">
        <f>VLOOKUP($A$5&amp;$A122,'Wards 2011'!$A$2:$BD$8547,X$19,FALSE)</f>
        <v>#N/A</v>
      </c>
      <c r="Y122" s="32" t="e">
        <f>VLOOKUP($A$5&amp;$A122,'Wards 2011'!$A$2:$BD$8547,Y$19,FALSE)</f>
        <v>#N/A</v>
      </c>
      <c r="Z122" s="32" t="e">
        <f>VLOOKUP($A$5&amp;$A122,'Wards 2011'!$A$2:$BD$8547,Z$19,FALSE)</f>
        <v>#N/A</v>
      </c>
      <c r="AA122" s="32" t="e">
        <f>VLOOKUP($A$5&amp;$A122,'Wards 2011'!$A$2:$BD$8547,AA$19,FALSE)</f>
        <v>#N/A</v>
      </c>
      <c r="AB122" s="32" t="e">
        <f>VLOOKUP($A$5&amp;$A122,'Wards 2011'!$A$2:$BD$8547,AB$19,FALSE)</f>
        <v>#N/A</v>
      </c>
      <c r="AC122" s="2" t="e">
        <f>VLOOKUP($A$5&amp;$A122,'Wards 2011'!$A$2:$BD$8547,AC$19,FALSE)</f>
        <v>#N/A</v>
      </c>
      <c r="AD122" s="2" t="e">
        <f>VLOOKUP($A$5&amp;$A122,'Wards 2011'!$A$2:$BD$8547,AD$19,FALSE)</f>
        <v>#N/A</v>
      </c>
      <c r="AE122" s="32" t="e">
        <f>VLOOKUP($A$5&amp;$A122,'Wards 2011'!$A$2:$BD$8547,AE$19,FALSE)</f>
        <v>#N/A</v>
      </c>
      <c r="AF122" s="32" t="e">
        <f>VLOOKUP($A$5&amp;$A122,'Wards 2011'!$A$2:$BD$8547,AF$19,FALSE)</f>
        <v>#N/A</v>
      </c>
      <c r="AG122" s="32" t="e">
        <f>VLOOKUP($A$5&amp;$A122,'Wards 2011'!$A$2:$BD$8547,AG$19,FALSE)</f>
        <v>#N/A</v>
      </c>
      <c r="AH122" s="2" t="e">
        <f>VLOOKUP($A$5&amp;$A122,'Wards 2011'!$A$2:$BD$8547,AH$19,FALSE)</f>
        <v>#N/A</v>
      </c>
      <c r="AI122" s="2" t="e">
        <f>VLOOKUP($A$5&amp;$A122,'Wards 2011'!$A$2:$BD$8547,AI$19,FALSE)</f>
        <v>#N/A</v>
      </c>
      <c r="AJ122" s="32" t="e">
        <f>VLOOKUP($A$5&amp;$A122,'Wards 2011'!$A$2:$BD$8547,AJ$19,FALSE)</f>
        <v>#N/A</v>
      </c>
      <c r="AK122" s="32" t="e">
        <f>VLOOKUP($A$5&amp;$A122,'Wards 2011'!$A$2:$BD$8547,AK$19,FALSE)</f>
        <v>#N/A</v>
      </c>
      <c r="AL122" s="32" t="e">
        <f>VLOOKUP($A$5&amp;$A122,'Wards 2011'!$A$2:$BD$8547,AL$19,FALSE)</f>
        <v>#N/A</v>
      </c>
      <c r="AM122" s="32" t="e">
        <f>VLOOKUP($A$5&amp;$A122,'Wards 2011'!$A$2:$BD$8547,AM$19,FALSE)</f>
        <v>#N/A</v>
      </c>
      <c r="AN122" s="39" t="e">
        <f>VLOOKUP($A$5&amp;$A122,'Wards 2011'!$A$2:$BD$8547,AN$19,FALSE)</f>
        <v>#N/A</v>
      </c>
      <c r="AO122" s="39" t="e">
        <f>VLOOKUP($A$5&amp;$A122,'Wards 2011'!$A$2:$BD$8547,AO$19,FALSE)</f>
        <v>#N/A</v>
      </c>
    </row>
    <row r="123" spans="1:41" x14ac:dyDescent="0.25">
      <c r="A123">
        <v>104</v>
      </c>
      <c r="B123" s="2" t="e">
        <f>VLOOKUP($A$5&amp;$A123,'Wards 2011'!$A$2:$BD$8547,B$19,FALSE)</f>
        <v>#N/A</v>
      </c>
      <c r="C123" s="2" t="e">
        <f>VLOOKUP($A$5&amp;$A123,'Wards 2011'!$A$2:$BD$8547,C$19,FALSE)</f>
        <v>#N/A</v>
      </c>
      <c r="D123" s="32" t="e">
        <f>VLOOKUP($A$5&amp;$A123,'Wards 2011'!$A$2:$BD$8547,D$19,FALSE)</f>
        <v>#N/A</v>
      </c>
      <c r="E123" s="2" t="e">
        <f>VLOOKUP($A$5&amp;$A123,'Wards 2011'!$A$2:$BD$8547,E$19,FALSE)</f>
        <v>#N/A</v>
      </c>
      <c r="F123" s="32" t="e">
        <f>VLOOKUP($A$5&amp;$A123,'Wards 2011'!$A$2:$BD$8547,F$19,FALSE)</f>
        <v>#N/A</v>
      </c>
      <c r="G123" s="32" t="e">
        <f>VLOOKUP($A$5&amp;$A123,'Wards 2011'!$A$2:$BD$8547,G$19,FALSE)</f>
        <v>#N/A</v>
      </c>
      <c r="H123" s="32" t="e">
        <f>VLOOKUP($A$5&amp;$A123,'Wards 2011'!$A$2:$BD$8547,H$19,FALSE)</f>
        <v>#N/A</v>
      </c>
      <c r="I123" s="32" t="e">
        <f>VLOOKUP($A$5&amp;$A123,'Wards 2011'!$A$2:$BD$8547,I$19,FALSE)</f>
        <v>#N/A</v>
      </c>
      <c r="J123" s="32" t="e">
        <f>VLOOKUP($A$5&amp;$A123,'Wards 2011'!$A$2:$BD$8547,J$19,FALSE)</f>
        <v>#N/A</v>
      </c>
      <c r="K123" s="32" t="e">
        <f>VLOOKUP($A$5&amp;$A123,'Wards 2011'!$A$2:$BD$8547,K$19,FALSE)</f>
        <v>#N/A</v>
      </c>
      <c r="L123" s="32" t="e">
        <f>VLOOKUP($A$5&amp;$A123,'Wards 2011'!$A$2:$BD$8547,L$19,FALSE)</f>
        <v>#N/A</v>
      </c>
      <c r="M123" s="32" t="e">
        <f>VLOOKUP($A$5&amp;$A123,'Wards 2011'!$A$2:$BD$8547,M$19,FALSE)</f>
        <v>#N/A</v>
      </c>
      <c r="N123" s="32" t="e">
        <f>VLOOKUP($A$5&amp;$A123,'Wards 2011'!$A$2:$BD$8547,N$19,FALSE)</f>
        <v>#N/A</v>
      </c>
      <c r="O123" s="32" t="e">
        <f>VLOOKUP($A$5&amp;$A123,'Wards 2011'!$A$2:$BD$8547,O$19,FALSE)</f>
        <v>#N/A</v>
      </c>
      <c r="P123" s="32" t="e">
        <f>VLOOKUP($A$5&amp;$A123,'Wards 2011'!$A$2:$BD$8547,P$19,FALSE)</f>
        <v>#N/A</v>
      </c>
      <c r="Q123" s="32" t="e">
        <f>VLOOKUP($A$5&amp;$A123,'Wards 2011'!$A$2:$BD$8547,Q$19,FALSE)</f>
        <v>#N/A</v>
      </c>
      <c r="R123" s="32" t="e">
        <f>VLOOKUP($A$5&amp;$A123,'Wards 2011'!$A$2:$BD$8547,R$19,FALSE)</f>
        <v>#N/A</v>
      </c>
      <c r="S123" s="32" t="e">
        <f>VLOOKUP($A$5&amp;$A123,'Wards 2011'!$A$2:$BD$8547,S$19,FALSE)</f>
        <v>#N/A</v>
      </c>
      <c r="T123" s="32" t="e">
        <f>VLOOKUP($A$5&amp;$A123,'Wards 2011'!$A$2:$BD$8547,T$19,FALSE)</f>
        <v>#N/A</v>
      </c>
      <c r="U123" s="32" t="e">
        <f>VLOOKUP($A$5&amp;$A123,'Wards 2011'!$A$2:$BD$8547,U$19,FALSE)</f>
        <v>#N/A</v>
      </c>
      <c r="V123" s="32" t="e">
        <f>VLOOKUP($A$5&amp;$A123,'Wards 2011'!$A$2:$BD$8547,V$19,FALSE)</f>
        <v>#N/A</v>
      </c>
      <c r="W123" s="32" t="e">
        <f>VLOOKUP($A$5&amp;$A123,'Wards 2011'!$A$2:$BD$8547,W$19,FALSE)</f>
        <v>#N/A</v>
      </c>
      <c r="X123" s="32" t="e">
        <f>VLOOKUP($A$5&amp;$A123,'Wards 2011'!$A$2:$BD$8547,X$19,FALSE)</f>
        <v>#N/A</v>
      </c>
      <c r="Y123" s="32" t="e">
        <f>VLOOKUP($A$5&amp;$A123,'Wards 2011'!$A$2:$BD$8547,Y$19,FALSE)</f>
        <v>#N/A</v>
      </c>
      <c r="Z123" s="32" t="e">
        <f>VLOOKUP($A$5&amp;$A123,'Wards 2011'!$A$2:$BD$8547,Z$19,FALSE)</f>
        <v>#N/A</v>
      </c>
      <c r="AA123" s="32" t="e">
        <f>VLOOKUP($A$5&amp;$A123,'Wards 2011'!$A$2:$BD$8547,AA$19,FALSE)</f>
        <v>#N/A</v>
      </c>
      <c r="AB123" s="32" t="e">
        <f>VLOOKUP($A$5&amp;$A123,'Wards 2011'!$A$2:$BD$8547,AB$19,FALSE)</f>
        <v>#N/A</v>
      </c>
      <c r="AC123" s="2" t="e">
        <f>VLOOKUP($A$5&amp;$A123,'Wards 2011'!$A$2:$BD$8547,AC$19,FALSE)</f>
        <v>#N/A</v>
      </c>
      <c r="AD123" s="2" t="e">
        <f>VLOOKUP($A$5&amp;$A123,'Wards 2011'!$A$2:$BD$8547,AD$19,FALSE)</f>
        <v>#N/A</v>
      </c>
      <c r="AE123" s="32" t="e">
        <f>VLOOKUP($A$5&amp;$A123,'Wards 2011'!$A$2:$BD$8547,AE$19,FALSE)</f>
        <v>#N/A</v>
      </c>
      <c r="AF123" s="32" t="e">
        <f>VLOOKUP($A$5&amp;$A123,'Wards 2011'!$A$2:$BD$8547,AF$19,FALSE)</f>
        <v>#N/A</v>
      </c>
      <c r="AG123" s="32" t="e">
        <f>VLOOKUP($A$5&amp;$A123,'Wards 2011'!$A$2:$BD$8547,AG$19,FALSE)</f>
        <v>#N/A</v>
      </c>
      <c r="AH123" s="2" t="e">
        <f>VLOOKUP($A$5&amp;$A123,'Wards 2011'!$A$2:$BD$8547,AH$19,FALSE)</f>
        <v>#N/A</v>
      </c>
      <c r="AI123" s="2" t="e">
        <f>VLOOKUP($A$5&amp;$A123,'Wards 2011'!$A$2:$BD$8547,AI$19,FALSE)</f>
        <v>#N/A</v>
      </c>
      <c r="AJ123" s="32" t="e">
        <f>VLOOKUP($A$5&amp;$A123,'Wards 2011'!$A$2:$BD$8547,AJ$19,FALSE)</f>
        <v>#N/A</v>
      </c>
      <c r="AK123" s="32" t="e">
        <f>VLOOKUP($A$5&amp;$A123,'Wards 2011'!$A$2:$BD$8547,AK$19,FALSE)</f>
        <v>#N/A</v>
      </c>
      <c r="AL123" s="32" t="e">
        <f>VLOOKUP($A$5&amp;$A123,'Wards 2011'!$A$2:$BD$8547,AL$19,FALSE)</f>
        <v>#N/A</v>
      </c>
      <c r="AM123" s="32" t="e">
        <f>VLOOKUP($A$5&amp;$A123,'Wards 2011'!$A$2:$BD$8547,AM$19,FALSE)</f>
        <v>#N/A</v>
      </c>
      <c r="AN123" s="39" t="e">
        <f>VLOOKUP($A$5&amp;$A123,'Wards 2011'!$A$2:$BD$8547,AN$19,FALSE)</f>
        <v>#N/A</v>
      </c>
      <c r="AO123" s="39" t="e">
        <f>VLOOKUP($A$5&amp;$A123,'Wards 2011'!$A$2:$BD$8547,AO$19,FALSE)</f>
        <v>#N/A</v>
      </c>
    </row>
    <row r="124" spans="1:41" x14ac:dyDescent="0.25">
      <c r="A124">
        <v>105</v>
      </c>
      <c r="B124" s="2" t="e">
        <f>VLOOKUP($A$5&amp;$A124,'Wards 2011'!$A$2:$BD$8547,B$19,FALSE)</f>
        <v>#N/A</v>
      </c>
      <c r="C124" s="2" t="e">
        <f>VLOOKUP($A$5&amp;$A124,'Wards 2011'!$A$2:$BD$8547,C$19,FALSE)</f>
        <v>#N/A</v>
      </c>
      <c r="D124" s="32" t="e">
        <f>VLOOKUP($A$5&amp;$A124,'Wards 2011'!$A$2:$BD$8547,D$19,FALSE)</f>
        <v>#N/A</v>
      </c>
      <c r="E124" s="2" t="e">
        <f>VLOOKUP($A$5&amp;$A124,'Wards 2011'!$A$2:$BD$8547,E$19,FALSE)</f>
        <v>#N/A</v>
      </c>
      <c r="F124" s="32" t="e">
        <f>VLOOKUP($A$5&amp;$A124,'Wards 2011'!$A$2:$BD$8547,F$19,FALSE)</f>
        <v>#N/A</v>
      </c>
      <c r="G124" s="32" t="e">
        <f>VLOOKUP($A$5&amp;$A124,'Wards 2011'!$A$2:$BD$8547,G$19,FALSE)</f>
        <v>#N/A</v>
      </c>
      <c r="H124" s="32" t="e">
        <f>VLOOKUP($A$5&amp;$A124,'Wards 2011'!$A$2:$BD$8547,H$19,FALSE)</f>
        <v>#N/A</v>
      </c>
      <c r="I124" s="32" t="e">
        <f>VLOOKUP($A$5&amp;$A124,'Wards 2011'!$A$2:$BD$8547,I$19,FALSE)</f>
        <v>#N/A</v>
      </c>
      <c r="J124" s="32" t="e">
        <f>VLOOKUP($A$5&amp;$A124,'Wards 2011'!$A$2:$BD$8547,J$19,FALSE)</f>
        <v>#N/A</v>
      </c>
      <c r="K124" s="32" t="e">
        <f>VLOOKUP($A$5&amp;$A124,'Wards 2011'!$A$2:$BD$8547,K$19,FALSE)</f>
        <v>#N/A</v>
      </c>
      <c r="L124" s="32" t="e">
        <f>VLOOKUP($A$5&amp;$A124,'Wards 2011'!$A$2:$BD$8547,L$19,FALSE)</f>
        <v>#N/A</v>
      </c>
      <c r="M124" s="32" t="e">
        <f>VLOOKUP($A$5&amp;$A124,'Wards 2011'!$A$2:$BD$8547,M$19,FALSE)</f>
        <v>#N/A</v>
      </c>
      <c r="N124" s="32" t="e">
        <f>VLOOKUP($A$5&amp;$A124,'Wards 2011'!$A$2:$BD$8547,N$19,FALSE)</f>
        <v>#N/A</v>
      </c>
      <c r="O124" s="32" t="e">
        <f>VLOOKUP($A$5&amp;$A124,'Wards 2011'!$A$2:$BD$8547,O$19,FALSE)</f>
        <v>#N/A</v>
      </c>
      <c r="P124" s="32" t="e">
        <f>VLOOKUP($A$5&amp;$A124,'Wards 2011'!$A$2:$BD$8547,P$19,FALSE)</f>
        <v>#N/A</v>
      </c>
      <c r="Q124" s="32" t="e">
        <f>VLOOKUP($A$5&amp;$A124,'Wards 2011'!$A$2:$BD$8547,Q$19,FALSE)</f>
        <v>#N/A</v>
      </c>
      <c r="R124" s="32" t="e">
        <f>VLOOKUP($A$5&amp;$A124,'Wards 2011'!$A$2:$BD$8547,R$19,FALSE)</f>
        <v>#N/A</v>
      </c>
      <c r="S124" s="32" t="e">
        <f>VLOOKUP($A$5&amp;$A124,'Wards 2011'!$A$2:$BD$8547,S$19,FALSE)</f>
        <v>#N/A</v>
      </c>
      <c r="T124" s="32" t="e">
        <f>VLOOKUP($A$5&amp;$A124,'Wards 2011'!$A$2:$BD$8547,T$19,FALSE)</f>
        <v>#N/A</v>
      </c>
      <c r="U124" s="32" t="e">
        <f>VLOOKUP($A$5&amp;$A124,'Wards 2011'!$A$2:$BD$8547,U$19,FALSE)</f>
        <v>#N/A</v>
      </c>
      <c r="V124" s="32" t="e">
        <f>VLOOKUP($A$5&amp;$A124,'Wards 2011'!$A$2:$BD$8547,V$19,FALSE)</f>
        <v>#N/A</v>
      </c>
      <c r="W124" s="32" t="e">
        <f>VLOOKUP($A$5&amp;$A124,'Wards 2011'!$A$2:$BD$8547,W$19,FALSE)</f>
        <v>#N/A</v>
      </c>
      <c r="X124" s="32" t="e">
        <f>VLOOKUP($A$5&amp;$A124,'Wards 2011'!$A$2:$BD$8547,X$19,FALSE)</f>
        <v>#N/A</v>
      </c>
      <c r="Y124" s="32" t="e">
        <f>VLOOKUP($A$5&amp;$A124,'Wards 2011'!$A$2:$BD$8547,Y$19,FALSE)</f>
        <v>#N/A</v>
      </c>
      <c r="Z124" s="32" t="e">
        <f>VLOOKUP($A$5&amp;$A124,'Wards 2011'!$A$2:$BD$8547,Z$19,FALSE)</f>
        <v>#N/A</v>
      </c>
      <c r="AA124" s="32" t="e">
        <f>VLOOKUP($A$5&amp;$A124,'Wards 2011'!$A$2:$BD$8547,AA$19,FALSE)</f>
        <v>#N/A</v>
      </c>
      <c r="AB124" s="32" t="e">
        <f>VLOOKUP($A$5&amp;$A124,'Wards 2011'!$A$2:$BD$8547,AB$19,FALSE)</f>
        <v>#N/A</v>
      </c>
      <c r="AC124" s="2" t="e">
        <f>VLOOKUP($A$5&amp;$A124,'Wards 2011'!$A$2:$BD$8547,AC$19,FALSE)</f>
        <v>#N/A</v>
      </c>
      <c r="AD124" s="2" t="e">
        <f>VLOOKUP($A$5&amp;$A124,'Wards 2011'!$A$2:$BD$8547,AD$19,FALSE)</f>
        <v>#N/A</v>
      </c>
      <c r="AE124" s="32" t="e">
        <f>VLOOKUP($A$5&amp;$A124,'Wards 2011'!$A$2:$BD$8547,AE$19,FALSE)</f>
        <v>#N/A</v>
      </c>
      <c r="AF124" s="32" t="e">
        <f>VLOOKUP($A$5&amp;$A124,'Wards 2011'!$A$2:$BD$8547,AF$19,FALSE)</f>
        <v>#N/A</v>
      </c>
      <c r="AG124" s="32" t="e">
        <f>VLOOKUP($A$5&amp;$A124,'Wards 2011'!$A$2:$BD$8547,AG$19,FALSE)</f>
        <v>#N/A</v>
      </c>
      <c r="AH124" s="2" t="e">
        <f>VLOOKUP($A$5&amp;$A124,'Wards 2011'!$A$2:$BD$8547,AH$19,FALSE)</f>
        <v>#N/A</v>
      </c>
      <c r="AI124" s="2" t="e">
        <f>VLOOKUP($A$5&amp;$A124,'Wards 2011'!$A$2:$BD$8547,AI$19,FALSE)</f>
        <v>#N/A</v>
      </c>
      <c r="AJ124" s="32" t="e">
        <f>VLOOKUP($A$5&amp;$A124,'Wards 2011'!$A$2:$BD$8547,AJ$19,FALSE)</f>
        <v>#N/A</v>
      </c>
      <c r="AK124" s="32" t="e">
        <f>VLOOKUP($A$5&amp;$A124,'Wards 2011'!$A$2:$BD$8547,AK$19,FALSE)</f>
        <v>#N/A</v>
      </c>
      <c r="AL124" s="32" t="e">
        <f>VLOOKUP($A$5&amp;$A124,'Wards 2011'!$A$2:$BD$8547,AL$19,FALSE)</f>
        <v>#N/A</v>
      </c>
      <c r="AM124" s="32" t="e">
        <f>VLOOKUP($A$5&amp;$A124,'Wards 2011'!$A$2:$BD$8547,AM$19,FALSE)</f>
        <v>#N/A</v>
      </c>
      <c r="AN124" s="39" t="e">
        <f>VLOOKUP($A$5&amp;$A124,'Wards 2011'!$A$2:$BD$8547,AN$19,FALSE)</f>
        <v>#N/A</v>
      </c>
      <c r="AO124" s="39" t="e">
        <f>VLOOKUP($A$5&amp;$A124,'Wards 2011'!$A$2:$BD$8547,AO$19,FALSE)</f>
        <v>#N/A</v>
      </c>
    </row>
    <row r="125" spans="1:41" x14ac:dyDescent="0.25">
      <c r="A125">
        <v>106</v>
      </c>
      <c r="B125" s="2" t="e">
        <f>VLOOKUP($A$5&amp;$A125,'Wards 2011'!$A$2:$BD$8547,B$19,FALSE)</f>
        <v>#N/A</v>
      </c>
      <c r="C125" s="2" t="e">
        <f>VLOOKUP($A$5&amp;$A125,'Wards 2011'!$A$2:$BD$8547,C$19,FALSE)</f>
        <v>#N/A</v>
      </c>
      <c r="D125" s="32" t="e">
        <f>VLOOKUP($A$5&amp;$A125,'Wards 2011'!$A$2:$BD$8547,D$19,FALSE)</f>
        <v>#N/A</v>
      </c>
      <c r="E125" s="2" t="e">
        <f>VLOOKUP($A$5&amp;$A125,'Wards 2011'!$A$2:$BD$8547,E$19,FALSE)</f>
        <v>#N/A</v>
      </c>
      <c r="F125" s="32" t="e">
        <f>VLOOKUP($A$5&amp;$A125,'Wards 2011'!$A$2:$BD$8547,F$19,FALSE)</f>
        <v>#N/A</v>
      </c>
      <c r="G125" s="32" t="e">
        <f>VLOOKUP($A$5&amp;$A125,'Wards 2011'!$A$2:$BD$8547,G$19,FALSE)</f>
        <v>#N/A</v>
      </c>
      <c r="H125" s="32" t="e">
        <f>VLOOKUP($A$5&amp;$A125,'Wards 2011'!$A$2:$BD$8547,H$19,FALSE)</f>
        <v>#N/A</v>
      </c>
      <c r="I125" s="32" t="e">
        <f>VLOOKUP($A$5&amp;$A125,'Wards 2011'!$A$2:$BD$8547,I$19,FALSE)</f>
        <v>#N/A</v>
      </c>
      <c r="J125" s="32" t="e">
        <f>VLOOKUP($A$5&amp;$A125,'Wards 2011'!$A$2:$BD$8547,J$19,FALSE)</f>
        <v>#N/A</v>
      </c>
      <c r="K125" s="32" t="e">
        <f>VLOOKUP($A$5&amp;$A125,'Wards 2011'!$A$2:$BD$8547,K$19,FALSE)</f>
        <v>#N/A</v>
      </c>
      <c r="L125" s="32" t="e">
        <f>VLOOKUP($A$5&amp;$A125,'Wards 2011'!$A$2:$BD$8547,L$19,FALSE)</f>
        <v>#N/A</v>
      </c>
      <c r="M125" s="32" t="e">
        <f>VLOOKUP($A$5&amp;$A125,'Wards 2011'!$A$2:$BD$8547,M$19,FALSE)</f>
        <v>#N/A</v>
      </c>
      <c r="N125" s="32" t="e">
        <f>VLOOKUP($A$5&amp;$A125,'Wards 2011'!$A$2:$BD$8547,N$19,FALSE)</f>
        <v>#N/A</v>
      </c>
      <c r="O125" s="32" t="e">
        <f>VLOOKUP($A$5&amp;$A125,'Wards 2011'!$A$2:$BD$8547,O$19,FALSE)</f>
        <v>#N/A</v>
      </c>
      <c r="P125" s="32" t="e">
        <f>VLOOKUP($A$5&amp;$A125,'Wards 2011'!$A$2:$BD$8547,P$19,FALSE)</f>
        <v>#N/A</v>
      </c>
      <c r="Q125" s="32" t="e">
        <f>VLOOKUP($A$5&amp;$A125,'Wards 2011'!$A$2:$BD$8547,Q$19,FALSE)</f>
        <v>#N/A</v>
      </c>
      <c r="R125" s="32" t="e">
        <f>VLOOKUP($A$5&amp;$A125,'Wards 2011'!$A$2:$BD$8547,R$19,FALSE)</f>
        <v>#N/A</v>
      </c>
      <c r="S125" s="32" t="e">
        <f>VLOOKUP($A$5&amp;$A125,'Wards 2011'!$A$2:$BD$8547,S$19,FALSE)</f>
        <v>#N/A</v>
      </c>
      <c r="T125" s="32" t="e">
        <f>VLOOKUP($A$5&amp;$A125,'Wards 2011'!$A$2:$BD$8547,T$19,FALSE)</f>
        <v>#N/A</v>
      </c>
      <c r="U125" s="32" t="e">
        <f>VLOOKUP($A$5&amp;$A125,'Wards 2011'!$A$2:$BD$8547,U$19,FALSE)</f>
        <v>#N/A</v>
      </c>
      <c r="V125" s="32" t="e">
        <f>VLOOKUP($A$5&amp;$A125,'Wards 2011'!$A$2:$BD$8547,V$19,FALSE)</f>
        <v>#N/A</v>
      </c>
      <c r="W125" s="32" t="e">
        <f>VLOOKUP($A$5&amp;$A125,'Wards 2011'!$A$2:$BD$8547,W$19,FALSE)</f>
        <v>#N/A</v>
      </c>
      <c r="X125" s="32" t="e">
        <f>VLOOKUP($A$5&amp;$A125,'Wards 2011'!$A$2:$BD$8547,X$19,FALSE)</f>
        <v>#N/A</v>
      </c>
      <c r="Y125" s="32" t="e">
        <f>VLOOKUP($A$5&amp;$A125,'Wards 2011'!$A$2:$BD$8547,Y$19,FALSE)</f>
        <v>#N/A</v>
      </c>
      <c r="Z125" s="32" t="e">
        <f>VLOOKUP($A$5&amp;$A125,'Wards 2011'!$A$2:$BD$8547,Z$19,FALSE)</f>
        <v>#N/A</v>
      </c>
      <c r="AA125" s="32" t="e">
        <f>VLOOKUP($A$5&amp;$A125,'Wards 2011'!$A$2:$BD$8547,AA$19,FALSE)</f>
        <v>#N/A</v>
      </c>
      <c r="AB125" s="32" t="e">
        <f>VLOOKUP($A$5&amp;$A125,'Wards 2011'!$A$2:$BD$8547,AB$19,FALSE)</f>
        <v>#N/A</v>
      </c>
      <c r="AC125" s="2" t="e">
        <f>VLOOKUP($A$5&amp;$A125,'Wards 2011'!$A$2:$BD$8547,AC$19,FALSE)</f>
        <v>#N/A</v>
      </c>
      <c r="AD125" s="2" t="e">
        <f>VLOOKUP($A$5&amp;$A125,'Wards 2011'!$A$2:$BD$8547,AD$19,FALSE)</f>
        <v>#N/A</v>
      </c>
      <c r="AE125" s="32" t="e">
        <f>VLOOKUP($A$5&amp;$A125,'Wards 2011'!$A$2:$BD$8547,AE$19,FALSE)</f>
        <v>#N/A</v>
      </c>
      <c r="AF125" s="32" t="e">
        <f>VLOOKUP($A$5&amp;$A125,'Wards 2011'!$A$2:$BD$8547,AF$19,FALSE)</f>
        <v>#N/A</v>
      </c>
      <c r="AG125" s="32" t="e">
        <f>VLOOKUP($A$5&amp;$A125,'Wards 2011'!$A$2:$BD$8547,AG$19,FALSE)</f>
        <v>#N/A</v>
      </c>
      <c r="AH125" s="2" t="e">
        <f>VLOOKUP($A$5&amp;$A125,'Wards 2011'!$A$2:$BD$8547,AH$19,FALSE)</f>
        <v>#N/A</v>
      </c>
      <c r="AI125" s="2" t="e">
        <f>VLOOKUP($A$5&amp;$A125,'Wards 2011'!$A$2:$BD$8547,AI$19,FALSE)</f>
        <v>#N/A</v>
      </c>
      <c r="AJ125" s="32" t="e">
        <f>VLOOKUP($A$5&amp;$A125,'Wards 2011'!$A$2:$BD$8547,AJ$19,FALSE)</f>
        <v>#N/A</v>
      </c>
      <c r="AK125" s="32" t="e">
        <f>VLOOKUP($A$5&amp;$A125,'Wards 2011'!$A$2:$BD$8547,AK$19,FALSE)</f>
        <v>#N/A</v>
      </c>
      <c r="AL125" s="32" t="e">
        <f>VLOOKUP($A$5&amp;$A125,'Wards 2011'!$A$2:$BD$8547,AL$19,FALSE)</f>
        <v>#N/A</v>
      </c>
      <c r="AM125" s="32" t="e">
        <f>VLOOKUP($A$5&amp;$A125,'Wards 2011'!$A$2:$BD$8547,AM$19,FALSE)</f>
        <v>#N/A</v>
      </c>
      <c r="AN125" s="39" t="e">
        <f>VLOOKUP($A$5&amp;$A125,'Wards 2011'!$A$2:$BD$8547,AN$19,FALSE)</f>
        <v>#N/A</v>
      </c>
      <c r="AO125" s="39" t="e">
        <f>VLOOKUP($A$5&amp;$A125,'Wards 2011'!$A$2:$BD$8547,AO$19,FALSE)</f>
        <v>#N/A</v>
      </c>
    </row>
    <row r="126" spans="1:41" x14ac:dyDescent="0.25">
      <c r="A126">
        <v>107</v>
      </c>
      <c r="B126" s="2" t="e">
        <f>VLOOKUP($A$5&amp;$A126,'Wards 2011'!$A$2:$BD$8547,B$19,FALSE)</f>
        <v>#N/A</v>
      </c>
      <c r="C126" s="2" t="e">
        <f>VLOOKUP($A$5&amp;$A126,'Wards 2011'!$A$2:$BD$8547,C$19,FALSE)</f>
        <v>#N/A</v>
      </c>
      <c r="D126" s="32" t="e">
        <f>VLOOKUP($A$5&amp;$A126,'Wards 2011'!$A$2:$BD$8547,D$19,FALSE)</f>
        <v>#N/A</v>
      </c>
      <c r="E126" s="2" t="e">
        <f>VLOOKUP($A$5&amp;$A126,'Wards 2011'!$A$2:$BD$8547,E$19,FALSE)</f>
        <v>#N/A</v>
      </c>
      <c r="F126" s="32" t="e">
        <f>VLOOKUP($A$5&amp;$A126,'Wards 2011'!$A$2:$BD$8547,F$19,FALSE)</f>
        <v>#N/A</v>
      </c>
      <c r="G126" s="32" t="e">
        <f>VLOOKUP($A$5&amp;$A126,'Wards 2011'!$A$2:$BD$8547,G$19,FALSE)</f>
        <v>#N/A</v>
      </c>
      <c r="H126" s="32" t="e">
        <f>VLOOKUP($A$5&amp;$A126,'Wards 2011'!$A$2:$BD$8547,H$19,FALSE)</f>
        <v>#N/A</v>
      </c>
      <c r="I126" s="32" t="e">
        <f>VLOOKUP($A$5&amp;$A126,'Wards 2011'!$A$2:$BD$8547,I$19,FALSE)</f>
        <v>#N/A</v>
      </c>
      <c r="J126" s="32" t="e">
        <f>VLOOKUP($A$5&amp;$A126,'Wards 2011'!$A$2:$BD$8547,J$19,FALSE)</f>
        <v>#N/A</v>
      </c>
      <c r="K126" s="32" t="e">
        <f>VLOOKUP($A$5&amp;$A126,'Wards 2011'!$A$2:$BD$8547,K$19,FALSE)</f>
        <v>#N/A</v>
      </c>
      <c r="L126" s="32" t="e">
        <f>VLOOKUP($A$5&amp;$A126,'Wards 2011'!$A$2:$BD$8547,L$19,FALSE)</f>
        <v>#N/A</v>
      </c>
      <c r="M126" s="32" t="e">
        <f>VLOOKUP($A$5&amp;$A126,'Wards 2011'!$A$2:$BD$8547,M$19,FALSE)</f>
        <v>#N/A</v>
      </c>
      <c r="N126" s="32" t="e">
        <f>VLOOKUP($A$5&amp;$A126,'Wards 2011'!$A$2:$BD$8547,N$19,FALSE)</f>
        <v>#N/A</v>
      </c>
      <c r="O126" s="32" t="e">
        <f>VLOOKUP($A$5&amp;$A126,'Wards 2011'!$A$2:$BD$8547,O$19,FALSE)</f>
        <v>#N/A</v>
      </c>
      <c r="P126" s="32" t="e">
        <f>VLOOKUP($A$5&amp;$A126,'Wards 2011'!$A$2:$BD$8547,P$19,FALSE)</f>
        <v>#N/A</v>
      </c>
      <c r="Q126" s="32" t="e">
        <f>VLOOKUP($A$5&amp;$A126,'Wards 2011'!$A$2:$BD$8547,Q$19,FALSE)</f>
        <v>#N/A</v>
      </c>
      <c r="R126" s="32" t="e">
        <f>VLOOKUP($A$5&amp;$A126,'Wards 2011'!$A$2:$BD$8547,R$19,FALSE)</f>
        <v>#N/A</v>
      </c>
      <c r="S126" s="32" t="e">
        <f>VLOOKUP($A$5&amp;$A126,'Wards 2011'!$A$2:$BD$8547,S$19,FALSE)</f>
        <v>#N/A</v>
      </c>
      <c r="T126" s="32" t="e">
        <f>VLOOKUP($A$5&amp;$A126,'Wards 2011'!$A$2:$BD$8547,T$19,FALSE)</f>
        <v>#N/A</v>
      </c>
      <c r="U126" s="32" t="e">
        <f>VLOOKUP($A$5&amp;$A126,'Wards 2011'!$A$2:$BD$8547,U$19,FALSE)</f>
        <v>#N/A</v>
      </c>
      <c r="V126" s="32" t="e">
        <f>VLOOKUP($A$5&amp;$A126,'Wards 2011'!$A$2:$BD$8547,V$19,FALSE)</f>
        <v>#N/A</v>
      </c>
      <c r="W126" s="32" t="e">
        <f>VLOOKUP($A$5&amp;$A126,'Wards 2011'!$A$2:$BD$8547,W$19,FALSE)</f>
        <v>#N/A</v>
      </c>
      <c r="X126" s="32" t="e">
        <f>VLOOKUP($A$5&amp;$A126,'Wards 2011'!$A$2:$BD$8547,X$19,FALSE)</f>
        <v>#N/A</v>
      </c>
      <c r="Y126" s="32" t="e">
        <f>VLOOKUP($A$5&amp;$A126,'Wards 2011'!$A$2:$BD$8547,Y$19,FALSE)</f>
        <v>#N/A</v>
      </c>
      <c r="Z126" s="32" t="e">
        <f>VLOOKUP($A$5&amp;$A126,'Wards 2011'!$A$2:$BD$8547,Z$19,FALSE)</f>
        <v>#N/A</v>
      </c>
      <c r="AA126" s="32" t="e">
        <f>VLOOKUP($A$5&amp;$A126,'Wards 2011'!$A$2:$BD$8547,AA$19,FALSE)</f>
        <v>#N/A</v>
      </c>
      <c r="AB126" s="32" t="e">
        <f>VLOOKUP($A$5&amp;$A126,'Wards 2011'!$A$2:$BD$8547,AB$19,FALSE)</f>
        <v>#N/A</v>
      </c>
      <c r="AC126" s="2" t="e">
        <f>VLOOKUP($A$5&amp;$A126,'Wards 2011'!$A$2:$BD$8547,AC$19,FALSE)</f>
        <v>#N/A</v>
      </c>
      <c r="AD126" s="2" t="e">
        <f>VLOOKUP($A$5&amp;$A126,'Wards 2011'!$A$2:$BD$8547,AD$19,FALSE)</f>
        <v>#N/A</v>
      </c>
      <c r="AE126" s="32" t="e">
        <f>VLOOKUP($A$5&amp;$A126,'Wards 2011'!$A$2:$BD$8547,AE$19,FALSE)</f>
        <v>#N/A</v>
      </c>
      <c r="AF126" s="32" t="e">
        <f>VLOOKUP($A$5&amp;$A126,'Wards 2011'!$A$2:$BD$8547,AF$19,FALSE)</f>
        <v>#N/A</v>
      </c>
      <c r="AG126" s="32" t="e">
        <f>VLOOKUP($A$5&amp;$A126,'Wards 2011'!$A$2:$BD$8547,AG$19,FALSE)</f>
        <v>#N/A</v>
      </c>
      <c r="AH126" s="2" t="e">
        <f>VLOOKUP($A$5&amp;$A126,'Wards 2011'!$A$2:$BD$8547,AH$19,FALSE)</f>
        <v>#N/A</v>
      </c>
      <c r="AI126" s="2" t="e">
        <f>VLOOKUP($A$5&amp;$A126,'Wards 2011'!$A$2:$BD$8547,AI$19,FALSE)</f>
        <v>#N/A</v>
      </c>
      <c r="AJ126" s="32" t="e">
        <f>VLOOKUP($A$5&amp;$A126,'Wards 2011'!$A$2:$BD$8547,AJ$19,FALSE)</f>
        <v>#N/A</v>
      </c>
      <c r="AK126" s="32" t="e">
        <f>VLOOKUP($A$5&amp;$A126,'Wards 2011'!$A$2:$BD$8547,AK$19,FALSE)</f>
        <v>#N/A</v>
      </c>
      <c r="AL126" s="32" t="e">
        <f>VLOOKUP($A$5&amp;$A126,'Wards 2011'!$A$2:$BD$8547,AL$19,FALSE)</f>
        <v>#N/A</v>
      </c>
      <c r="AM126" s="32" t="e">
        <f>VLOOKUP($A$5&amp;$A126,'Wards 2011'!$A$2:$BD$8547,AM$19,FALSE)</f>
        <v>#N/A</v>
      </c>
      <c r="AN126" s="39" t="e">
        <f>VLOOKUP($A$5&amp;$A126,'Wards 2011'!$A$2:$BD$8547,AN$19,FALSE)</f>
        <v>#N/A</v>
      </c>
      <c r="AO126" s="39" t="e">
        <f>VLOOKUP($A$5&amp;$A126,'Wards 2011'!$A$2:$BD$8547,AO$19,FALSE)</f>
        <v>#N/A</v>
      </c>
    </row>
    <row r="127" spans="1:41" x14ac:dyDescent="0.25">
      <c r="A127">
        <v>108</v>
      </c>
      <c r="B127" s="2" t="e">
        <f>VLOOKUP($A$5&amp;$A127,'Wards 2011'!$A$2:$BD$8547,B$19,FALSE)</f>
        <v>#N/A</v>
      </c>
      <c r="C127" s="2" t="e">
        <f>VLOOKUP($A$5&amp;$A127,'Wards 2011'!$A$2:$BD$8547,C$19,FALSE)</f>
        <v>#N/A</v>
      </c>
      <c r="D127" s="32" t="e">
        <f>VLOOKUP($A$5&amp;$A127,'Wards 2011'!$A$2:$BD$8547,D$19,FALSE)</f>
        <v>#N/A</v>
      </c>
      <c r="E127" s="2" t="e">
        <f>VLOOKUP($A$5&amp;$A127,'Wards 2011'!$A$2:$BD$8547,E$19,FALSE)</f>
        <v>#N/A</v>
      </c>
      <c r="F127" s="32" t="e">
        <f>VLOOKUP($A$5&amp;$A127,'Wards 2011'!$A$2:$BD$8547,F$19,FALSE)</f>
        <v>#N/A</v>
      </c>
      <c r="G127" s="32" t="e">
        <f>VLOOKUP($A$5&amp;$A127,'Wards 2011'!$A$2:$BD$8547,G$19,FALSE)</f>
        <v>#N/A</v>
      </c>
      <c r="H127" s="32" t="e">
        <f>VLOOKUP($A$5&amp;$A127,'Wards 2011'!$A$2:$BD$8547,H$19,FALSE)</f>
        <v>#N/A</v>
      </c>
      <c r="I127" s="32" t="e">
        <f>VLOOKUP($A$5&amp;$A127,'Wards 2011'!$A$2:$BD$8547,I$19,FALSE)</f>
        <v>#N/A</v>
      </c>
      <c r="J127" s="32" t="e">
        <f>VLOOKUP($A$5&amp;$A127,'Wards 2011'!$A$2:$BD$8547,J$19,FALSE)</f>
        <v>#N/A</v>
      </c>
      <c r="K127" s="32" t="e">
        <f>VLOOKUP($A$5&amp;$A127,'Wards 2011'!$A$2:$BD$8547,K$19,FALSE)</f>
        <v>#N/A</v>
      </c>
      <c r="L127" s="32" t="e">
        <f>VLOOKUP($A$5&amp;$A127,'Wards 2011'!$A$2:$BD$8547,L$19,FALSE)</f>
        <v>#N/A</v>
      </c>
      <c r="M127" s="32" t="e">
        <f>VLOOKUP($A$5&amp;$A127,'Wards 2011'!$A$2:$BD$8547,M$19,FALSE)</f>
        <v>#N/A</v>
      </c>
      <c r="N127" s="32" t="e">
        <f>VLOOKUP($A$5&amp;$A127,'Wards 2011'!$A$2:$BD$8547,N$19,FALSE)</f>
        <v>#N/A</v>
      </c>
      <c r="O127" s="32" t="e">
        <f>VLOOKUP($A$5&amp;$A127,'Wards 2011'!$A$2:$BD$8547,O$19,FALSE)</f>
        <v>#N/A</v>
      </c>
      <c r="P127" s="32" t="e">
        <f>VLOOKUP($A$5&amp;$A127,'Wards 2011'!$A$2:$BD$8547,P$19,FALSE)</f>
        <v>#N/A</v>
      </c>
      <c r="Q127" s="32" t="e">
        <f>VLOOKUP($A$5&amp;$A127,'Wards 2011'!$A$2:$BD$8547,Q$19,FALSE)</f>
        <v>#N/A</v>
      </c>
      <c r="R127" s="32" t="e">
        <f>VLOOKUP($A$5&amp;$A127,'Wards 2011'!$A$2:$BD$8547,R$19,FALSE)</f>
        <v>#N/A</v>
      </c>
      <c r="S127" s="32" t="e">
        <f>VLOOKUP($A$5&amp;$A127,'Wards 2011'!$A$2:$BD$8547,S$19,FALSE)</f>
        <v>#N/A</v>
      </c>
      <c r="T127" s="32" t="e">
        <f>VLOOKUP($A$5&amp;$A127,'Wards 2011'!$A$2:$BD$8547,T$19,FALSE)</f>
        <v>#N/A</v>
      </c>
      <c r="U127" s="32" t="e">
        <f>VLOOKUP($A$5&amp;$A127,'Wards 2011'!$A$2:$BD$8547,U$19,FALSE)</f>
        <v>#N/A</v>
      </c>
      <c r="V127" s="32" t="e">
        <f>VLOOKUP($A$5&amp;$A127,'Wards 2011'!$A$2:$BD$8547,V$19,FALSE)</f>
        <v>#N/A</v>
      </c>
      <c r="W127" s="32" t="e">
        <f>VLOOKUP($A$5&amp;$A127,'Wards 2011'!$A$2:$BD$8547,W$19,FALSE)</f>
        <v>#N/A</v>
      </c>
      <c r="X127" s="32" t="e">
        <f>VLOOKUP($A$5&amp;$A127,'Wards 2011'!$A$2:$BD$8547,X$19,FALSE)</f>
        <v>#N/A</v>
      </c>
      <c r="Y127" s="32" t="e">
        <f>VLOOKUP($A$5&amp;$A127,'Wards 2011'!$A$2:$BD$8547,Y$19,FALSE)</f>
        <v>#N/A</v>
      </c>
      <c r="Z127" s="32" t="e">
        <f>VLOOKUP($A$5&amp;$A127,'Wards 2011'!$A$2:$BD$8547,Z$19,FALSE)</f>
        <v>#N/A</v>
      </c>
      <c r="AA127" s="32" t="e">
        <f>VLOOKUP($A$5&amp;$A127,'Wards 2011'!$A$2:$BD$8547,AA$19,FALSE)</f>
        <v>#N/A</v>
      </c>
      <c r="AB127" s="32" t="e">
        <f>VLOOKUP($A$5&amp;$A127,'Wards 2011'!$A$2:$BD$8547,AB$19,FALSE)</f>
        <v>#N/A</v>
      </c>
      <c r="AC127" s="2" t="e">
        <f>VLOOKUP($A$5&amp;$A127,'Wards 2011'!$A$2:$BD$8547,AC$19,FALSE)</f>
        <v>#N/A</v>
      </c>
      <c r="AD127" s="2" t="e">
        <f>VLOOKUP($A$5&amp;$A127,'Wards 2011'!$A$2:$BD$8547,AD$19,FALSE)</f>
        <v>#N/A</v>
      </c>
      <c r="AE127" s="32" t="e">
        <f>VLOOKUP($A$5&amp;$A127,'Wards 2011'!$A$2:$BD$8547,AE$19,FALSE)</f>
        <v>#N/A</v>
      </c>
      <c r="AF127" s="32" t="e">
        <f>VLOOKUP($A$5&amp;$A127,'Wards 2011'!$A$2:$BD$8547,AF$19,FALSE)</f>
        <v>#N/A</v>
      </c>
      <c r="AG127" s="32" t="e">
        <f>VLOOKUP($A$5&amp;$A127,'Wards 2011'!$A$2:$BD$8547,AG$19,FALSE)</f>
        <v>#N/A</v>
      </c>
      <c r="AH127" s="2" t="e">
        <f>VLOOKUP($A$5&amp;$A127,'Wards 2011'!$A$2:$BD$8547,AH$19,FALSE)</f>
        <v>#N/A</v>
      </c>
      <c r="AI127" s="2" t="e">
        <f>VLOOKUP($A$5&amp;$A127,'Wards 2011'!$A$2:$BD$8547,AI$19,FALSE)</f>
        <v>#N/A</v>
      </c>
      <c r="AJ127" s="32" t="e">
        <f>VLOOKUP($A$5&amp;$A127,'Wards 2011'!$A$2:$BD$8547,AJ$19,FALSE)</f>
        <v>#N/A</v>
      </c>
      <c r="AK127" s="32" t="e">
        <f>VLOOKUP($A$5&amp;$A127,'Wards 2011'!$A$2:$BD$8547,AK$19,FALSE)</f>
        <v>#N/A</v>
      </c>
      <c r="AL127" s="32" t="e">
        <f>VLOOKUP($A$5&amp;$A127,'Wards 2011'!$A$2:$BD$8547,AL$19,FALSE)</f>
        <v>#N/A</v>
      </c>
      <c r="AM127" s="32" t="e">
        <f>VLOOKUP($A$5&amp;$A127,'Wards 2011'!$A$2:$BD$8547,AM$19,FALSE)</f>
        <v>#N/A</v>
      </c>
      <c r="AN127" s="39" t="e">
        <f>VLOOKUP($A$5&amp;$A127,'Wards 2011'!$A$2:$BD$8547,AN$19,FALSE)</f>
        <v>#N/A</v>
      </c>
      <c r="AO127" s="39" t="e">
        <f>VLOOKUP($A$5&amp;$A127,'Wards 2011'!$A$2:$BD$8547,AO$19,FALSE)</f>
        <v>#N/A</v>
      </c>
    </row>
    <row r="128" spans="1:41" x14ac:dyDescent="0.25">
      <c r="A128">
        <v>109</v>
      </c>
      <c r="B128" s="2" t="e">
        <f>VLOOKUP($A$5&amp;$A128,'Wards 2011'!$A$2:$BD$8547,B$19,FALSE)</f>
        <v>#N/A</v>
      </c>
      <c r="C128" s="2" t="e">
        <f>VLOOKUP($A$5&amp;$A128,'Wards 2011'!$A$2:$BD$8547,C$19,FALSE)</f>
        <v>#N/A</v>
      </c>
      <c r="D128" s="32" t="e">
        <f>VLOOKUP($A$5&amp;$A128,'Wards 2011'!$A$2:$BD$8547,D$19,FALSE)</f>
        <v>#N/A</v>
      </c>
      <c r="E128" s="2" t="e">
        <f>VLOOKUP($A$5&amp;$A128,'Wards 2011'!$A$2:$BD$8547,E$19,FALSE)</f>
        <v>#N/A</v>
      </c>
      <c r="F128" s="32" t="e">
        <f>VLOOKUP($A$5&amp;$A128,'Wards 2011'!$A$2:$BD$8547,F$19,FALSE)</f>
        <v>#N/A</v>
      </c>
      <c r="G128" s="32" t="e">
        <f>VLOOKUP($A$5&amp;$A128,'Wards 2011'!$A$2:$BD$8547,G$19,FALSE)</f>
        <v>#N/A</v>
      </c>
      <c r="H128" s="32" t="e">
        <f>VLOOKUP($A$5&amp;$A128,'Wards 2011'!$A$2:$BD$8547,H$19,FALSE)</f>
        <v>#N/A</v>
      </c>
      <c r="I128" s="32" t="e">
        <f>VLOOKUP($A$5&amp;$A128,'Wards 2011'!$A$2:$BD$8547,I$19,FALSE)</f>
        <v>#N/A</v>
      </c>
      <c r="J128" s="32" t="e">
        <f>VLOOKUP($A$5&amp;$A128,'Wards 2011'!$A$2:$BD$8547,J$19,FALSE)</f>
        <v>#N/A</v>
      </c>
      <c r="K128" s="32" t="e">
        <f>VLOOKUP($A$5&amp;$A128,'Wards 2011'!$A$2:$BD$8547,K$19,FALSE)</f>
        <v>#N/A</v>
      </c>
      <c r="L128" s="32" t="e">
        <f>VLOOKUP($A$5&amp;$A128,'Wards 2011'!$A$2:$BD$8547,L$19,FALSE)</f>
        <v>#N/A</v>
      </c>
      <c r="M128" s="32" t="e">
        <f>VLOOKUP($A$5&amp;$A128,'Wards 2011'!$A$2:$BD$8547,M$19,FALSE)</f>
        <v>#N/A</v>
      </c>
      <c r="N128" s="32" t="e">
        <f>VLOOKUP($A$5&amp;$A128,'Wards 2011'!$A$2:$BD$8547,N$19,FALSE)</f>
        <v>#N/A</v>
      </c>
      <c r="O128" s="32" t="e">
        <f>VLOOKUP($A$5&amp;$A128,'Wards 2011'!$A$2:$BD$8547,O$19,FALSE)</f>
        <v>#N/A</v>
      </c>
      <c r="P128" s="32" t="e">
        <f>VLOOKUP($A$5&amp;$A128,'Wards 2011'!$A$2:$BD$8547,P$19,FALSE)</f>
        <v>#N/A</v>
      </c>
      <c r="Q128" s="32" t="e">
        <f>VLOOKUP($A$5&amp;$A128,'Wards 2011'!$A$2:$BD$8547,Q$19,FALSE)</f>
        <v>#N/A</v>
      </c>
      <c r="R128" s="32" t="e">
        <f>VLOOKUP($A$5&amp;$A128,'Wards 2011'!$A$2:$BD$8547,R$19,FALSE)</f>
        <v>#N/A</v>
      </c>
      <c r="S128" s="32" t="e">
        <f>VLOOKUP($A$5&amp;$A128,'Wards 2011'!$A$2:$BD$8547,S$19,FALSE)</f>
        <v>#N/A</v>
      </c>
      <c r="T128" s="32" t="e">
        <f>VLOOKUP($A$5&amp;$A128,'Wards 2011'!$A$2:$BD$8547,T$19,FALSE)</f>
        <v>#N/A</v>
      </c>
      <c r="U128" s="32" t="e">
        <f>VLOOKUP($A$5&amp;$A128,'Wards 2011'!$A$2:$BD$8547,U$19,FALSE)</f>
        <v>#N/A</v>
      </c>
      <c r="V128" s="32" t="e">
        <f>VLOOKUP($A$5&amp;$A128,'Wards 2011'!$A$2:$BD$8547,V$19,FALSE)</f>
        <v>#N/A</v>
      </c>
      <c r="W128" s="32" t="e">
        <f>VLOOKUP($A$5&amp;$A128,'Wards 2011'!$A$2:$BD$8547,W$19,FALSE)</f>
        <v>#N/A</v>
      </c>
      <c r="X128" s="32" t="e">
        <f>VLOOKUP($A$5&amp;$A128,'Wards 2011'!$A$2:$BD$8547,X$19,FALSE)</f>
        <v>#N/A</v>
      </c>
      <c r="Y128" s="32" t="e">
        <f>VLOOKUP($A$5&amp;$A128,'Wards 2011'!$A$2:$BD$8547,Y$19,FALSE)</f>
        <v>#N/A</v>
      </c>
      <c r="Z128" s="32" t="e">
        <f>VLOOKUP($A$5&amp;$A128,'Wards 2011'!$A$2:$BD$8547,Z$19,FALSE)</f>
        <v>#N/A</v>
      </c>
      <c r="AA128" s="32" t="e">
        <f>VLOOKUP($A$5&amp;$A128,'Wards 2011'!$A$2:$BD$8547,AA$19,FALSE)</f>
        <v>#N/A</v>
      </c>
      <c r="AB128" s="32" t="e">
        <f>VLOOKUP($A$5&amp;$A128,'Wards 2011'!$A$2:$BD$8547,AB$19,FALSE)</f>
        <v>#N/A</v>
      </c>
      <c r="AC128" s="2" t="e">
        <f>VLOOKUP($A$5&amp;$A128,'Wards 2011'!$A$2:$BD$8547,AC$19,FALSE)</f>
        <v>#N/A</v>
      </c>
      <c r="AD128" s="2" t="e">
        <f>VLOOKUP($A$5&amp;$A128,'Wards 2011'!$A$2:$BD$8547,AD$19,FALSE)</f>
        <v>#N/A</v>
      </c>
      <c r="AE128" s="32" t="e">
        <f>VLOOKUP($A$5&amp;$A128,'Wards 2011'!$A$2:$BD$8547,AE$19,FALSE)</f>
        <v>#N/A</v>
      </c>
      <c r="AF128" s="32" t="e">
        <f>VLOOKUP($A$5&amp;$A128,'Wards 2011'!$A$2:$BD$8547,AF$19,FALSE)</f>
        <v>#N/A</v>
      </c>
      <c r="AG128" s="32" t="e">
        <f>VLOOKUP($A$5&amp;$A128,'Wards 2011'!$A$2:$BD$8547,AG$19,FALSE)</f>
        <v>#N/A</v>
      </c>
      <c r="AH128" s="2" t="e">
        <f>VLOOKUP($A$5&amp;$A128,'Wards 2011'!$A$2:$BD$8547,AH$19,FALSE)</f>
        <v>#N/A</v>
      </c>
      <c r="AI128" s="2" t="e">
        <f>VLOOKUP($A$5&amp;$A128,'Wards 2011'!$A$2:$BD$8547,AI$19,FALSE)</f>
        <v>#N/A</v>
      </c>
      <c r="AJ128" s="32" t="e">
        <f>VLOOKUP($A$5&amp;$A128,'Wards 2011'!$A$2:$BD$8547,AJ$19,FALSE)</f>
        <v>#N/A</v>
      </c>
      <c r="AK128" s="32" t="e">
        <f>VLOOKUP($A$5&amp;$A128,'Wards 2011'!$A$2:$BD$8547,AK$19,FALSE)</f>
        <v>#N/A</v>
      </c>
      <c r="AL128" s="32" t="e">
        <f>VLOOKUP($A$5&amp;$A128,'Wards 2011'!$A$2:$BD$8547,AL$19,FALSE)</f>
        <v>#N/A</v>
      </c>
      <c r="AM128" s="32" t="e">
        <f>VLOOKUP($A$5&amp;$A128,'Wards 2011'!$A$2:$BD$8547,AM$19,FALSE)</f>
        <v>#N/A</v>
      </c>
      <c r="AN128" s="39" t="e">
        <f>VLOOKUP($A$5&amp;$A128,'Wards 2011'!$A$2:$BD$8547,AN$19,FALSE)</f>
        <v>#N/A</v>
      </c>
      <c r="AO128" s="39" t="e">
        <f>VLOOKUP($A$5&amp;$A128,'Wards 2011'!$A$2:$BD$8547,AO$19,FALSE)</f>
        <v>#N/A</v>
      </c>
    </row>
    <row r="129" spans="1:41" x14ac:dyDescent="0.25">
      <c r="A129">
        <v>110</v>
      </c>
      <c r="B129" s="2" t="e">
        <f>VLOOKUP($A$5&amp;$A129,'Wards 2011'!$A$2:$BD$8547,B$19,FALSE)</f>
        <v>#N/A</v>
      </c>
      <c r="C129" s="2" t="e">
        <f>VLOOKUP($A$5&amp;$A129,'Wards 2011'!$A$2:$BD$8547,C$19,FALSE)</f>
        <v>#N/A</v>
      </c>
      <c r="D129" s="32" t="e">
        <f>VLOOKUP($A$5&amp;$A129,'Wards 2011'!$A$2:$BD$8547,D$19,FALSE)</f>
        <v>#N/A</v>
      </c>
      <c r="E129" s="2" t="e">
        <f>VLOOKUP($A$5&amp;$A129,'Wards 2011'!$A$2:$BD$8547,E$19,FALSE)</f>
        <v>#N/A</v>
      </c>
      <c r="F129" s="32" t="e">
        <f>VLOOKUP($A$5&amp;$A129,'Wards 2011'!$A$2:$BD$8547,F$19,FALSE)</f>
        <v>#N/A</v>
      </c>
      <c r="G129" s="32" t="e">
        <f>VLOOKUP($A$5&amp;$A129,'Wards 2011'!$A$2:$BD$8547,G$19,FALSE)</f>
        <v>#N/A</v>
      </c>
      <c r="H129" s="32" t="e">
        <f>VLOOKUP($A$5&amp;$A129,'Wards 2011'!$A$2:$BD$8547,H$19,FALSE)</f>
        <v>#N/A</v>
      </c>
      <c r="I129" s="32" t="e">
        <f>VLOOKUP($A$5&amp;$A129,'Wards 2011'!$A$2:$BD$8547,I$19,FALSE)</f>
        <v>#N/A</v>
      </c>
      <c r="J129" s="32" t="e">
        <f>VLOOKUP($A$5&amp;$A129,'Wards 2011'!$A$2:$BD$8547,J$19,FALSE)</f>
        <v>#N/A</v>
      </c>
      <c r="K129" s="32" t="e">
        <f>VLOOKUP($A$5&amp;$A129,'Wards 2011'!$A$2:$BD$8547,K$19,FALSE)</f>
        <v>#N/A</v>
      </c>
      <c r="L129" s="32" t="e">
        <f>VLOOKUP($A$5&amp;$A129,'Wards 2011'!$A$2:$BD$8547,L$19,FALSE)</f>
        <v>#N/A</v>
      </c>
      <c r="M129" s="32" t="e">
        <f>VLOOKUP($A$5&amp;$A129,'Wards 2011'!$A$2:$BD$8547,M$19,FALSE)</f>
        <v>#N/A</v>
      </c>
      <c r="N129" s="32" t="e">
        <f>VLOOKUP($A$5&amp;$A129,'Wards 2011'!$A$2:$BD$8547,N$19,FALSE)</f>
        <v>#N/A</v>
      </c>
      <c r="O129" s="32" t="e">
        <f>VLOOKUP($A$5&amp;$A129,'Wards 2011'!$A$2:$BD$8547,O$19,FALSE)</f>
        <v>#N/A</v>
      </c>
      <c r="P129" s="32" t="e">
        <f>VLOOKUP($A$5&amp;$A129,'Wards 2011'!$A$2:$BD$8547,P$19,FALSE)</f>
        <v>#N/A</v>
      </c>
      <c r="Q129" s="32" t="e">
        <f>VLOOKUP($A$5&amp;$A129,'Wards 2011'!$A$2:$BD$8547,Q$19,FALSE)</f>
        <v>#N/A</v>
      </c>
      <c r="R129" s="32" t="e">
        <f>VLOOKUP($A$5&amp;$A129,'Wards 2011'!$A$2:$BD$8547,R$19,FALSE)</f>
        <v>#N/A</v>
      </c>
      <c r="S129" s="32" t="e">
        <f>VLOOKUP($A$5&amp;$A129,'Wards 2011'!$A$2:$BD$8547,S$19,FALSE)</f>
        <v>#N/A</v>
      </c>
      <c r="T129" s="32" t="e">
        <f>VLOOKUP($A$5&amp;$A129,'Wards 2011'!$A$2:$BD$8547,T$19,FALSE)</f>
        <v>#N/A</v>
      </c>
      <c r="U129" s="32" t="e">
        <f>VLOOKUP($A$5&amp;$A129,'Wards 2011'!$A$2:$BD$8547,U$19,FALSE)</f>
        <v>#N/A</v>
      </c>
      <c r="V129" s="32" t="e">
        <f>VLOOKUP($A$5&amp;$A129,'Wards 2011'!$A$2:$BD$8547,V$19,FALSE)</f>
        <v>#N/A</v>
      </c>
      <c r="W129" s="32" t="e">
        <f>VLOOKUP($A$5&amp;$A129,'Wards 2011'!$A$2:$BD$8547,W$19,FALSE)</f>
        <v>#N/A</v>
      </c>
      <c r="X129" s="32" t="e">
        <f>VLOOKUP($A$5&amp;$A129,'Wards 2011'!$A$2:$BD$8547,X$19,FALSE)</f>
        <v>#N/A</v>
      </c>
      <c r="Y129" s="32" t="e">
        <f>VLOOKUP($A$5&amp;$A129,'Wards 2011'!$A$2:$BD$8547,Y$19,FALSE)</f>
        <v>#N/A</v>
      </c>
      <c r="Z129" s="32" t="e">
        <f>VLOOKUP($A$5&amp;$A129,'Wards 2011'!$A$2:$BD$8547,Z$19,FALSE)</f>
        <v>#N/A</v>
      </c>
      <c r="AA129" s="32" t="e">
        <f>VLOOKUP($A$5&amp;$A129,'Wards 2011'!$A$2:$BD$8547,AA$19,FALSE)</f>
        <v>#N/A</v>
      </c>
      <c r="AB129" s="32" t="e">
        <f>VLOOKUP($A$5&amp;$A129,'Wards 2011'!$A$2:$BD$8547,AB$19,FALSE)</f>
        <v>#N/A</v>
      </c>
      <c r="AC129" s="2" t="e">
        <f>VLOOKUP($A$5&amp;$A129,'Wards 2011'!$A$2:$BD$8547,AC$19,FALSE)</f>
        <v>#N/A</v>
      </c>
      <c r="AD129" s="2" t="e">
        <f>VLOOKUP($A$5&amp;$A129,'Wards 2011'!$A$2:$BD$8547,AD$19,FALSE)</f>
        <v>#N/A</v>
      </c>
      <c r="AE129" s="32" t="e">
        <f>VLOOKUP($A$5&amp;$A129,'Wards 2011'!$A$2:$BD$8547,AE$19,FALSE)</f>
        <v>#N/A</v>
      </c>
      <c r="AF129" s="32" t="e">
        <f>VLOOKUP($A$5&amp;$A129,'Wards 2011'!$A$2:$BD$8547,AF$19,FALSE)</f>
        <v>#N/A</v>
      </c>
      <c r="AG129" s="32" t="e">
        <f>VLOOKUP($A$5&amp;$A129,'Wards 2011'!$A$2:$BD$8547,AG$19,FALSE)</f>
        <v>#N/A</v>
      </c>
      <c r="AH129" s="2" t="e">
        <f>VLOOKUP($A$5&amp;$A129,'Wards 2011'!$A$2:$BD$8547,AH$19,FALSE)</f>
        <v>#N/A</v>
      </c>
      <c r="AI129" s="2" t="e">
        <f>VLOOKUP($A$5&amp;$A129,'Wards 2011'!$A$2:$BD$8547,AI$19,FALSE)</f>
        <v>#N/A</v>
      </c>
      <c r="AJ129" s="32" t="e">
        <f>VLOOKUP($A$5&amp;$A129,'Wards 2011'!$A$2:$BD$8547,AJ$19,FALSE)</f>
        <v>#N/A</v>
      </c>
      <c r="AK129" s="32" t="e">
        <f>VLOOKUP($A$5&amp;$A129,'Wards 2011'!$A$2:$BD$8547,AK$19,FALSE)</f>
        <v>#N/A</v>
      </c>
      <c r="AL129" s="32" t="e">
        <f>VLOOKUP($A$5&amp;$A129,'Wards 2011'!$A$2:$BD$8547,AL$19,FALSE)</f>
        <v>#N/A</v>
      </c>
      <c r="AM129" s="32" t="e">
        <f>VLOOKUP($A$5&amp;$A129,'Wards 2011'!$A$2:$BD$8547,AM$19,FALSE)</f>
        <v>#N/A</v>
      </c>
      <c r="AN129" s="39" t="e">
        <f>VLOOKUP($A$5&amp;$A129,'Wards 2011'!$A$2:$BD$8547,AN$19,FALSE)</f>
        <v>#N/A</v>
      </c>
      <c r="AO129" s="39" t="e">
        <f>VLOOKUP($A$5&amp;$A129,'Wards 2011'!$A$2:$BD$8547,AO$19,FALSE)</f>
        <v>#N/A</v>
      </c>
    </row>
    <row r="130" spans="1:41" x14ac:dyDescent="0.25">
      <c r="A130">
        <v>111</v>
      </c>
      <c r="B130" s="2" t="e">
        <f>VLOOKUP($A$5&amp;$A130,'Wards 2011'!$A$2:$BD$8547,B$19,FALSE)</f>
        <v>#N/A</v>
      </c>
      <c r="C130" s="2" t="e">
        <f>VLOOKUP($A$5&amp;$A130,'Wards 2011'!$A$2:$BD$8547,C$19,FALSE)</f>
        <v>#N/A</v>
      </c>
      <c r="D130" s="32" t="e">
        <f>VLOOKUP($A$5&amp;$A130,'Wards 2011'!$A$2:$BD$8547,D$19,FALSE)</f>
        <v>#N/A</v>
      </c>
      <c r="E130" s="2" t="e">
        <f>VLOOKUP($A$5&amp;$A130,'Wards 2011'!$A$2:$BD$8547,E$19,FALSE)</f>
        <v>#N/A</v>
      </c>
      <c r="F130" s="32" t="e">
        <f>VLOOKUP($A$5&amp;$A130,'Wards 2011'!$A$2:$BD$8547,F$19,FALSE)</f>
        <v>#N/A</v>
      </c>
      <c r="G130" s="32" t="e">
        <f>VLOOKUP($A$5&amp;$A130,'Wards 2011'!$A$2:$BD$8547,G$19,FALSE)</f>
        <v>#N/A</v>
      </c>
      <c r="H130" s="32" t="e">
        <f>VLOOKUP($A$5&amp;$A130,'Wards 2011'!$A$2:$BD$8547,H$19,FALSE)</f>
        <v>#N/A</v>
      </c>
      <c r="I130" s="32" t="e">
        <f>VLOOKUP($A$5&amp;$A130,'Wards 2011'!$A$2:$BD$8547,I$19,FALSE)</f>
        <v>#N/A</v>
      </c>
      <c r="J130" s="32" t="e">
        <f>VLOOKUP($A$5&amp;$A130,'Wards 2011'!$A$2:$BD$8547,J$19,FALSE)</f>
        <v>#N/A</v>
      </c>
      <c r="K130" s="32" t="e">
        <f>VLOOKUP($A$5&amp;$A130,'Wards 2011'!$A$2:$BD$8547,K$19,FALSE)</f>
        <v>#N/A</v>
      </c>
      <c r="L130" s="32" t="e">
        <f>VLOOKUP($A$5&amp;$A130,'Wards 2011'!$A$2:$BD$8547,L$19,FALSE)</f>
        <v>#N/A</v>
      </c>
      <c r="M130" s="32" t="e">
        <f>VLOOKUP($A$5&amp;$A130,'Wards 2011'!$A$2:$BD$8547,M$19,FALSE)</f>
        <v>#N/A</v>
      </c>
      <c r="N130" s="32" t="e">
        <f>VLOOKUP($A$5&amp;$A130,'Wards 2011'!$A$2:$BD$8547,N$19,FALSE)</f>
        <v>#N/A</v>
      </c>
      <c r="O130" s="32" t="e">
        <f>VLOOKUP($A$5&amp;$A130,'Wards 2011'!$A$2:$BD$8547,O$19,FALSE)</f>
        <v>#N/A</v>
      </c>
      <c r="P130" s="32" t="e">
        <f>VLOOKUP($A$5&amp;$A130,'Wards 2011'!$A$2:$BD$8547,P$19,FALSE)</f>
        <v>#N/A</v>
      </c>
      <c r="Q130" s="32" t="e">
        <f>VLOOKUP($A$5&amp;$A130,'Wards 2011'!$A$2:$BD$8547,Q$19,FALSE)</f>
        <v>#N/A</v>
      </c>
      <c r="R130" s="32" t="e">
        <f>VLOOKUP($A$5&amp;$A130,'Wards 2011'!$A$2:$BD$8547,R$19,FALSE)</f>
        <v>#N/A</v>
      </c>
      <c r="S130" s="32" t="e">
        <f>VLOOKUP($A$5&amp;$A130,'Wards 2011'!$A$2:$BD$8547,S$19,FALSE)</f>
        <v>#N/A</v>
      </c>
      <c r="T130" s="32" t="e">
        <f>VLOOKUP($A$5&amp;$A130,'Wards 2011'!$A$2:$BD$8547,T$19,FALSE)</f>
        <v>#N/A</v>
      </c>
      <c r="U130" s="32" t="e">
        <f>VLOOKUP($A$5&amp;$A130,'Wards 2011'!$A$2:$BD$8547,U$19,FALSE)</f>
        <v>#N/A</v>
      </c>
      <c r="V130" s="32" t="e">
        <f>VLOOKUP($A$5&amp;$A130,'Wards 2011'!$A$2:$BD$8547,V$19,FALSE)</f>
        <v>#N/A</v>
      </c>
      <c r="W130" s="32" t="e">
        <f>VLOOKUP($A$5&amp;$A130,'Wards 2011'!$A$2:$BD$8547,W$19,FALSE)</f>
        <v>#N/A</v>
      </c>
      <c r="X130" s="32" t="e">
        <f>VLOOKUP($A$5&amp;$A130,'Wards 2011'!$A$2:$BD$8547,X$19,FALSE)</f>
        <v>#N/A</v>
      </c>
      <c r="Y130" s="32" t="e">
        <f>VLOOKUP($A$5&amp;$A130,'Wards 2011'!$A$2:$BD$8547,Y$19,FALSE)</f>
        <v>#N/A</v>
      </c>
      <c r="Z130" s="32" t="e">
        <f>VLOOKUP($A$5&amp;$A130,'Wards 2011'!$A$2:$BD$8547,Z$19,FALSE)</f>
        <v>#N/A</v>
      </c>
      <c r="AA130" s="32" t="e">
        <f>VLOOKUP($A$5&amp;$A130,'Wards 2011'!$A$2:$BD$8547,AA$19,FALSE)</f>
        <v>#N/A</v>
      </c>
      <c r="AB130" s="32" t="e">
        <f>VLOOKUP($A$5&amp;$A130,'Wards 2011'!$A$2:$BD$8547,AB$19,FALSE)</f>
        <v>#N/A</v>
      </c>
      <c r="AC130" s="2" t="e">
        <f>VLOOKUP($A$5&amp;$A130,'Wards 2011'!$A$2:$BD$8547,AC$19,FALSE)</f>
        <v>#N/A</v>
      </c>
      <c r="AD130" s="2" t="e">
        <f>VLOOKUP($A$5&amp;$A130,'Wards 2011'!$A$2:$BD$8547,AD$19,FALSE)</f>
        <v>#N/A</v>
      </c>
      <c r="AE130" s="32" t="e">
        <f>VLOOKUP($A$5&amp;$A130,'Wards 2011'!$A$2:$BD$8547,AE$19,FALSE)</f>
        <v>#N/A</v>
      </c>
      <c r="AF130" s="32" t="e">
        <f>VLOOKUP($A$5&amp;$A130,'Wards 2011'!$A$2:$BD$8547,AF$19,FALSE)</f>
        <v>#N/A</v>
      </c>
      <c r="AG130" s="32" t="e">
        <f>VLOOKUP($A$5&amp;$A130,'Wards 2011'!$A$2:$BD$8547,AG$19,FALSE)</f>
        <v>#N/A</v>
      </c>
      <c r="AH130" s="2" t="e">
        <f>VLOOKUP($A$5&amp;$A130,'Wards 2011'!$A$2:$BD$8547,AH$19,FALSE)</f>
        <v>#N/A</v>
      </c>
      <c r="AI130" s="2" t="e">
        <f>VLOOKUP($A$5&amp;$A130,'Wards 2011'!$A$2:$BD$8547,AI$19,FALSE)</f>
        <v>#N/A</v>
      </c>
      <c r="AJ130" s="32" t="e">
        <f>VLOOKUP($A$5&amp;$A130,'Wards 2011'!$A$2:$BD$8547,AJ$19,FALSE)</f>
        <v>#N/A</v>
      </c>
      <c r="AK130" s="32" t="e">
        <f>VLOOKUP($A$5&amp;$A130,'Wards 2011'!$A$2:$BD$8547,AK$19,FALSE)</f>
        <v>#N/A</v>
      </c>
      <c r="AL130" s="32" t="e">
        <f>VLOOKUP($A$5&amp;$A130,'Wards 2011'!$A$2:$BD$8547,AL$19,FALSE)</f>
        <v>#N/A</v>
      </c>
      <c r="AM130" s="32" t="e">
        <f>VLOOKUP($A$5&amp;$A130,'Wards 2011'!$A$2:$BD$8547,AM$19,FALSE)</f>
        <v>#N/A</v>
      </c>
      <c r="AN130" s="39" t="e">
        <f>VLOOKUP($A$5&amp;$A130,'Wards 2011'!$A$2:$BD$8547,AN$19,FALSE)</f>
        <v>#N/A</v>
      </c>
      <c r="AO130" s="39" t="e">
        <f>VLOOKUP($A$5&amp;$A130,'Wards 2011'!$A$2:$BD$8547,AO$19,FALSE)</f>
        <v>#N/A</v>
      </c>
    </row>
    <row r="131" spans="1:41" x14ac:dyDescent="0.25">
      <c r="A131">
        <v>112</v>
      </c>
      <c r="B131" s="2" t="e">
        <f>VLOOKUP($A$5&amp;$A131,'Wards 2011'!$A$2:$BD$8547,B$19,FALSE)</f>
        <v>#N/A</v>
      </c>
      <c r="C131" s="2" t="e">
        <f>VLOOKUP($A$5&amp;$A131,'Wards 2011'!$A$2:$BD$8547,C$19,FALSE)</f>
        <v>#N/A</v>
      </c>
      <c r="D131" s="32" t="e">
        <f>VLOOKUP($A$5&amp;$A131,'Wards 2011'!$A$2:$BD$8547,D$19,FALSE)</f>
        <v>#N/A</v>
      </c>
      <c r="E131" s="2" t="e">
        <f>VLOOKUP($A$5&amp;$A131,'Wards 2011'!$A$2:$BD$8547,E$19,FALSE)</f>
        <v>#N/A</v>
      </c>
      <c r="F131" s="32" t="e">
        <f>VLOOKUP($A$5&amp;$A131,'Wards 2011'!$A$2:$BD$8547,F$19,FALSE)</f>
        <v>#N/A</v>
      </c>
      <c r="G131" s="32" t="e">
        <f>VLOOKUP($A$5&amp;$A131,'Wards 2011'!$A$2:$BD$8547,G$19,FALSE)</f>
        <v>#N/A</v>
      </c>
      <c r="H131" s="32" t="e">
        <f>VLOOKUP($A$5&amp;$A131,'Wards 2011'!$A$2:$BD$8547,H$19,FALSE)</f>
        <v>#N/A</v>
      </c>
      <c r="I131" s="32" t="e">
        <f>VLOOKUP($A$5&amp;$A131,'Wards 2011'!$A$2:$BD$8547,I$19,FALSE)</f>
        <v>#N/A</v>
      </c>
      <c r="J131" s="32" t="e">
        <f>VLOOKUP($A$5&amp;$A131,'Wards 2011'!$A$2:$BD$8547,J$19,FALSE)</f>
        <v>#N/A</v>
      </c>
      <c r="K131" s="32" t="e">
        <f>VLOOKUP($A$5&amp;$A131,'Wards 2011'!$A$2:$BD$8547,K$19,FALSE)</f>
        <v>#N/A</v>
      </c>
      <c r="L131" s="32" t="e">
        <f>VLOOKUP($A$5&amp;$A131,'Wards 2011'!$A$2:$BD$8547,L$19,FALSE)</f>
        <v>#N/A</v>
      </c>
      <c r="M131" s="32" t="e">
        <f>VLOOKUP($A$5&amp;$A131,'Wards 2011'!$A$2:$BD$8547,M$19,FALSE)</f>
        <v>#N/A</v>
      </c>
      <c r="N131" s="32" t="e">
        <f>VLOOKUP($A$5&amp;$A131,'Wards 2011'!$A$2:$BD$8547,N$19,FALSE)</f>
        <v>#N/A</v>
      </c>
      <c r="O131" s="32" t="e">
        <f>VLOOKUP($A$5&amp;$A131,'Wards 2011'!$A$2:$BD$8547,O$19,FALSE)</f>
        <v>#N/A</v>
      </c>
      <c r="P131" s="32" t="e">
        <f>VLOOKUP($A$5&amp;$A131,'Wards 2011'!$A$2:$BD$8547,P$19,FALSE)</f>
        <v>#N/A</v>
      </c>
      <c r="Q131" s="32" t="e">
        <f>VLOOKUP($A$5&amp;$A131,'Wards 2011'!$A$2:$BD$8547,Q$19,FALSE)</f>
        <v>#N/A</v>
      </c>
      <c r="R131" s="32" t="e">
        <f>VLOOKUP($A$5&amp;$A131,'Wards 2011'!$A$2:$BD$8547,R$19,FALSE)</f>
        <v>#N/A</v>
      </c>
      <c r="S131" s="32" t="e">
        <f>VLOOKUP($A$5&amp;$A131,'Wards 2011'!$A$2:$BD$8547,S$19,FALSE)</f>
        <v>#N/A</v>
      </c>
      <c r="T131" s="32" t="e">
        <f>VLOOKUP($A$5&amp;$A131,'Wards 2011'!$A$2:$BD$8547,T$19,FALSE)</f>
        <v>#N/A</v>
      </c>
      <c r="U131" s="32" t="e">
        <f>VLOOKUP($A$5&amp;$A131,'Wards 2011'!$A$2:$BD$8547,U$19,FALSE)</f>
        <v>#N/A</v>
      </c>
      <c r="V131" s="32" t="e">
        <f>VLOOKUP($A$5&amp;$A131,'Wards 2011'!$A$2:$BD$8547,V$19,FALSE)</f>
        <v>#N/A</v>
      </c>
      <c r="W131" s="32" t="e">
        <f>VLOOKUP($A$5&amp;$A131,'Wards 2011'!$A$2:$BD$8547,W$19,FALSE)</f>
        <v>#N/A</v>
      </c>
      <c r="X131" s="32" t="e">
        <f>VLOOKUP($A$5&amp;$A131,'Wards 2011'!$A$2:$BD$8547,X$19,FALSE)</f>
        <v>#N/A</v>
      </c>
      <c r="Y131" s="32" t="e">
        <f>VLOOKUP($A$5&amp;$A131,'Wards 2011'!$A$2:$BD$8547,Y$19,FALSE)</f>
        <v>#N/A</v>
      </c>
      <c r="Z131" s="32" t="e">
        <f>VLOOKUP($A$5&amp;$A131,'Wards 2011'!$A$2:$BD$8547,Z$19,FALSE)</f>
        <v>#N/A</v>
      </c>
      <c r="AA131" s="32" t="e">
        <f>VLOOKUP($A$5&amp;$A131,'Wards 2011'!$A$2:$BD$8547,AA$19,FALSE)</f>
        <v>#N/A</v>
      </c>
      <c r="AB131" s="32" t="e">
        <f>VLOOKUP($A$5&amp;$A131,'Wards 2011'!$A$2:$BD$8547,AB$19,FALSE)</f>
        <v>#N/A</v>
      </c>
      <c r="AC131" s="2" t="e">
        <f>VLOOKUP($A$5&amp;$A131,'Wards 2011'!$A$2:$BD$8547,AC$19,FALSE)</f>
        <v>#N/A</v>
      </c>
      <c r="AD131" s="2" t="e">
        <f>VLOOKUP($A$5&amp;$A131,'Wards 2011'!$A$2:$BD$8547,AD$19,FALSE)</f>
        <v>#N/A</v>
      </c>
      <c r="AE131" s="32" t="e">
        <f>VLOOKUP($A$5&amp;$A131,'Wards 2011'!$A$2:$BD$8547,AE$19,FALSE)</f>
        <v>#N/A</v>
      </c>
      <c r="AF131" s="32" t="e">
        <f>VLOOKUP($A$5&amp;$A131,'Wards 2011'!$A$2:$BD$8547,AF$19,FALSE)</f>
        <v>#N/A</v>
      </c>
      <c r="AG131" s="32" t="e">
        <f>VLOOKUP($A$5&amp;$A131,'Wards 2011'!$A$2:$BD$8547,AG$19,FALSE)</f>
        <v>#N/A</v>
      </c>
      <c r="AH131" s="2" t="e">
        <f>VLOOKUP($A$5&amp;$A131,'Wards 2011'!$A$2:$BD$8547,AH$19,FALSE)</f>
        <v>#N/A</v>
      </c>
      <c r="AI131" s="2" t="e">
        <f>VLOOKUP($A$5&amp;$A131,'Wards 2011'!$A$2:$BD$8547,AI$19,FALSE)</f>
        <v>#N/A</v>
      </c>
      <c r="AJ131" s="32" t="e">
        <f>VLOOKUP($A$5&amp;$A131,'Wards 2011'!$A$2:$BD$8547,AJ$19,FALSE)</f>
        <v>#N/A</v>
      </c>
      <c r="AK131" s="32" t="e">
        <f>VLOOKUP($A$5&amp;$A131,'Wards 2011'!$A$2:$BD$8547,AK$19,FALSE)</f>
        <v>#N/A</v>
      </c>
      <c r="AL131" s="32" t="e">
        <f>VLOOKUP($A$5&amp;$A131,'Wards 2011'!$A$2:$BD$8547,AL$19,FALSE)</f>
        <v>#N/A</v>
      </c>
      <c r="AM131" s="32" t="e">
        <f>VLOOKUP($A$5&amp;$A131,'Wards 2011'!$A$2:$BD$8547,AM$19,FALSE)</f>
        <v>#N/A</v>
      </c>
      <c r="AN131" s="39" t="e">
        <f>VLOOKUP($A$5&amp;$A131,'Wards 2011'!$A$2:$BD$8547,AN$19,FALSE)</f>
        <v>#N/A</v>
      </c>
      <c r="AO131" s="39" t="e">
        <f>VLOOKUP($A$5&amp;$A131,'Wards 2011'!$A$2:$BD$8547,AO$19,FALSE)</f>
        <v>#N/A</v>
      </c>
    </row>
    <row r="132" spans="1:41" x14ac:dyDescent="0.25">
      <c r="A132">
        <v>113</v>
      </c>
      <c r="B132" s="2" t="e">
        <f>VLOOKUP($A$5&amp;$A132,'Wards 2011'!$A$2:$BD$8547,B$19,FALSE)</f>
        <v>#N/A</v>
      </c>
      <c r="C132" s="2" t="e">
        <f>VLOOKUP($A$5&amp;$A132,'Wards 2011'!$A$2:$BD$8547,C$19,FALSE)</f>
        <v>#N/A</v>
      </c>
      <c r="D132" s="32" t="e">
        <f>VLOOKUP($A$5&amp;$A132,'Wards 2011'!$A$2:$BD$8547,D$19,FALSE)</f>
        <v>#N/A</v>
      </c>
      <c r="E132" s="2" t="e">
        <f>VLOOKUP($A$5&amp;$A132,'Wards 2011'!$A$2:$BD$8547,E$19,FALSE)</f>
        <v>#N/A</v>
      </c>
      <c r="F132" s="32" t="e">
        <f>VLOOKUP($A$5&amp;$A132,'Wards 2011'!$A$2:$BD$8547,F$19,FALSE)</f>
        <v>#N/A</v>
      </c>
      <c r="G132" s="32" t="e">
        <f>VLOOKUP($A$5&amp;$A132,'Wards 2011'!$A$2:$BD$8547,G$19,FALSE)</f>
        <v>#N/A</v>
      </c>
      <c r="H132" s="32" t="e">
        <f>VLOOKUP($A$5&amp;$A132,'Wards 2011'!$A$2:$BD$8547,H$19,FALSE)</f>
        <v>#N/A</v>
      </c>
      <c r="I132" s="32" t="e">
        <f>VLOOKUP($A$5&amp;$A132,'Wards 2011'!$A$2:$BD$8547,I$19,FALSE)</f>
        <v>#N/A</v>
      </c>
      <c r="J132" s="32" t="e">
        <f>VLOOKUP($A$5&amp;$A132,'Wards 2011'!$A$2:$BD$8547,J$19,FALSE)</f>
        <v>#N/A</v>
      </c>
      <c r="K132" s="32" t="e">
        <f>VLOOKUP($A$5&amp;$A132,'Wards 2011'!$A$2:$BD$8547,K$19,FALSE)</f>
        <v>#N/A</v>
      </c>
      <c r="L132" s="32" t="e">
        <f>VLOOKUP($A$5&amp;$A132,'Wards 2011'!$A$2:$BD$8547,L$19,FALSE)</f>
        <v>#N/A</v>
      </c>
      <c r="M132" s="32" t="e">
        <f>VLOOKUP($A$5&amp;$A132,'Wards 2011'!$A$2:$BD$8547,M$19,FALSE)</f>
        <v>#N/A</v>
      </c>
      <c r="N132" s="32" t="e">
        <f>VLOOKUP($A$5&amp;$A132,'Wards 2011'!$A$2:$BD$8547,N$19,FALSE)</f>
        <v>#N/A</v>
      </c>
      <c r="O132" s="32" t="e">
        <f>VLOOKUP($A$5&amp;$A132,'Wards 2011'!$A$2:$BD$8547,O$19,FALSE)</f>
        <v>#N/A</v>
      </c>
      <c r="P132" s="32" t="e">
        <f>VLOOKUP($A$5&amp;$A132,'Wards 2011'!$A$2:$BD$8547,P$19,FALSE)</f>
        <v>#N/A</v>
      </c>
      <c r="Q132" s="32" t="e">
        <f>VLOOKUP($A$5&amp;$A132,'Wards 2011'!$A$2:$BD$8547,Q$19,FALSE)</f>
        <v>#N/A</v>
      </c>
      <c r="R132" s="32" t="e">
        <f>VLOOKUP($A$5&amp;$A132,'Wards 2011'!$A$2:$BD$8547,R$19,FALSE)</f>
        <v>#N/A</v>
      </c>
      <c r="S132" s="32" t="e">
        <f>VLOOKUP($A$5&amp;$A132,'Wards 2011'!$A$2:$BD$8547,S$19,FALSE)</f>
        <v>#N/A</v>
      </c>
      <c r="T132" s="32" t="e">
        <f>VLOOKUP($A$5&amp;$A132,'Wards 2011'!$A$2:$BD$8547,T$19,FALSE)</f>
        <v>#N/A</v>
      </c>
      <c r="U132" s="32" t="e">
        <f>VLOOKUP($A$5&amp;$A132,'Wards 2011'!$A$2:$BD$8547,U$19,FALSE)</f>
        <v>#N/A</v>
      </c>
      <c r="V132" s="32" t="e">
        <f>VLOOKUP($A$5&amp;$A132,'Wards 2011'!$A$2:$BD$8547,V$19,FALSE)</f>
        <v>#N/A</v>
      </c>
      <c r="W132" s="32" t="e">
        <f>VLOOKUP($A$5&amp;$A132,'Wards 2011'!$A$2:$BD$8547,W$19,FALSE)</f>
        <v>#N/A</v>
      </c>
      <c r="X132" s="32" t="e">
        <f>VLOOKUP($A$5&amp;$A132,'Wards 2011'!$A$2:$BD$8547,X$19,FALSE)</f>
        <v>#N/A</v>
      </c>
      <c r="Y132" s="32" t="e">
        <f>VLOOKUP($A$5&amp;$A132,'Wards 2011'!$A$2:$BD$8547,Y$19,FALSE)</f>
        <v>#N/A</v>
      </c>
      <c r="Z132" s="32" t="e">
        <f>VLOOKUP($A$5&amp;$A132,'Wards 2011'!$A$2:$BD$8547,Z$19,FALSE)</f>
        <v>#N/A</v>
      </c>
      <c r="AA132" s="32" t="e">
        <f>VLOOKUP($A$5&amp;$A132,'Wards 2011'!$A$2:$BD$8547,AA$19,FALSE)</f>
        <v>#N/A</v>
      </c>
      <c r="AB132" s="32" t="e">
        <f>VLOOKUP($A$5&amp;$A132,'Wards 2011'!$A$2:$BD$8547,AB$19,FALSE)</f>
        <v>#N/A</v>
      </c>
      <c r="AC132" s="2" t="e">
        <f>VLOOKUP($A$5&amp;$A132,'Wards 2011'!$A$2:$BD$8547,AC$19,FALSE)</f>
        <v>#N/A</v>
      </c>
      <c r="AD132" s="2" t="e">
        <f>VLOOKUP($A$5&amp;$A132,'Wards 2011'!$A$2:$BD$8547,AD$19,FALSE)</f>
        <v>#N/A</v>
      </c>
      <c r="AE132" s="32" t="e">
        <f>VLOOKUP($A$5&amp;$A132,'Wards 2011'!$A$2:$BD$8547,AE$19,FALSE)</f>
        <v>#N/A</v>
      </c>
      <c r="AF132" s="32" t="e">
        <f>VLOOKUP($A$5&amp;$A132,'Wards 2011'!$A$2:$BD$8547,AF$19,FALSE)</f>
        <v>#N/A</v>
      </c>
      <c r="AG132" s="32" t="e">
        <f>VLOOKUP($A$5&amp;$A132,'Wards 2011'!$A$2:$BD$8547,AG$19,FALSE)</f>
        <v>#N/A</v>
      </c>
      <c r="AH132" s="2" t="e">
        <f>VLOOKUP($A$5&amp;$A132,'Wards 2011'!$A$2:$BD$8547,AH$19,FALSE)</f>
        <v>#N/A</v>
      </c>
      <c r="AI132" s="2" t="e">
        <f>VLOOKUP($A$5&amp;$A132,'Wards 2011'!$A$2:$BD$8547,AI$19,FALSE)</f>
        <v>#N/A</v>
      </c>
      <c r="AJ132" s="32" t="e">
        <f>VLOOKUP($A$5&amp;$A132,'Wards 2011'!$A$2:$BD$8547,AJ$19,FALSE)</f>
        <v>#N/A</v>
      </c>
      <c r="AK132" s="32" t="e">
        <f>VLOOKUP($A$5&amp;$A132,'Wards 2011'!$A$2:$BD$8547,AK$19,FALSE)</f>
        <v>#N/A</v>
      </c>
      <c r="AL132" s="32" t="e">
        <f>VLOOKUP($A$5&amp;$A132,'Wards 2011'!$A$2:$BD$8547,AL$19,FALSE)</f>
        <v>#N/A</v>
      </c>
      <c r="AM132" s="32" t="e">
        <f>VLOOKUP($A$5&amp;$A132,'Wards 2011'!$A$2:$BD$8547,AM$19,FALSE)</f>
        <v>#N/A</v>
      </c>
      <c r="AN132" s="39" t="e">
        <f>VLOOKUP($A$5&amp;$A132,'Wards 2011'!$A$2:$BD$8547,AN$19,FALSE)</f>
        <v>#N/A</v>
      </c>
      <c r="AO132" s="39" t="e">
        <f>VLOOKUP($A$5&amp;$A132,'Wards 2011'!$A$2:$BD$8547,AO$19,FALSE)</f>
        <v>#N/A</v>
      </c>
    </row>
    <row r="133" spans="1:41" x14ac:dyDescent="0.25">
      <c r="A133">
        <v>114</v>
      </c>
      <c r="B133" s="2" t="e">
        <f>VLOOKUP($A$5&amp;$A133,'Wards 2011'!$A$2:$BD$8547,B$19,FALSE)</f>
        <v>#N/A</v>
      </c>
      <c r="C133" s="2" t="e">
        <f>VLOOKUP($A$5&amp;$A133,'Wards 2011'!$A$2:$BD$8547,C$19,FALSE)</f>
        <v>#N/A</v>
      </c>
      <c r="D133" s="32" t="e">
        <f>VLOOKUP($A$5&amp;$A133,'Wards 2011'!$A$2:$BD$8547,D$19,FALSE)</f>
        <v>#N/A</v>
      </c>
      <c r="E133" s="2" t="e">
        <f>VLOOKUP($A$5&amp;$A133,'Wards 2011'!$A$2:$BD$8547,E$19,FALSE)</f>
        <v>#N/A</v>
      </c>
      <c r="F133" s="32" t="e">
        <f>VLOOKUP($A$5&amp;$A133,'Wards 2011'!$A$2:$BD$8547,F$19,FALSE)</f>
        <v>#N/A</v>
      </c>
      <c r="G133" s="32" t="e">
        <f>VLOOKUP($A$5&amp;$A133,'Wards 2011'!$A$2:$BD$8547,G$19,FALSE)</f>
        <v>#N/A</v>
      </c>
      <c r="H133" s="32" t="e">
        <f>VLOOKUP($A$5&amp;$A133,'Wards 2011'!$A$2:$BD$8547,H$19,FALSE)</f>
        <v>#N/A</v>
      </c>
      <c r="I133" s="32" t="e">
        <f>VLOOKUP($A$5&amp;$A133,'Wards 2011'!$A$2:$BD$8547,I$19,FALSE)</f>
        <v>#N/A</v>
      </c>
      <c r="J133" s="32" t="e">
        <f>VLOOKUP($A$5&amp;$A133,'Wards 2011'!$A$2:$BD$8547,J$19,FALSE)</f>
        <v>#N/A</v>
      </c>
      <c r="K133" s="32" t="e">
        <f>VLOOKUP($A$5&amp;$A133,'Wards 2011'!$A$2:$BD$8547,K$19,FALSE)</f>
        <v>#N/A</v>
      </c>
      <c r="L133" s="32" t="e">
        <f>VLOOKUP($A$5&amp;$A133,'Wards 2011'!$A$2:$BD$8547,L$19,FALSE)</f>
        <v>#N/A</v>
      </c>
      <c r="M133" s="32" t="e">
        <f>VLOOKUP($A$5&amp;$A133,'Wards 2011'!$A$2:$BD$8547,M$19,FALSE)</f>
        <v>#N/A</v>
      </c>
      <c r="N133" s="32" t="e">
        <f>VLOOKUP($A$5&amp;$A133,'Wards 2011'!$A$2:$BD$8547,N$19,FALSE)</f>
        <v>#N/A</v>
      </c>
      <c r="O133" s="32" t="e">
        <f>VLOOKUP($A$5&amp;$A133,'Wards 2011'!$A$2:$BD$8547,O$19,FALSE)</f>
        <v>#N/A</v>
      </c>
      <c r="P133" s="32" t="e">
        <f>VLOOKUP($A$5&amp;$A133,'Wards 2011'!$A$2:$BD$8547,P$19,FALSE)</f>
        <v>#N/A</v>
      </c>
      <c r="Q133" s="32" t="e">
        <f>VLOOKUP($A$5&amp;$A133,'Wards 2011'!$A$2:$BD$8547,Q$19,FALSE)</f>
        <v>#N/A</v>
      </c>
      <c r="R133" s="32" t="e">
        <f>VLOOKUP($A$5&amp;$A133,'Wards 2011'!$A$2:$BD$8547,R$19,FALSE)</f>
        <v>#N/A</v>
      </c>
      <c r="S133" s="32" t="e">
        <f>VLOOKUP($A$5&amp;$A133,'Wards 2011'!$A$2:$BD$8547,S$19,FALSE)</f>
        <v>#N/A</v>
      </c>
      <c r="T133" s="32" t="e">
        <f>VLOOKUP($A$5&amp;$A133,'Wards 2011'!$A$2:$BD$8547,T$19,FALSE)</f>
        <v>#N/A</v>
      </c>
      <c r="U133" s="32" t="e">
        <f>VLOOKUP($A$5&amp;$A133,'Wards 2011'!$A$2:$BD$8547,U$19,FALSE)</f>
        <v>#N/A</v>
      </c>
      <c r="V133" s="32" t="e">
        <f>VLOOKUP($A$5&amp;$A133,'Wards 2011'!$A$2:$BD$8547,V$19,FALSE)</f>
        <v>#N/A</v>
      </c>
      <c r="W133" s="32" t="e">
        <f>VLOOKUP($A$5&amp;$A133,'Wards 2011'!$A$2:$BD$8547,W$19,FALSE)</f>
        <v>#N/A</v>
      </c>
      <c r="X133" s="32" t="e">
        <f>VLOOKUP($A$5&amp;$A133,'Wards 2011'!$A$2:$BD$8547,X$19,FALSE)</f>
        <v>#N/A</v>
      </c>
      <c r="Y133" s="32" t="e">
        <f>VLOOKUP($A$5&amp;$A133,'Wards 2011'!$A$2:$BD$8547,Y$19,FALSE)</f>
        <v>#N/A</v>
      </c>
      <c r="Z133" s="32" t="e">
        <f>VLOOKUP($A$5&amp;$A133,'Wards 2011'!$A$2:$BD$8547,Z$19,FALSE)</f>
        <v>#N/A</v>
      </c>
      <c r="AA133" s="32" t="e">
        <f>VLOOKUP($A$5&amp;$A133,'Wards 2011'!$A$2:$BD$8547,AA$19,FALSE)</f>
        <v>#N/A</v>
      </c>
      <c r="AB133" s="32" t="e">
        <f>VLOOKUP($A$5&amp;$A133,'Wards 2011'!$A$2:$BD$8547,AB$19,FALSE)</f>
        <v>#N/A</v>
      </c>
      <c r="AC133" s="2" t="e">
        <f>VLOOKUP($A$5&amp;$A133,'Wards 2011'!$A$2:$BD$8547,AC$19,FALSE)</f>
        <v>#N/A</v>
      </c>
      <c r="AD133" s="2" t="e">
        <f>VLOOKUP($A$5&amp;$A133,'Wards 2011'!$A$2:$BD$8547,AD$19,FALSE)</f>
        <v>#N/A</v>
      </c>
      <c r="AE133" s="32" t="e">
        <f>VLOOKUP($A$5&amp;$A133,'Wards 2011'!$A$2:$BD$8547,AE$19,FALSE)</f>
        <v>#N/A</v>
      </c>
      <c r="AF133" s="32" t="e">
        <f>VLOOKUP($A$5&amp;$A133,'Wards 2011'!$A$2:$BD$8547,AF$19,FALSE)</f>
        <v>#N/A</v>
      </c>
      <c r="AG133" s="32" t="e">
        <f>VLOOKUP($A$5&amp;$A133,'Wards 2011'!$A$2:$BD$8547,AG$19,FALSE)</f>
        <v>#N/A</v>
      </c>
      <c r="AH133" s="2" t="e">
        <f>VLOOKUP($A$5&amp;$A133,'Wards 2011'!$A$2:$BD$8547,AH$19,FALSE)</f>
        <v>#N/A</v>
      </c>
      <c r="AI133" s="2" t="e">
        <f>VLOOKUP($A$5&amp;$A133,'Wards 2011'!$A$2:$BD$8547,AI$19,FALSE)</f>
        <v>#N/A</v>
      </c>
      <c r="AJ133" s="32" t="e">
        <f>VLOOKUP($A$5&amp;$A133,'Wards 2011'!$A$2:$BD$8547,AJ$19,FALSE)</f>
        <v>#N/A</v>
      </c>
      <c r="AK133" s="32" t="e">
        <f>VLOOKUP($A$5&amp;$A133,'Wards 2011'!$A$2:$BD$8547,AK$19,FALSE)</f>
        <v>#N/A</v>
      </c>
      <c r="AL133" s="32" t="e">
        <f>VLOOKUP($A$5&amp;$A133,'Wards 2011'!$A$2:$BD$8547,AL$19,FALSE)</f>
        <v>#N/A</v>
      </c>
      <c r="AM133" s="32" t="e">
        <f>VLOOKUP($A$5&amp;$A133,'Wards 2011'!$A$2:$BD$8547,AM$19,FALSE)</f>
        <v>#N/A</v>
      </c>
      <c r="AN133" s="39" t="e">
        <f>VLOOKUP($A$5&amp;$A133,'Wards 2011'!$A$2:$BD$8547,AN$19,FALSE)</f>
        <v>#N/A</v>
      </c>
      <c r="AO133" s="39" t="e">
        <f>VLOOKUP($A$5&amp;$A133,'Wards 2011'!$A$2:$BD$8547,AO$19,FALSE)</f>
        <v>#N/A</v>
      </c>
    </row>
    <row r="134" spans="1:41" x14ac:dyDescent="0.25">
      <c r="A134">
        <v>115</v>
      </c>
      <c r="B134" s="2" t="e">
        <f>VLOOKUP($A$5&amp;$A134,'Wards 2011'!$A$2:$BD$8547,B$19,FALSE)</f>
        <v>#N/A</v>
      </c>
      <c r="C134" s="2" t="e">
        <f>VLOOKUP($A$5&amp;$A134,'Wards 2011'!$A$2:$BD$8547,C$19,FALSE)</f>
        <v>#N/A</v>
      </c>
      <c r="D134" s="32" t="e">
        <f>VLOOKUP($A$5&amp;$A134,'Wards 2011'!$A$2:$BD$8547,D$19,FALSE)</f>
        <v>#N/A</v>
      </c>
      <c r="E134" s="2" t="e">
        <f>VLOOKUP($A$5&amp;$A134,'Wards 2011'!$A$2:$BD$8547,E$19,FALSE)</f>
        <v>#N/A</v>
      </c>
      <c r="F134" s="32" t="e">
        <f>VLOOKUP($A$5&amp;$A134,'Wards 2011'!$A$2:$BD$8547,F$19,FALSE)</f>
        <v>#N/A</v>
      </c>
      <c r="G134" s="32" t="e">
        <f>VLOOKUP($A$5&amp;$A134,'Wards 2011'!$A$2:$BD$8547,G$19,FALSE)</f>
        <v>#N/A</v>
      </c>
      <c r="H134" s="32" t="e">
        <f>VLOOKUP($A$5&amp;$A134,'Wards 2011'!$A$2:$BD$8547,H$19,FALSE)</f>
        <v>#N/A</v>
      </c>
      <c r="I134" s="32" t="e">
        <f>VLOOKUP($A$5&amp;$A134,'Wards 2011'!$A$2:$BD$8547,I$19,FALSE)</f>
        <v>#N/A</v>
      </c>
      <c r="J134" s="32" t="e">
        <f>VLOOKUP($A$5&amp;$A134,'Wards 2011'!$A$2:$BD$8547,J$19,FALSE)</f>
        <v>#N/A</v>
      </c>
      <c r="K134" s="32" t="e">
        <f>VLOOKUP($A$5&amp;$A134,'Wards 2011'!$A$2:$BD$8547,K$19,FALSE)</f>
        <v>#N/A</v>
      </c>
      <c r="L134" s="32" t="e">
        <f>VLOOKUP($A$5&amp;$A134,'Wards 2011'!$A$2:$BD$8547,L$19,FALSE)</f>
        <v>#N/A</v>
      </c>
      <c r="M134" s="32" t="e">
        <f>VLOOKUP($A$5&amp;$A134,'Wards 2011'!$A$2:$BD$8547,M$19,FALSE)</f>
        <v>#N/A</v>
      </c>
      <c r="N134" s="32" t="e">
        <f>VLOOKUP($A$5&amp;$A134,'Wards 2011'!$A$2:$BD$8547,N$19,FALSE)</f>
        <v>#N/A</v>
      </c>
      <c r="O134" s="32" t="e">
        <f>VLOOKUP($A$5&amp;$A134,'Wards 2011'!$A$2:$BD$8547,O$19,FALSE)</f>
        <v>#N/A</v>
      </c>
      <c r="P134" s="32" t="e">
        <f>VLOOKUP($A$5&amp;$A134,'Wards 2011'!$A$2:$BD$8547,P$19,FALSE)</f>
        <v>#N/A</v>
      </c>
      <c r="Q134" s="32" t="e">
        <f>VLOOKUP($A$5&amp;$A134,'Wards 2011'!$A$2:$BD$8547,Q$19,FALSE)</f>
        <v>#N/A</v>
      </c>
      <c r="R134" s="32" t="e">
        <f>VLOOKUP($A$5&amp;$A134,'Wards 2011'!$A$2:$BD$8547,R$19,FALSE)</f>
        <v>#N/A</v>
      </c>
      <c r="S134" s="32" t="e">
        <f>VLOOKUP($A$5&amp;$A134,'Wards 2011'!$A$2:$BD$8547,S$19,FALSE)</f>
        <v>#N/A</v>
      </c>
      <c r="T134" s="32" t="e">
        <f>VLOOKUP($A$5&amp;$A134,'Wards 2011'!$A$2:$BD$8547,T$19,FALSE)</f>
        <v>#N/A</v>
      </c>
      <c r="U134" s="32" t="e">
        <f>VLOOKUP($A$5&amp;$A134,'Wards 2011'!$A$2:$BD$8547,U$19,FALSE)</f>
        <v>#N/A</v>
      </c>
      <c r="V134" s="32" t="e">
        <f>VLOOKUP($A$5&amp;$A134,'Wards 2011'!$A$2:$BD$8547,V$19,FALSE)</f>
        <v>#N/A</v>
      </c>
      <c r="W134" s="32" t="e">
        <f>VLOOKUP($A$5&amp;$A134,'Wards 2011'!$A$2:$BD$8547,W$19,FALSE)</f>
        <v>#N/A</v>
      </c>
      <c r="X134" s="32" t="e">
        <f>VLOOKUP($A$5&amp;$A134,'Wards 2011'!$A$2:$BD$8547,X$19,FALSE)</f>
        <v>#N/A</v>
      </c>
      <c r="Y134" s="32" t="e">
        <f>VLOOKUP($A$5&amp;$A134,'Wards 2011'!$A$2:$BD$8547,Y$19,FALSE)</f>
        <v>#N/A</v>
      </c>
      <c r="Z134" s="32" t="e">
        <f>VLOOKUP($A$5&amp;$A134,'Wards 2011'!$A$2:$BD$8547,Z$19,FALSE)</f>
        <v>#N/A</v>
      </c>
      <c r="AA134" s="32" t="e">
        <f>VLOOKUP($A$5&amp;$A134,'Wards 2011'!$A$2:$BD$8547,AA$19,FALSE)</f>
        <v>#N/A</v>
      </c>
      <c r="AB134" s="32" t="e">
        <f>VLOOKUP($A$5&amp;$A134,'Wards 2011'!$A$2:$BD$8547,AB$19,FALSE)</f>
        <v>#N/A</v>
      </c>
      <c r="AC134" s="2" t="e">
        <f>VLOOKUP($A$5&amp;$A134,'Wards 2011'!$A$2:$BD$8547,AC$19,FALSE)</f>
        <v>#N/A</v>
      </c>
      <c r="AD134" s="2" t="e">
        <f>VLOOKUP($A$5&amp;$A134,'Wards 2011'!$A$2:$BD$8547,AD$19,FALSE)</f>
        <v>#N/A</v>
      </c>
      <c r="AE134" s="32" t="e">
        <f>VLOOKUP($A$5&amp;$A134,'Wards 2011'!$A$2:$BD$8547,AE$19,FALSE)</f>
        <v>#N/A</v>
      </c>
      <c r="AF134" s="32" t="e">
        <f>VLOOKUP($A$5&amp;$A134,'Wards 2011'!$A$2:$BD$8547,AF$19,FALSE)</f>
        <v>#N/A</v>
      </c>
      <c r="AG134" s="32" t="e">
        <f>VLOOKUP($A$5&amp;$A134,'Wards 2011'!$A$2:$BD$8547,AG$19,FALSE)</f>
        <v>#N/A</v>
      </c>
      <c r="AH134" s="2" t="e">
        <f>VLOOKUP($A$5&amp;$A134,'Wards 2011'!$A$2:$BD$8547,AH$19,FALSE)</f>
        <v>#N/A</v>
      </c>
      <c r="AI134" s="2" t="e">
        <f>VLOOKUP($A$5&amp;$A134,'Wards 2011'!$A$2:$BD$8547,AI$19,FALSE)</f>
        <v>#N/A</v>
      </c>
      <c r="AJ134" s="32" t="e">
        <f>VLOOKUP($A$5&amp;$A134,'Wards 2011'!$A$2:$BD$8547,AJ$19,FALSE)</f>
        <v>#N/A</v>
      </c>
      <c r="AK134" s="32" t="e">
        <f>VLOOKUP($A$5&amp;$A134,'Wards 2011'!$A$2:$BD$8547,AK$19,FALSE)</f>
        <v>#N/A</v>
      </c>
      <c r="AL134" s="32" t="e">
        <f>VLOOKUP($A$5&amp;$A134,'Wards 2011'!$A$2:$BD$8547,AL$19,FALSE)</f>
        <v>#N/A</v>
      </c>
      <c r="AM134" s="32" t="e">
        <f>VLOOKUP($A$5&amp;$A134,'Wards 2011'!$A$2:$BD$8547,AM$19,FALSE)</f>
        <v>#N/A</v>
      </c>
      <c r="AN134" s="39" t="e">
        <f>VLOOKUP($A$5&amp;$A134,'Wards 2011'!$A$2:$BD$8547,AN$19,FALSE)</f>
        <v>#N/A</v>
      </c>
      <c r="AO134" s="39" t="e">
        <f>VLOOKUP($A$5&amp;$A134,'Wards 2011'!$A$2:$BD$8547,AO$19,FALSE)</f>
        <v>#N/A</v>
      </c>
    </row>
    <row r="135" spans="1:41" x14ac:dyDescent="0.25">
      <c r="A135">
        <v>116</v>
      </c>
      <c r="B135" s="2" t="e">
        <f>VLOOKUP($A$5&amp;$A135,'Wards 2011'!$A$2:$BD$8547,B$19,FALSE)</f>
        <v>#N/A</v>
      </c>
      <c r="C135" s="2" t="e">
        <f>VLOOKUP($A$5&amp;$A135,'Wards 2011'!$A$2:$BD$8547,C$19,FALSE)</f>
        <v>#N/A</v>
      </c>
      <c r="D135" s="32" t="e">
        <f>VLOOKUP($A$5&amp;$A135,'Wards 2011'!$A$2:$BD$8547,D$19,FALSE)</f>
        <v>#N/A</v>
      </c>
      <c r="E135" s="2" t="e">
        <f>VLOOKUP($A$5&amp;$A135,'Wards 2011'!$A$2:$BD$8547,E$19,FALSE)</f>
        <v>#N/A</v>
      </c>
      <c r="F135" s="32" t="e">
        <f>VLOOKUP($A$5&amp;$A135,'Wards 2011'!$A$2:$BD$8547,F$19,FALSE)</f>
        <v>#N/A</v>
      </c>
      <c r="G135" s="32" t="e">
        <f>VLOOKUP($A$5&amp;$A135,'Wards 2011'!$A$2:$BD$8547,G$19,FALSE)</f>
        <v>#N/A</v>
      </c>
      <c r="H135" s="32" t="e">
        <f>VLOOKUP($A$5&amp;$A135,'Wards 2011'!$A$2:$BD$8547,H$19,FALSE)</f>
        <v>#N/A</v>
      </c>
      <c r="I135" s="32" t="e">
        <f>VLOOKUP($A$5&amp;$A135,'Wards 2011'!$A$2:$BD$8547,I$19,FALSE)</f>
        <v>#N/A</v>
      </c>
      <c r="J135" s="32" t="e">
        <f>VLOOKUP($A$5&amp;$A135,'Wards 2011'!$A$2:$BD$8547,J$19,FALSE)</f>
        <v>#N/A</v>
      </c>
      <c r="K135" s="32" t="e">
        <f>VLOOKUP($A$5&amp;$A135,'Wards 2011'!$A$2:$BD$8547,K$19,FALSE)</f>
        <v>#N/A</v>
      </c>
      <c r="L135" s="32" t="e">
        <f>VLOOKUP($A$5&amp;$A135,'Wards 2011'!$A$2:$BD$8547,L$19,FALSE)</f>
        <v>#N/A</v>
      </c>
      <c r="M135" s="32" t="e">
        <f>VLOOKUP($A$5&amp;$A135,'Wards 2011'!$A$2:$BD$8547,M$19,FALSE)</f>
        <v>#N/A</v>
      </c>
      <c r="N135" s="32" t="e">
        <f>VLOOKUP($A$5&amp;$A135,'Wards 2011'!$A$2:$BD$8547,N$19,FALSE)</f>
        <v>#N/A</v>
      </c>
      <c r="O135" s="32" t="e">
        <f>VLOOKUP($A$5&amp;$A135,'Wards 2011'!$A$2:$BD$8547,O$19,FALSE)</f>
        <v>#N/A</v>
      </c>
      <c r="P135" s="32" t="e">
        <f>VLOOKUP($A$5&amp;$A135,'Wards 2011'!$A$2:$BD$8547,P$19,FALSE)</f>
        <v>#N/A</v>
      </c>
      <c r="Q135" s="32" t="e">
        <f>VLOOKUP($A$5&amp;$A135,'Wards 2011'!$A$2:$BD$8547,Q$19,FALSE)</f>
        <v>#N/A</v>
      </c>
      <c r="R135" s="32" t="e">
        <f>VLOOKUP($A$5&amp;$A135,'Wards 2011'!$A$2:$BD$8547,R$19,FALSE)</f>
        <v>#N/A</v>
      </c>
      <c r="S135" s="32" t="e">
        <f>VLOOKUP($A$5&amp;$A135,'Wards 2011'!$A$2:$BD$8547,S$19,FALSE)</f>
        <v>#N/A</v>
      </c>
      <c r="T135" s="32" t="e">
        <f>VLOOKUP($A$5&amp;$A135,'Wards 2011'!$A$2:$BD$8547,T$19,FALSE)</f>
        <v>#N/A</v>
      </c>
      <c r="U135" s="32" t="e">
        <f>VLOOKUP($A$5&amp;$A135,'Wards 2011'!$A$2:$BD$8547,U$19,FALSE)</f>
        <v>#N/A</v>
      </c>
      <c r="V135" s="32" t="e">
        <f>VLOOKUP($A$5&amp;$A135,'Wards 2011'!$A$2:$BD$8547,V$19,FALSE)</f>
        <v>#N/A</v>
      </c>
      <c r="W135" s="32" t="e">
        <f>VLOOKUP($A$5&amp;$A135,'Wards 2011'!$A$2:$BD$8547,W$19,FALSE)</f>
        <v>#N/A</v>
      </c>
      <c r="X135" s="32" t="e">
        <f>VLOOKUP($A$5&amp;$A135,'Wards 2011'!$A$2:$BD$8547,X$19,FALSE)</f>
        <v>#N/A</v>
      </c>
      <c r="Y135" s="32" t="e">
        <f>VLOOKUP($A$5&amp;$A135,'Wards 2011'!$A$2:$BD$8547,Y$19,FALSE)</f>
        <v>#N/A</v>
      </c>
      <c r="Z135" s="32" t="e">
        <f>VLOOKUP($A$5&amp;$A135,'Wards 2011'!$A$2:$BD$8547,Z$19,FALSE)</f>
        <v>#N/A</v>
      </c>
      <c r="AA135" s="32" t="e">
        <f>VLOOKUP($A$5&amp;$A135,'Wards 2011'!$A$2:$BD$8547,AA$19,FALSE)</f>
        <v>#N/A</v>
      </c>
      <c r="AB135" s="32" t="e">
        <f>VLOOKUP($A$5&amp;$A135,'Wards 2011'!$A$2:$BD$8547,AB$19,FALSE)</f>
        <v>#N/A</v>
      </c>
      <c r="AC135" s="2" t="e">
        <f>VLOOKUP($A$5&amp;$A135,'Wards 2011'!$A$2:$BD$8547,AC$19,FALSE)</f>
        <v>#N/A</v>
      </c>
      <c r="AD135" s="2" t="e">
        <f>VLOOKUP($A$5&amp;$A135,'Wards 2011'!$A$2:$BD$8547,AD$19,FALSE)</f>
        <v>#N/A</v>
      </c>
      <c r="AE135" s="32" t="e">
        <f>VLOOKUP($A$5&amp;$A135,'Wards 2011'!$A$2:$BD$8547,AE$19,FALSE)</f>
        <v>#N/A</v>
      </c>
      <c r="AF135" s="32" t="e">
        <f>VLOOKUP($A$5&amp;$A135,'Wards 2011'!$A$2:$BD$8547,AF$19,FALSE)</f>
        <v>#N/A</v>
      </c>
      <c r="AG135" s="32" t="e">
        <f>VLOOKUP($A$5&amp;$A135,'Wards 2011'!$A$2:$BD$8547,AG$19,FALSE)</f>
        <v>#N/A</v>
      </c>
      <c r="AH135" s="2" t="e">
        <f>VLOOKUP($A$5&amp;$A135,'Wards 2011'!$A$2:$BD$8547,AH$19,FALSE)</f>
        <v>#N/A</v>
      </c>
      <c r="AI135" s="2" t="e">
        <f>VLOOKUP($A$5&amp;$A135,'Wards 2011'!$A$2:$BD$8547,AI$19,FALSE)</f>
        <v>#N/A</v>
      </c>
      <c r="AJ135" s="32" t="e">
        <f>VLOOKUP($A$5&amp;$A135,'Wards 2011'!$A$2:$BD$8547,AJ$19,FALSE)</f>
        <v>#N/A</v>
      </c>
      <c r="AK135" s="32" t="e">
        <f>VLOOKUP($A$5&amp;$A135,'Wards 2011'!$A$2:$BD$8547,AK$19,FALSE)</f>
        <v>#N/A</v>
      </c>
      <c r="AL135" s="32" t="e">
        <f>VLOOKUP($A$5&amp;$A135,'Wards 2011'!$A$2:$BD$8547,AL$19,FALSE)</f>
        <v>#N/A</v>
      </c>
      <c r="AM135" s="32" t="e">
        <f>VLOOKUP($A$5&amp;$A135,'Wards 2011'!$A$2:$BD$8547,AM$19,FALSE)</f>
        <v>#N/A</v>
      </c>
      <c r="AN135" s="39" t="e">
        <f>VLOOKUP($A$5&amp;$A135,'Wards 2011'!$A$2:$BD$8547,AN$19,FALSE)</f>
        <v>#N/A</v>
      </c>
      <c r="AO135" s="39" t="e">
        <f>VLOOKUP($A$5&amp;$A135,'Wards 2011'!$A$2:$BD$8547,AO$19,FALSE)</f>
        <v>#N/A</v>
      </c>
    </row>
    <row r="136" spans="1:41" x14ac:dyDescent="0.25">
      <c r="A136">
        <v>117</v>
      </c>
      <c r="B136" s="2" t="e">
        <f>VLOOKUP($A$5&amp;$A136,'Wards 2011'!$A$2:$BD$8547,B$19,FALSE)</f>
        <v>#N/A</v>
      </c>
      <c r="C136" s="2" t="e">
        <f>VLOOKUP($A$5&amp;$A136,'Wards 2011'!$A$2:$BD$8547,C$19,FALSE)</f>
        <v>#N/A</v>
      </c>
      <c r="D136" s="32" t="e">
        <f>VLOOKUP($A$5&amp;$A136,'Wards 2011'!$A$2:$BD$8547,D$19,FALSE)</f>
        <v>#N/A</v>
      </c>
      <c r="E136" s="2" t="e">
        <f>VLOOKUP($A$5&amp;$A136,'Wards 2011'!$A$2:$BD$8547,E$19,FALSE)</f>
        <v>#N/A</v>
      </c>
      <c r="F136" s="32" t="e">
        <f>VLOOKUP($A$5&amp;$A136,'Wards 2011'!$A$2:$BD$8547,F$19,FALSE)</f>
        <v>#N/A</v>
      </c>
      <c r="G136" s="32" t="e">
        <f>VLOOKUP($A$5&amp;$A136,'Wards 2011'!$A$2:$BD$8547,G$19,FALSE)</f>
        <v>#N/A</v>
      </c>
      <c r="H136" s="32" t="e">
        <f>VLOOKUP($A$5&amp;$A136,'Wards 2011'!$A$2:$BD$8547,H$19,FALSE)</f>
        <v>#N/A</v>
      </c>
      <c r="I136" s="32" t="e">
        <f>VLOOKUP($A$5&amp;$A136,'Wards 2011'!$A$2:$BD$8547,I$19,FALSE)</f>
        <v>#N/A</v>
      </c>
      <c r="J136" s="32" t="e">
        <f>VLOOKUP($A$5&amp;$A136,'Wards 2011'!$A$2:$BD$8547,J$19,FALSE)</f>
        <v>#N/A</v>
      </c>
      <c r="K136" s="32" t="e">
        <f>VLOOKUP($A$5&amp;$A136,'Wards 2011'!$A$2:$BD$8547,K$19,FALSE)</f>
        <v>#N/A</v>
      </c>
      <c r="L136" s="32" t="e">
        <f>VLOOKUP($A$5&amp;$A136,'Wards 2011'!$A$2:$BD$8547,L$19,FALSE)</f>
        <v>#N/A</v>
      </c>
      <c r="M136" s="32" t="e">
        <f>VLOOKUP($A$5&amp;$A136,'Wards 2011'!$A$2:$BD$8547,M$19,FALSE)</f>
        <v>#N/A</v>
      </c>
      <c r="N136" s="32" t="e">
        <f>VLOOKUP($A$5&amp;$A136,'Wards 2011'!$A$2:$BD$8547,N$19,FALSE)</f>
        <v>#N/A</v>
      </c>
      <c r="O136" s="32" t="e">
        <f>VLOOKUP($A$5&amp;$A136,'Wards 2011'!$A$2:$BD$8547,O$19,FALSE)</f>
        <v>#N/A</v>
      </c>
      <c r="P136" s="32" t="e">
        <f>VLOOKUP($A$5&amp;$A136,'Wards 2011'!$A$2:$BD$8547,P$19,FALSE)</f>
        <v>#N/A</v>
      </c>
      <c r="Q136" s="32" t="e">
        <f>VLOOKUP($A$5&amp;$A136,'Wards 2011'!$A$2:$BD$8547,Q$19,FALSE)</f>
        <v>#N/A</v>
      </c>
      <c r="R136" s="32" t="e">
        <f>VLOOKUP($A$5&amp;$A136,'Wards 2011'!$A$2:$BD$8547,R$19,FALSE)</f>
        <v>#N/A</v>
      </c>
      <c r="S136" s="32" t="e">
        <f>VLOOKUP($A$5&amp;$A136,'Wards 2011'!$A$2:$BD$8547,S$19,FALSE)</f>
        <v>#N/A</v>
      </c>
      <c r="T136" s="32" t="e">
        <f>VLOOKUP($A$5&amp;$A136,'Wards 2011'!$A$2:$BD$8547,T$19,FALSE)</f>
        <v>#N/A</v>
      </c>
      <c r="U136" s="32" t="e">
        <f>VLOOKUP($A$5&amp;$A136,'Wards 2011'!$A$2:$BD$8547,U$19,FALSE)</f>
        <v>#N/A</v>
      </c>
      <c r="V136" s="32" t="e">
        <f>VLOOKUP($A$5&amp;$A136,'Wards 2011'!$A$2:$BD$8547,V$19,FALSE)</f>
        <v>#N/A</v>
      </c>
      <c r="W136" s="32" t="e">
        <f>VLOOKUP($A$5&amp;$A136,'Wards 2011'!$A$2:$BD$8547,W$19,FALSE)</f>
        <v>#N/A</v>
      </c>
      <c r="X136" s="32" t="e">
        <f>VLOOKUP($A$5&amp;$A136,'Wards 2011'!$A$2:$BD$8547,X$19,FALSE)</f>
        <v>#N/A</v>
      </c>
      <c r="Y136" s="32" t="e">
        <f>VLOOKUP($A$5&amp;$A136,'Wards 2011'!$A$2:$BD$8547,Y$19,FALSE)</f>
        <v>#N/A</v>
      </c>
      <c r="Z136" s="32" t="e">
        <f>VLOOKUP($A$5&amp;$A136,'Wards 2011'!$A$2:$BD$8547,Z$19,FALSE)</f>
        <v>#N/A</v>
      </c>
      <c r="AA136" s="32" t="e">
        <f>VLOOKUP($A$5&amp;$A136,'Wards 2011'!$A$2:$BD$8547,AA$19,FALSE)</f>
        <v>#N/A</v>
      </c>
      <c r="AB136" s="32" t="e">
        <f>VLOOKUP($A$5&amp;$A136,'Wards 2011'!$A$2:$BD$8547,AB$19,FALSE)</f>
        <v>#N/A</v>
      </c>
      <c r="AC136" s="2" t="e">
        <f>VLOOKUP($A$5&amp;$A136,'Wards 2011'!$A$2:$BD$8547,AC$19,FALSE)</f>
        <v>#N/A</v>
      </c>
      <c r="AD136" s="2" t="e">
        <f>VLOOKUP($A$5&amp;$A136,'Wards 2011'!$A$2:$BD$8547,AD$19,FALSE)</f>
        <v>#N/A</v>
      </c>
      <c r="AE136" s="32" t="e">
        <f>VLOOKUP($A$5&amp;$A136,'Wards 2011'!$A$2:$BD$8547,AE$19,FALSE)</f>
        <v>#N/A</v>
      </c>
      <c r="AF136" s="32" t="e">
        <f>VLOOKUP($A$5&amp;$A136,'Wards 2011'!$A$2:$BD$8547,AF$19,FALSE)</f>
        <v>#N/A</v>
      </c>
      <c r="AG136" s="32" t="e">
        <f>VLOOKUP($A$5&amp;$A136,'Wards 2011'!$A$2:$BD$8547,AG$19,FALSE)</f>
        <v>#N/A</v>
      </c>
      <c r="AH136" s="2" t="e">
        <f>VLOOKUP($A$5&amp;$A136,'Wards 2011'!$A$2:$BD$8547,AH$19,FALSE)</f>
        <v>#N/A</v>
      </c>
      <c r="AI136" s="2" t="e">
        <f>VLOOKUP($A$5&amp;$A136,'Wards 2011'!$A$2:$BD$8547,AI$19,FALSE)</f>
        <v>#N/A</v>
      </c>
      <c r="AJ136" s="32" t="e">
        <f>VLOOKUP($A$5&amp;$A136,'Wards 2011'!$A$2:$BD$8547,AJ$19,FALSE)</f>
        <v>#N/A</v>
      </c>
      <c r="AK136" s="32" t="e">
        <f>VLOOKUP($A$5&amp;$A136,'Wards 2011'!$A$2:$BD$8547,AK$19,FALSE)</f>
        <v>#N/A</v>
      </c>
      <c r="AL136" s="32" t="e">
        <f>VLOOKUP($A$5&amp;$A136,'Wards 2011'!$A$2:$BD$8547,AL$19,FALSE)</f>
        <v>#N/A</v>
      </c>
      <c r="AM136" s="32" t="e">
        <f>VLOOKUP($A$5&amp;$A136,'Wards 2011'!$A$2:$BD$8547,AM$19,FALSE)</f>
        <v>#N/A</v>
      </c>
      <c r="AN136" s="39" t="e">
        <f>VLOOKUP($A$5&amp;$A136,'Wards 2011'!$A$2:$BD$8547,AN$19,FALSE)</f>
        <v>#N/A</v>
      </c>
      <c r="AO136" s="39" t="e">
        <f>VLOOKUP($A$5&amp;$A136,'Wards 2011'!$A$2:$BD$8547,AO$19,FALSE)</f>
        <v>#N/A</v>
      </c>
    </row>
    <row r="137" spans="1:41" x14ac:dyDescent="0.25">
      <c r="A137">
        <v>118</v>
      </c>
      <c r="B137" s="2" t="e">
        <f>VLOOKUP($A$5&amp;$A137,'Wards 2011'!$A$2:$BD$8547,B$19,FALSE)</f>
        <v>#N/A</v>
      </c>
      <c r="C137" s="2" t="e">
        <f>VLOOKUP($A$5&amp;$A137,'Wards 2011'!$A$2:$BD$8547,C$19,FALSE)</f>
        <v>#N/A</v>
      </c>
      <c r="D137" s="32" t="e">
        <f>VLOOKUP($A$5&amp;$A137,'Wards 2011'!$A$2:$BD$8547,D$19,FALSE)</f>
        <v>#N/A</v>
      </c>
      <c r="E137" s="2" t="e">
        <f>VLOOKUP($A$5&amp;$A137,'Wards 2011'!$A$2:$BD$8547,E$19,FALSE)</f>
        <v>#N/A</v>
      </c>
      <c r="F137" s="32" t="e">
        <f>VLOOKUP($A$5&amp;$A137,'Wards 2011'!$A$2:$BD$8547,F$19,FALSE)</f>
        <v>#N/A</v>
      </c>
      <c r="G137" s="32" t="e">
        <f>VLOOKUP($A$5&amp;$A137,'Wards 2011'!$A$2:$BD$8547,G$19,FALSE)</f>
        <v>#N/A</v>
      </c>
      <c r="H137" s="32" t="e">
        <f>VLOOKUP($A$5&amp;$A137,'Wards 2011'!$A$2:$BD$8547,H$19,FALSE)</f>
        <v>#N/A</v>
      </c>
      <c r="I137" s="32" t="e">
        <f>VLOOKUP($A$5&amp;$A137,'Wards 2011'!$A$2:$BD$8547,I$19,FALSE)</f>
        <v>#N/A</v>
      </c>
      <c r="J137" s="32" t="e">
        <f>VLOOKUP($A$5&amp;$A137,'Wards 2011'!$A$2:$BD$8547,J$19,FALSE)</f>
        <v>#N/A</v>
      </c>
      <c r="K137" s="32" t="e">
        <f>VLOOKUP($A$5&amp;$A137,'Wards 2011'!$A$2:$BD$8547,K$19,FALSE)</f>
        <v>#N/A</v>
      </c>
      <c r="L137" s="32" t="e">
        <f>VLOOKUP($A$5&amp;$A137,'Wards 2011'!$A$2:$BD$8547,L$19,FALSE)</f>
        <v>#N/A</v>
      </c>
      <c r="M137" s="32" t="e">
        <f>VLOOKUP($A$5&amp;$A137,'Wards 2011'!$A$2:$BD$8547,M$19,FALSE)</f>
        <v>#N/A</v>
      </c>
      <c r="N137" s="32" t="e">
        <f>VLOOKUP($A$5&amp;$A137,'Wards 2011'!$A$2:$BD$8547,N$19,FALSE)</f>
        <v>#N/A</v>
      </c>
      <c r="O137" s="32" t="e">
        <f>VLOOKUP($A$5&amp;$A137,'Wards 2011'!$A$2:$BD$8547,O$19,FALSE)</f>
        <v>#N/A</v>
      </c>
      <c r="P137" s="32" t="e">
        <f>VLOOKUP($A$5&amp;$A137,'Wards 2011'!$A$2:$BD$8547,P$19,FALSE)</f>
        <v>#N/A</v>
      </c>
      <c r="Q137" s="32" t="e">
        <f>VLOOKUP($A$5&amp;$A137,'Wards 2011'!$A$2:$BD$8547,Q$19,FALSE)</f>
        <v>#N/A</v>
      </c>
      <c r="R137" s="32" t="e">
        <f>VLOOKUP($A$5&amp;$A137,'Wards 2011'!$A$2:$BD$8547,R$19,FALSE)</f>
        <v>#N/A</v>
      </c>
      <c r="S137" s="32" t="e">
        <f>VLOOKUP($A$5&amp;$A137,'Wards 2011'!$A$2:$BD$8547,S$19,FALSE)</f>
        <v>#N/A</v>
      </c>
      <c r="T137" s="32" t="e">
        <f>VLOOKUP($A$5&amp;$A137,'Wards 2011'!$A$2:$BD$8547,T$19,FALSE)</f>
        <v>#N/A</v>
      </c>
      <c r="U137" s="32" t="e">
        <f>VLOOKUP($A$5&amp;$A137,'Wards 2011'!$A$2:$BD$8547,U$19,FALSE)</f>
        <v>#N/A</v>
      </c>
      <c r="V137" s="32" t="e">
        <f>VLOOKUP($A$5&amp;$A137,'Wards 2011'!$A$2:$BD$8547,V$19,FALSE)</f>
        <v>#N/A</v>
      </c>
      <c r="W137" s="32" t="e">
        <f>VLOOKUP($A$5&amp;$A137,'Wards 2011'!$A$2:$BD$8547,W$19,FALSE)</f>
        <v>#N/A</v>
      </c>
      <c r="X137" s="32" t="e">
        <f>VLOOKUP($A$5&amp;$A137,'Wards 2011'!$A$2:$BD$8547,X$19,FALSE)</f>
        <v>#N/A</v>
      </c>
      <c r="Y137" s="32" t="e">
        <f>VLOOKUP($A$5&amp;$A137,'Wards 2011'!$A$2:$BD$8547,Y$19,FALSE)</f>
        <v>#N/A</v>
      </c>
      <c r="Z137" s="32" t="e">
        <f>VLOOKUP($A$5&amp;$A137,'Wards 2011'!$A$2:$BD$8547,Z$19,FALSE)</f>
        <v>#N/A</v>
      </c>
      <c r="AA137" s="32" t="e">
        <f>VLOOKUP($A$5&amp;$A137,'Wards 2011'!$A$2:$BD$8547,AA$19,FALSE)</f>
        <v>#N/A</v>
      </c>
      <c r="AB137" s="32" t="e">
        <f>VLOOKUP($A$5&amp;$A137,'Wards 2011'!$A$2:$BD$8547,AB$19,FALSE)</f>
        <v>#N/A</v>
      </c>
      <c r="AC137" s="2" t="e">
        <f>VLOOKUP($A$5&amp;$A137,'Wards 2011'!$A$2:$BD$8547,AC$19,FALSE)</f>
        <v>#N/A</v>
      </c>
      <c r="AD137" s="2" t="e">
        <f>VLOOKUP($A$5&amp;$A137,'Wards 2011'!$A$2:$BD$8547,AD$19,FALSE)</f>
        <v>#N/A</v>
      </c>
      <c r="AE137" s="32" t="e">
        <f>VLOOKUP($A$5&amp;$A137,'Wards 2011'!$A$2:$BD$8547,AE$19,FALSE)</f>
        <v>#N/A</v>
      </c>
      <c r="AF137" s="32" t="e">
        <f>VLOOKUP($A$5&amp;$A137,'Wards 2011'!$A$2:$BD$8547,AF$19,FALSE)</f>
        <v>#N/A</v>
      </c>
      <c r="AG137" s="32" t="e">
        <f>VLOOKUP($A$5&amp;$A137,'Wards 2011'!$A$2:$BD$8547,AG$19,FALSE)</f>
        <v>#N/A</v>
      </c>
      <c r="AH137" s="2" t="e">
        <f>VLOOKUP($A$5&amp;$A137,'Wards 2011'!$A$2:$BD$8547,AH$19,FALSE)</f>
        <v>#N/A</v>
      </c>
      <c r="AI137" s="2" t="e">
        <f>VLOOKUP($A$5&amp;$A137,'Wards 2011'!$A$2:$BD$8547,AI$19,FALSE)</f>
        <v>#N/A</v>
      </c>
      <c r="AJ137" s="32" t="e">
        <f>VLOOKUP($A$5&amp;$A137,'Wards 2011'!$A$2:$BD$8547,AJ$19,FALSE)</f>
        <v>#N/A</v>
      </c>
      <c r="AK137" s="32" t="e">
        <f>VLOOKUP($A$5&amp;$A137,'Wards 2011'!$A$2:$BD$8547,AK$19,FALSE)</f>
        <v>#N/A</v>
      </c>
      <c r="AL137" s="32" t="e">
        <f>VLOOKUP($A$5&amp;$A137,'Wards 2011'!$A$2:$BD$8547,AL$19,FALSE)</f>
        <v>#N/A</v>
      </c>
      <c r="AM137" s="32" t="e">
        <f>VLOOKUP($A$5&amp;$A137,'Wards 2011'!$A$2:$BD$8547,AM$19,FALSE)</f>
        <v>#N/A</v>
      </c>
      <c r="AN137" s="39" t="e">
        <f>VLOOKUP($A$5&amp;$A137,'Wards 2011'!$A$2:$BD$8547,AN$19,FALSE)</f>
        <v>#N/A</v>
      </c>
      <c r="AO137" s="39" t="e">
        <f>VLOOKUP($A$5&amp;$A137,'Wards 2011'!$A$2:$BD$8547,AO$19,FALSE)</f>
        <v>#N/A</v>
      </c>
    </row>
    <row r="138" spans="1:41" x14ac:dyDescent="0.25">
      <c r="A138">
        <v>119</v>
      </c>
      <c r="B138" s="2" t="e">
        <f>VLOOKUP($A$5&amp;$A138,'Wards 2011'!$A$2:$BD$8547,B$19,FALSE)</f>
        <v>#N/A</v>
      </c>
      <c r="C138" s="2" t="e">
        <f>VLOOKUP($A$5&amp;$A138,'Wards 2011'!$A$2:$BD$8547,C$19,FALSE)</f>
        <v>#N/A</v>
      </c>
      <c r="D138" s="32" t="e">
        <f>VLOOKUP($A$5&amp;$A138,'Wards 2011'!$A$2:$BD$8547,D$19,FALSE)</f>
        <v>#N/A</v>
      </c>
      <c r="E138" s="2" t="e">
        <f>VLOOKUP($A$5&amp;$A138,'Wards 2011'!$A$2:$BD$8547,E$19,FALSE)</f>
        <v>#N/A</v>
      </c>
      <c r="F138" s="32" t="e">
        <f>VLOOKUP($A$5&amp;$A138,'Wards 2011'!$A$2:$BD$8547,F$19,FALSE)</f>
        <v>#N/A</v>
      </c>
      <c r="G138" s="32" t="e">
        <f>VLOOKUP($A$5&amp;$A138,'Wards 2011'!$A$2:$BD$8547,G$19,FALSE)</f>
        <v>#N/A</v>
      </c>
      <c r="H138" s="32" t="e">
        <f>VLOOKUP($A$5&amp;$A138,'Wards 2011'!$A$2:$BD$8547,H$19,FALSE)</f>
        <v>#N/A</v>
      </c>
      <c r="I138" s="32" t="e">
        <f>VLOOKUP($A$5&amp;$A138,'Wards 2011'!$A$2:$BD$8547,I$19,FALSE)</f>
        <v>#N/A</v>
      </c>
      <c r="J138" s="32" t="e">
        <f>VLOOKUP($A$5&amp;$A138,'Wards 2011'!$A$2:$BD$8547,J$19,FALSE)</f>
        <v>#N/A</v>
      </c>
      <c r="K138" s="32" t="e">
        <f>VLOOKUP($A$5&amp;$A138,'Wards 2011'!$A$2:$BD$8547,K$19,FALSE)</f>
        <v>#N/A</v>
      </c>
      <c r="L138" s="32" t="e">
        <f>VLOOKUP($A$5&amp;$A138,'Wards 2011'!$A$2:$BD$8547,L$19,FALSE)</f>
        <v>#N/A</v>
      </c>
      <c r="M138" s="32" t="e">
        <f>VLOOKUP($A$5&amp;$A138,'Wards 2011'!$A$2:$BD$8547,M$19,FALSE)</f>
        <v>#N/A</v>
      </c>
      <c r="N138" s="32" t="e">
        <f>VLOOKUP($A$5&amp;$A138,'Wards 2011'!$A$2:$BD$8547,N$19,FALSE)</f>
        <v>#N/A</v>
      </c>
      <c r="O138" s="32" t="e">
        <f>VLOOKUP($A$5&amp;$A138,'Wards 2011'!$A$2:$BD$8547,O$19,FALSE)</f>
        <v>#N/A</v>
      </c>
      <c r="P138" s="32" t="e">
        <f>VLOOKUP($A$5&amp;$A138,'Wards 2011'!$A$2:$BD$8547,P$19,FALSE)</f>
        <v>#N/A</v>
      </c>
      <c r="Q138" s="32" t="e">
        <f>VLOOKUP($A$5&amp;$A138,'Wards 2011'!$A$2:$BD$8547,Q$19,FALSE)</f>
        <v>#N/A</v>
      </c>
      <c r="R138" s="32" t="e">
        <f>VLOOKUP($A$5&amp;$A138,'Wards 2011'!$A$2:$BD$8547,R$19,FALSE)</f>
        <v>#N/A</v>
      </c>
      <c r="S138" s="32" t="e">
        <f>VLOOKUP($A$5&amp;$A138,'Wards 2011'!$A$2:$BD$8547,S$19,FALSE)</f>
        <v>#N/A</v>
      </c>
      <c r="T138" s="32" t="e">
        <f>VLOOKUP($A$5&amp;$A138,'Wards 2011'!$A$2:$BD$8547,T$19,FALSE)</f>
        <v>#N/A</v>
      </c>
      <c r="U138" s="32" t="e">
        <f>VLOOKUP($A$5&amp;$A138,'Wards 2011'!$A$2:$BD$8547,U$19,FALSE)</f>
        <v>#N/A</v>
      </c>
      <c r="V138" s="32" t="e">
        <f>VLOOKUP($A$5&amp;$A138,'Wards 2011'!$A$2:$BD$8547,V$19,FALSE)</f>
        <v>#N/A</v>
      </c>
      <c r="W138" s="32" t="e">
        <f>VLOOKUP($A$5&amp;$A138,'Wards 2011'!$A$2:$BD$8547,W$19,FALSE)</f>
        <v>#N/A</v>
      </c>
      <c r="X138" s="32" t="e">
        <f>VLOOKUP($A$5&amp;$A138,'Wards 2011'!$A$2:$BD$8547,X$19,FALSE)</f>
        <v>#N/A</v>
      </c>
      <c r="Y138" s="32" t="e">
        <f>VLOOKUP($A$5&amp;$A138,'Wards 2011'!$A$2:$BD$8547,Y$19,FALSE)</f>
        <v>#N/A</v>
      </c>
      <c r="Z138" s="32" t="e">
        <f>VLOOKUP($A$5&amp;$A138,'Wards 2011'!$A$2:$BD$8547,Z$19,FALSE)</f>
        <v>#N/A</v>
      </c>
      <c r="AA138" s="32" t="e">
        <f>VLOOKUP($A$5&amp;$A138,'Wards 2011'!$A$2:$BD$8547,AA$19,FALSE)</f>
        <v>#N/A</v>
      </c>
      <c r="AB138" s="32" t="e">
        <f>VLOOKUP($A$5&amp;$A138,'Wards 2011'!$A$2:$BD$8547,AB$19,FALSE)</f>
        <v>#N/A</v>
      </c>
      <c r="AC138" s="2" t="e">
        <f>VLOOKUP($A$5&amp;$A138,'Wards 2011'!$A$2:$BD$8547,AC$19,FALSE)</f>
        <v>#N/A</v>
      </c>
      <c r="AD138" s="2" t="e">
        <f>VLOOKUP($A$5&amp;$A138,'Wards 2011'!$A$2:$BD$8547,AD$19,FALSE)</f>
        <v>#N/A</v>
      </c>
      <c r="AE138" s="32" t="e">
        <f>VLOOKUP($A$5&amp;$A138,'Wards 2011'!$A$2:$BD$8547,AE$19,FALSE)</f>
        <v>#N/A</v>
      </c>
      <c r="AF138" s="32" t="e">
        <f>VLOOKUP($A$5&amp;$A138,'Wards 2011'!$A$2:$BD$8547,AF$19,FALSE)</f>
        <v>#N/A</v>
      </c>
      <c r="AG138" s="32" t="e">
        <f>VLOOKUP($A$5&amp;$A138,'Wards 2011'!$A$2:$BD$8547,AG$19,FALSE)</f>
        <v>#N/A</v>
      </c>
      <c r="AH138" s="2" t="e">
        <f>VLOOKUP($A$5&amp;$A138,'Wards 2011'!$A$2:$BD$8547,AH$19,FALSE)</f>
        <v>#N/A</v>
      </c>
      <c r="AI138" s="2" t="e">
        <f>VLOOKUP($A$5&amp;$A138,'Wards 2011'!$A$2:$BD$8547,AI$19,FALSE)</f>
        <v>#N/A</v>
      </c>
      <c r="AJ138" s="32" t="e">
        <f>VLOOKUP($A$5&amp;$A138,'Wards 2011'!$A$2:$BD$8547,AJ$19,FALSE)</f>
        <v>#N/A</v>
      </c>
      <c r="AK138" s="32" t="e">
        <f>VLOOKUP($A$5&amp;$A138,'Wards 2011'!$A$2:$BD$8547,AK$19,FALSE)</f>
        <v>#N/A</v>
      </c>
      <c r="AL138" s="32" t="e">
        <f>VLOOKUP($A$5&amp;$A138,'Wards 2011'!$A$2:$BD$8547,AL$19,FALSE)</f>
        <v>#N/A</v>
      </c>
      <c r="AM138" s="32" t="e">
        <f>VLOOKUP($A$5&amp;$A138,'Wards 2011'!$A$2:$BD$8547,AM$19,FALSE)</f>
        <v>#N/A</v>
      </c>
      <c r="AN138" s="39" t="e">
        <f>VLOOKUP($A$5&amp;$A138,'Wards 2011'!$A$2:$BD$8547,AN$19,FALSE)</f>
        <v>#N/A</v>
      </c>
      <c r="AO138" s="39" t="e">
        <f>VLOOKUP($A$5&amp;$A138,'Wards 2011'!$A$2:$BD$8547,AO$19,FALSE)</f>
        <v>#N/A</v>
      </c>
    </row>
    <row r="139" spans="1:41" x14ac:dyDescent="0.25">
      <c r="A139">
        <v>120</v>
      </c>
      <c r="B139" s="2" t="e">
        <f>VLOOKUP($A$5&amp;$A139,'Wards 2011'!$A$2:$BD$8547,B$19,FALSE)</f>
        <v>#N/A</v>
      </c>
      <c r="C139" s="2" t="e">
        <f>VLOOKUP($A$5&amp;$A139,'Wards 2011'!$A$2:$BD$8547,C$19,FALSE)</f>
        <v>#N/A</v>
      </c>
      <c r="D139" s="32" t="e">
        <f>VLOOKUP($A$5&amp;$A139,'Wards 2011'!$A$2:$BD$8547,D$19,FALSE)</f>
        <v>#N/A</v>
      </c>
      <c r="E139" s="2" t="e">
        <f>VLOOKUP($A$5&amp;$A139,'Wards 2011'!$A$2:$BD$8547,E$19,FALSE)</f>
        <v>#N/A</v>
      </c>
      <c r="F139" s="32" t="e">
        <f>VLOOKUP($A$5&amp;$A139,'Wards 2011'!$A$2:$BD$8547,F$19,FALSE)</f>
        <v>#N/A</v>
      </c>
      <c r="G139" s="32" t="e">
        <f>VLOOKUP($A$5&amp;$A139,'Wards 2011'!$A$2:$BD$8547,G$19,FALSE)</f>
        <v>#N/A</v>
      </c>
      <c r="H139" s="32" t="e">
        <f>VLOOKUP($A$5&amp;$A139,'Wards 2011'!$A$2:$BD$8547,H$19,FALSE)</f>
        <v>#N/A</v>
      </c>
      <c r="I139" s="32" t="e">
        <f>VLOOKUP($A$5&amp;$A139,'Wards 2011'!$A$2:$BD$8547,I$19,FALSE)</f>
        <v>#N/A</v>
      </c>
      <c r="J139" s="32" t="e">
        <f>VLOOKUP($A$5&amp;$A139,'Wards 2011'!$A$2:$BD$8547,J$19,FALSE)</f>
        <v>#N/A</v>
      </c>
      <c r="K139" s="32" t="e">
        <f>VLOOKUP($A$5&amp;$A139,'Wards 2011'!$A$2:$BD$8547,K$19,FALSE)</f>
        <v>#N/A</v>
      </c>
      <c r="L139" s="32" t="e">
        <f>VLOOKUP($A$5&amp;$A139,'Wards 2011'!$A$2:$BD$8547,L$19,FALSE)</f>
        <v>#N/A</v>
      </c>
      <c r="M139" s="32" t="e">
        <f>VLOOKUP($A$5&amp;$A139,'Wards 2011'!$A$2:$BD$8547,M$19,FALSE)</f>
        <v>#N/A</v>
      </c>
      <c r="N139" s="32" t="e">
        <f>VLOOKUP($A$5&amp;$A139,'Wards 2011'!$A$2:$BD$8547,N$19,FALSE)</f>
        <v>#N/A</v>
      </c>
      <c r="O139" s="32" t="e">
        <f>VLOOKUP($A$5&amp;$A139,'Wards 2011'!$A$2:$BD$8547,O$19,FALSE)</f>
        <v>#N/A</v>
      </c>
      <c r="P139" s="32" t="e">
        <f>VLOOKUP($A$5&amp;$A139,'Wards 2011'!$A$2:$BD$8547,P$19,FALSE)</f>
        <v>#N/A</v>
      </c>
      <c r="Q139" s="32" t="e">
        <f>VLOOKUP($A$5&amp;$A139,'Wards 2011'!$A$2:$BD$8547,Q$19,FALSE)</f>
        <v>#N/A</v>
      </c>
      <c r="R139" s="32" t="e">
        <f>VLOOKUP($A$5&amp;$A139,'Wards 2011'!$A$2:$BD$8547,R$19,FALSE)</f>
        <v>#N/A</v>
      </c>
      <c r="S139" s="32" t="e">
        <f>VLOOKUP($A$5&amp;$A139,'Wards 2011'!$A$2:$BD$8547,S$19,FALSE)</f>
        <v>#N/A</v>
      </c>
      <c r="T139" s="32" t="e">
        <f>VLOOKUP($A$5&amp;$A139,'Wards 2011'!$A$2:$BD$8547,T$19,FALSE)</f>
        <v>#N/A</v>
      </c>
      <c r="U139" s="32" t="e">
        <f>VLOOKUP($A$5&amp;$A139,'Wards 2011'!$A$2:$BD$8547,U$19,FALSE)</f>
        <v>#N/A</v>
      </c>
      <c r="V139" s="32" t="e">
        <f>VLOOKUP($A$5&amp;$A139,'Wards 2011'!$A$2:$BD$8547,V$19,FALSE)</f>
        <v>#N/A</v>
      </c>
      <c r="W139" s="32" t="e">
        <f>VLOOKUP($A$5&amp;$A139,'Wards 2011'!$A$2:$BD$8547,W$19,FALSE)</f>
        <v>#N/A</v>
      </c>
      <c r="X139" s="32" t="e">
        <f>VLOOKUP($A$5&amp;$A139,'Wards 2011'!$A$2:$BD$8547,X$19,FALSE)</f>
        <v>#N/A</v>
      </c>
      <c r="Y139" s="32" t="e">
        <f>VLOOKUP($A$5&amp;$A139,'Wards 2011'!$A$2:$BD$8547,Y$19,FALSE)</f>
        <v>#N/A</v>
      </c>
      <c r="Z139" s="32" t="e">
        <f>VLOOKUP($A$5&amp;$A139,'Wards 2011'!$A$2:$BD$8547,Z$19,FALSE)</f>
        <v>#N/A</v>
      </c>
      <c r="AA139" s="32" t="e">
        <f>VLOOKUP($A$5&amp;$A139,'Wards 2011'!$A$2:$BD$8547,AA$19,FALSE)</f>
        <v>#N/A</v>
      </c>
      <c r="AB139" s="32" t="e">
        <f>VLOOKUP($A$5&amp;$A139,'Wards 2011'!$A$2:$BD$8547,AB$19,FALSE)</f>
        <v>#N/A</v>
      </c>
      <c r="AC139" s="2" t="e">
        <f>VLOOKUP($A$5&amp;$A139,'Wards 2011'!$A$2:$BD$8547,AC$19,FALSE)</f>
        <v>#N/A</v>
      </c>
      <c r="AD139" s="2" t="e">
        <f>VLOOKUP($A$5&amp;$A139,'Wards 2011'!$A$2:$BD$8547,AD$19,FALSE)</f>
        <v>#N/A</v>
      </c>
      <c r="AE139" s="32" t="e">
        <f>VLOOKUP($A$5&amp;$A139,'Wards 2011'!$A$2:$BD$8547,AE$19,FALSE)</f>
        <v>#N/A</v>
      </c>
      <c r="AF139" s="32" t="e">
        <f>VLOOKUP($A$5&amp;$A139,'Wards 2011'!$A$2:$BD$8547,AF$19,FALSE)</f>
        <v>#N/A</v>
      </c>
      <c r="AG139" s="32" t="e">
        <f>VLOOKUP($A$5&amp;$A139,'Wards 2011'!$A$2:$BD$8547,AG$19,FALSE)</f>
        <v>#N/A</v>
      </c>
      <c r="AH139" s="2" t="e">
        <f>VLOOKUP($A$5&amp;$A139,'Wards 2011'!$A$2:$BD$8547,AH$19,FALSE)</f>
        <v>#N/A</v>
      </c>
      <c r="AI139" s="2" t="e">
        <f>VLOOKUP($A$5&amp;$A139,'Wards 2011'!$A$2:$BD$8547,AI$19,FALSE)</f>
        <v>#N/A</v>
      </c>
      <c r="AJ139" s="32" t="e">
        <f>VLOOKUP($A$5&amp;$A139,'Wards 2011'!$A$2:$BD$8547,AJ$19,FALSE)</f>
        <v>#N/A</v>
      </c>
      <c r="AK139" s="32" t="e">
        <f>VLOOKUP($A$5&amp;$A139,'Wards 2011'!$A$2:$BD$8547,AK$19,FALSE)</f>
        <v>#N/A</v>
      </c>
      <c r="AL139" s="32" t="e">
        <f>VLOOKUP($A$5&amp;$A139,'Wards 2011'!$A$2:$BD$8547,AL$19,FALSE)</f>
        <v>#N/A</v>
      </c>
      <c r="AM139" s="32" t="e">
        <f>VLOOKUP($A$5&amp;$A139,'Wards 2011'!$A$2:$BD$8547,AM$19,FALSE)</f>
        <v>#N/A</v>
      </c>
      <c r="AN139" s="39" t="e">
        <f>VLOOKUP($A$5&amp;$A139,'Wards 2011'!$A$2:$BD$8547,AN$19,FALSE)</f>
        <v>#N/A</v>
      </c>
      <c r="AO139" s="39" t="e">
        <f>VLOOKUP($A$5&amp;$A139,'Wards 2011'!$A$2:$BD$8547,AO$19,FALSE)</f>
        <v>#N/A</v>
      </c>
    </row>
    <row r="140" spans="1:41" x14ac:dyDescent="0.25">
      <c r="A140">
        <v>121</v>
      </c>
      <c r="B140" s="2" t="e">
        <f>VLOOKUP($A$5&amp;$A140,'Wards 2011'!$A$2:$BD$8547,B$19,FALSE)</f>
        <v>#N/A</v>
      </c>
      <c r="C140" s="2" t="e">
        <f>VLOOKUP($A$5&amp;$A140,'Wards 2011'!$A$2:$BD$8547,C$19,FALSE)</f>
        <v>#N/A</v>
      </c>
      <c r="D140" s="32" t="e">
        <f>VLOOKUP($A$5&amp;$A140,'Wards 2011'!$A$2:$BD$8547,D$19,FALSE)</f>
        <v>#N/A</v>
      </c>
      <c r="E140" s="2" t="e">
        <f>VLOOKUP($A$5&amp;$A140,'Wards 2011'!$A$2:$BD$8547,E$19,FALSE)</f>
        <v>#N/A</v>
      </c>
      <c r="F140" s="32" t="e">
        <f>VLOOKUP($A$5&amp;$A140,'Wards 2011'!$A$2:$BD$8547,F$19,FALSE)</f>
        <v>#N/A</v>
      </c>
      <c r="G140" s="32" t="e">
        <f>VLOOKUP($A$5&amp;$A140,'Wards 2011'!$A$2:$BD$8547,G$19,FALSE)</f>
        <v>#N/A</v>
      </c>
      <c r="H140" s="32" t="e">
        <f>VLOOKUP($A$5&amp;$A140,'Wards 2011'!$A$2:$BD$8547,H$19,FALSE)</f>
        <v>#N/A</v>
      </c>
      <c r="I140" s="32" t="e">
        <f>VLOOKUP($A$5&amp;$A140,'Wards 2011'!$A$2:$BD$8547,I$19,FALSE)</f>
        <v>#N/A</v>
      </c>
      <c r="J140" s="32" t="e">
        <f>VLOOKUP($A$5&amp;$A140,'Wards 2011'!$A$2:$BD$8547,J$19,FALSE)</f>
        <v>#N/A</v>
      </c>
      <c r="K140" s="32" t="e">
        <f>VLOOKUP($A$5&amp;$A140,'Wards 2011'!$A$2:$BD$8547,K$19,FALSE)</f>
        <v>#N/A</v>
      </c>
      <c r="L140" s="32" t="e">
        <f>VLOOKUP($A$5&amp;$A140,'Wards 2011'!$A$2:$BD$8547,L$19,FALSE)</f>
        <v>#N/A</v>
      </c>
      <c r="M140" s="32" t="e">
        <f>VLOOKUP($A$5&amp;$A140,'Wards 2011'!$A$2:$BD$8547,M$19,FALSE)</f>
        <v>#N/A</v>
      </c>
      <c r="N140" s="32" t="e">
        <f>VLOOKUP($A$5&amp;$A140,'Wards 2011'!$A$2:$BD$8547,N$19,FALSE)</f>
        <v>#N/A</v>
      </c>
      <c r="O140" s="32" t="e">
        <f>VLOOKUP($A$5&amp;$A140,'Wards 2011'!$A$2:$BD$8547,O$19,FALSE)</f>
        <v>#N/A</v>
      </c>
      <c r="P140" s="32" t="e">
        <f>VLOOKUP($A$5&amp;$A140,'Wards 2011'!$A$2:$BD$8547,P$19,FALSE)</f>
        <v>#N/A</v>
      </c>
      <c r="Q140" s="32" t="e">
        <f>VLOOKUP($A$5&amp;$A140,'Wards 2011'!$A$2:$BD$8547,Q$19,FALSE)</f>
        <v>#N/A</v>
      </c>
      <c r="R140" s="32" t="e">
        <f>VLOOKUP($A$5&amp;$A140,'Wards 2011'!$A$2:$BD$8547,R$19,FALSE)</f>
        <v>#N/A</v>
      </c>
      <c r="S140" s="32" t="e">
        <f>VLOOKUP($A$5&amp;$A140,'Wards 2011'!$A$2:$BD$8547,S$19,FALSE)</f>
        <v>#N/A</v>
      </c>
      <c r="T140" s="32" t="e">
        <f>VLOOKUP($A$5&amp;$A140,'Wards 2011'!$A$2:$BD$8547,T$19,FALSE)</f>
        <v>#N/A</v>
      </c>
      <c r="U140" s="32" t="e">
        <f>VLOOKUP($A$5&amp;$A140,'Wards 2011'!$A$2:$BD$8547,U$19,FALSE)</f>
        <v>#N/A</v>
      </c>
      <c r="V140" s="32" t="e">
        <f>VLOOKUP($A$5&amp;$A140,'Wards 2011'!$A$2:$BD$8547,V$19,FALSE)</f>
        <v>#N/A</v>
      </c>
      <c r="W140" s="32" t="e">
        <f>VLOOKUP($A$5&amp;$A140,'Wards 2011'!$A$2:$BD$8547,W$19,FALSE)</f>
        <v>#N/A</v>
      </c>
      <c r="X140" s="32" t="e">
        <f>VLOOKUP($A$5&amp;$A140,'Wards 2011'!$A$2:$BD$8547,X$19,FALSE)</f>
        <v>#N/A</v>
      </c>
      <c r="Y140" s="32" t="e">
        <f>VLOOKUP($A$5&amp;$A140,'Wards 2011'!$A$2:$BD$8547,Y$19,FALSE)</f>
        <v>#N/A</v>
      </c>
      <c r="Z140" s="32" t="e">
        <f>VLOOKUP($A$5&amp;$A140,'Wards 2011'!$A$2:$BD$8547,Z$19,FALSE)</f>
        <v>#N/A</v>
      </c>
      <c r="AA140" s="32" t="e">
        <f>VLOOKUP($A$5&amp;$A140,'Wards 2011'!$A$2:$BD$8547,AA$19,FALSE)</f>
        <v>#N/A</v>
      </c>
      <c r="AB140" s="32" t="e">
        <f>VLOOKUP($A$5&amp;$A140,'Wards 2011'!$A$2:$BD$8547,AB$19,FALSE)</f>
        <v>#N/A</v>
      </c>
      <c r="AC140" s="2" t="e">
        <f>VLOOKUP($A$5&amp;$A140,'Wards 2011'!$A$2:$BD$8547,AC$19,FALSE)</f>
        <v>#N/A</v>
      </c>
      <c r="AD140" s="2" t="e">
        <f>VLOOKUP($A$5&amp;$A140,'Wards 2011'!$A$2:$BD$8547,AD$19,FALSE)</f>
        <v>#N/A</v>
      </c>
      <c r="AE140" s="32" t="e">
        <f>VLOOKUP($A$5&amp;$A140,'Wards 2011'!$A$2:$BD$8547,AE$19,FALSE)</f>
        <v>#N/A</v>
      </c>
      <c r="AF140" s="32" t="e">
        <f>VLOOKUP($A$5&amp;$A140,'Wards 2011'!$A$2:$BD$8547,AF$19,FALSE)</f>
        <v>#N/A</v>
      </c>
      <c r="AG140" s="32" t="e">
        <f>VLOOKUP($A$5&amp;$A140,'Wards 2011'!$A$2:$BD$8547,AG$19,FALSE)</f>
        <v>#N/A</v>
      </c>
      <c r="AH140" s="2" t="e">
        <f>VLOOKUP($A$5&amp;$A140,'Wards 2011'!$A$2:$BD$8547,AH$19,FALSE)</f>
        <v>#N/A</v>
      </c>
      <c r="AI140" s="2" t="e">
        <f>VLOOKUP($A$5&amp;$A140,'Wards 2011'!$A$2:$BD$8547,AI$19,FALSE)</f>
        <v>#N/A</v>
      </c>
      <c r="AJ140" s="32" t="e">
        <f>VLOOKUP($A$5&amp;$A140,'Wards 2011'!$A$2:$BD$8547,AJ$19,FALSE)</f>
        <v>#N/A</v>
      </c>
      <c r="AK140" s="32" t="e">
        <f>VLOOKUP($A$5&amp;$A140,'Wards 2011'!$A$2:$BD$8547,AK$19,FALSE)</f>
        <v>#N/A</v>
      </c>
      <c r="AL140" s="32" t="e">
        <f>VLOOKUP($A$5&amp;$A140,'Wards 2011'!$A$2:$BD$8547,AL$19,FALSE)</f>
        <v>#N/A</v>
      </c>
      <c r="AM140" s="32" t="e">
        <f>VLOOKUP($A$5&amp;$A140,'Wards 2011'!$A$2:$BD$8547,AM$19,FALSE)</f>
        <v>#N/A</v>
      </c>
      <c r="AN140" s="39" t="e">
        <f>VLOOKUP($A$5&amp;$A140,'Wards 2011'!$A$2:$BD$8547,AN$19,FALSE)</f>
        <v>#N/A</v>
      </c>
      <c r="AO140" s="39" t="e">
        <f>VLOOKUP($A$5&amp;$A140,'Wards 2011'!$A$2:$BD$8547,AO$19,FALSE)</f>
        <v>#N/A</v>
      </c>
    </row>
    <row r="141" spans="1:41" x14ac:dyDescent="0.25">
      <c r="A141">
        <v>122</v>
      </c>
      <c r="B141" s="2" t="e">
        <f>VLOOKUP($A$5&amp;$A141,'Wards 2011'!$A$2:$BD$8547,B$19,FALSE)</f>
        <v>#N/A</v>
      </c>
      <c r="C141" s="2" t="e">
        <f>VLOOKUP($A$5&amp;$A141,'Wards 2011'!$A$2:$BD$8547,C$19,FALSE)</f>
        <v>#N/A</v>
      </c>
      <c r="D141" s="32" t="e">
        <f>VLOOKUP($A$5&amp;$A141,'Wards 2011'!$A$2:$BD$8547,D$19,FALSE)</f>
        <v>#N/A</v>
      </c>
      <c r="E141" s="2" t="e">
        <f>VLOOKUP($A$5&amp;$A141,'Wards 2011'!$A$2:$BD$8547,E$19,FALSE)</f>
        <v>#N/A</v>
      </c>
      <c r="F141" s="32" t="e">
        <f>VLOOKUP($A$5&amp;$A141,'Wards 2011'!$A$2:$BD$8547,F$19,FALSE)</f>
        <v>#N/A</v>
      </c>
      <c r="G141" s="32" t="e">
        <f>VLOOKUP($A$5&amp;$A141,'Wards 2011'!$A$2:$BD$8547,G$19,FALSE)</f>
        <v>#N/A</v>
      </c>
      <c r="H141" s="32" t="e">
        <f>VLOOKUP($A$5&amp;$A141,'Wards 2011'!$A$2:$BD$8547,H$19,FALSE)</f>
        <v>#N/A</v>
      </c>
      <c r="I141" s="32" t="e">
        <f>VLOOKUP($A$5&amp;$A141,'Wards 2011'!$A$2:$BD$8547,I$19,FALSE)</f>
        <v>#N/A</v>
      </c>
      <c r="J141" s="32" t="e">
        <f>VLOOKUP($A$5&amp;$A141,'Wards 2011'!$A$2:$BD$8547,J$19,FALSE)</f>
        <v>#N/A</v>
      </c>
      <c r="K141" s="32" t="e">
        <f>VLOOKUP($A$5&amp;$A141,'Wards 2011'!$A$2:$BD$8547,K$19,FALSE)</f>
        <v>#N/A</v>
      </c>
      <c r="L141" s="32" t="e">
        <f>VLOOKUP($A$5&amp;$A141,'Wards 2011'!$A$2:$BD$8547,L$19,FALSE)</f>
        <v>#N/A</v>
      </c>
      <c r="M141" s="32" t="e">
        <f>VLOOKUP($A$5&amp;$A141,'Wards 2011'!$A$2:$BD$8547,M$19,FALSE)</f>
        <v>#N/A</v>
      </c>
      <c r="N141" s="32" t="e">
        <f>VLOOKUP($A$5&amp;$A141,'Wards 2011'!$A$2:$BD$8547,N$19,FALSE)</f>
        <v>#N/A</v>
      </c>
      <c r="O141" s="32" t="e">
        <f>VLOOKUP($A$5&amp;$A141,'Wards 2011'!$A$2:$BD$8547,O$19,FALSE)</f>
        <v>#N/A</v>
      </c>
      <c r="P141" s="32" t="e">
        <f>VLOOKUP($A$5&amp;$A141,'Wards 2011'!$A$2:$BD$8547,P$19,FALSE)</f>
        <v>#N/A</v>
      </c>
      <c r="Q141" s="32" t="e">
        <f>VLOOKUP($A$5&amp;$A141,'Wards 2011'!$A$2:$BD$8547,Q$19,FALSE)</f>
        <v>#N/A</v>
      </c>
      <c r="R141" s="32" t="e">
        <f>VLOOKUP($A$5&amp;$A141,'Wards 2011'!$A$2:$BD$8547,R$19,FALSE)</f>
        <v>#N/A</v>
      </c>
      <c r="S141" s="32" t="e">
        <f>VLOOKUP($A$5&amp;$A141,'Wards 2011'!$A$2:$BD$8547,S$19,FALSE)</f>
        <v>#N/A</v>
      </c>
      <c r="T141" s="32" t="e">
        <f>VLOOKUP($A$5&amp;$A141,'Wards 2011'!$A$2:$BD$8547,T$19,FALSE)</f>
        <v>#N/A</v>
      </c>
      <c r="U141" s="32" t="e">
        <f>VLOOKUP($A$5&amp;$A141,'Wards 2011'!$A$2:$BD$8547,U$19,FALSE)</f>
        <v>#N/A</v>
      </c>
      <c r="V141" s="32" t="e">
        <f>VLOOKUP($A$5&amp;$A141,'Wards 2011'!$A$2:$BD$8547,V$19,FALSE)</f>
        <v>#N/A</v>
      </c>
      <c r="W141" s="32" t="e">
        <f>VLOOKUP($A$5&amp;$A141,'Wards 2011'!$A$2:$BD$8547,W$19,FALSE)</f>
        <v>#N/A</v>
      </c>
      <c r="X141" s="32" t="e">
        <f>VLOOKUP($A$5&amp;$A141,'Wards 2011'!$A$2:$BD$8547,X$19,FALSE)</f>
        <v>#N/A</v>
      </c>
      <c r="Y141" s="32" t="e">
        <f>VLOOKUP($A$5&amp;$A141,'Wards 2011'!$A$2:$BD$8547,Y$19,FALSE)</f>
        <v>#N/A</v>
      </c>
      <c r="Z141" s="32" t="e">
        <f>VLOOKUP($A$5&amp;$A141,'Wards 2011'!$A$2:$BD$8547,Z$19,FALSE)</f>
        <v>#N/A</v>
      </c>
      <c r="AA141" s="32" t="e">
        <f>VLOOKUP($A$5&amp;$A141,'Wards 2011'!$A$2:$BD$8547,AA$19,FALSE)</f>
        <v>#N/A</v>
      </c>
      <c r="AB141" s="32" t="e">
        <f>VLOOKUP($A$5&amp;$A141,'Wards 2011'!$A$2:$BD$8547,AB$19,FALSE)</f>
        <v>#N/A</v>
      </c>
      <c r="AC141" s="2" t="e">
        <f>VLOOKUP($A$5&amp;$A141,'Wards 2011'!$A$2:$BD$8547,AC$19,FALSE)</f>
        <v>#N/A</v>
      </c>
      <c r="AD141" s="2" t="e">
        <f>VLOOKUP($A$5&amp;$A141,'Wards 2011'!$A$2:$BD$8547,AD$19,FALSE)</f>
        <v>#N/A</v>
      </c>
      <c r="AE141" s="32" t="e">
        <f>VLOOKUP($A$5&amp;$A141,'Wards 2011'!$A$2:$BD$8547,AE$19,FALSE)</f>
        <v>#N/A</v>
      </c>
      <c r="AF141" s="32" t="e">
        <f>VLOOKUP($A$5&amp;$A141,'Wards 2011'!$A$2:$BD$8547,AF$19,FALSE)</f>
        <v>#N/A</v>
      </c>
      <c r="AG141" s="32" t="e">
        <f>VLOOKUP($A$5&amp;$A141,'Wards 2011'!$A$2:$BD$8547,AG$19,FALSE)</f>
        <v>#N/A</v>
      </c>
      <c r="AH141" s="2" t="e">
        <f>VLOOKUP($A$5&amp;$A141,'Wards 2011'!$A$2:$BD$8547,AH$19,FALSE)</f>
        <v>#N/A</v>
      </c>
      <c r="AI141" s="2" t="e">
        <f>VLOOKUP($A$5&amp;$A141,'Wards 2011'!$A$2:$BD$8547,AI$19,FALSE)</f>
        <v>#N/A</v>
      </c>
      <c r="AJ141" s="32" t="e">
        <f>VLOOKUP($A$5&amp;$A141,'Wards 2011'!$A$2:$BD$8547,AJ$19,FALSE)</f>
        <v>#N/A</v>
      </c>
      <c r="AK141" s="32" t="e">
        <f>VLOOKUP($A$5&amp;$A141,'Wards 2011'!$A$2:$BD$8547,AK$19,FALSE)</f>
        <v>#N/A</v>
      </c>
      <c r="AL141" s="32" t="e">
        <f>VLOOKUP($A$5&amp;$A141,'Wards 2011'!$A$2:$BD$8547,AL$19,FALSE)</f>
        <v>#N/A</v>
      </c>
      <c r="AM141" s="32" t="e">
        <f>VLOOKUP($A$5&amp;$A141,'Wards 2011'!$A$2:$BD$8547,AM$19,FALSE)</f>
        <v>#N/A</v>
      </c>
      <c r="AN141" s="39" t="e">
        <f>VLOOKUP($A$5&amp;$A141,'Wards 2011'!$A$2:$BD$8547,AN$19,FALSE)</f>
        <v>#N/A</v>
      </c>
      <c r="AO141" s="39" t="e">
        <f>VLOOKUP($A$5&amp;$A141,'Wards 2011'!$A$2:$BD$8547,AO$19,FALSE)</f>
        <v>#N/A</v>
      </c>
    </row>
    <row r="142" spans="1:41" x14ac:dyDescent="0.25">
      <c r="A142">
        <v>123</v>
      </c>
      <c r="B142" s="2" t="e">
        <f>VLOOKUP($A$5&amp;$A142,'Wards 2011'!$A$2:$BD$8547,B$19,FALSE)</f>
        <v>#N/A</v>
      </c>
      <c r="C142" s="2" t="e">
        <f>VLOOKUP($A$5&amp;$A142,'Wards 2011'!$A$2:$BD$8547,C$19,FALSE)</f>
        <v>#N/A</v>
      </c>
      <c r="D142" s="32" t="e">
        <f>VLOOKUP($A$5&amp;$A142,'Wards 2011'!$A$2:$BD$8547,D$19,FALSE)</f>
        <v>#N/A</v>
      </c>
      <c r="E142" s="2" t="e">
        <f>VLOOKUP($A$5&amp;$A142,'Wards 2011'!$A$2:$BD$8547,E$19,FALSE)</f>
        <v>#N/A</v>
      </c>
      <c r="F142" s="32" t="e">
        <f>VLOOKUP($A$5&amp;$A142,'Wards 2011'!$A$2:$BD$8547,F$19,FALSE)</f>
        <v>#N/A</v>
      </c>
      <c r="G142" s="32" t="e">
        <f>VLOOKUP($A$5&amp;$A142,'Wards 2011'!$A$2:$BD$8547,G$19,FALSE)</f>
        <v>#N/A</v>
      </c>
      <c r="H142" s="32" t="e">
        <f>VLOOKUP($A$5&amp;$A142,'Wards 2011'!$A$2:$BD$8547,H$19,FALSE)</f>
        <v>#N/A</v>
      </c>
      <c r="I142" s="32" t="e">
        <f>VLOOKUP($A$5&amp;$A142,'Wards 2011'!$A$2:$BD$8547,I$19,FALSE)</f>
        <v>#N/A</v>
      </c>
      <c r="J142" s="32" t="e">
        <f>VLOOKUP($A$5&amp;$A142,'Wards 2011'!$A$2:$BD$8547,J$19,FALSE)</f>
        <v>#N/A</v>
      </c>
      <c r="K142" s="32" t="e">
        <f>VLOOKUP($A$5&amp;$A142,'Wards 2011'!$A$2:$BD$8547,K$19,FALSE)</f>
        <v>#N/A</v>
      </c>
      <c r="L142" s="32" t="e">
        <f>VLOOKUP($A$5&amp;$A142,'Wards 2011'!$A$2:$BD$8547,L$19,FALSE)</f>
        <v>#N/A</v>
      </c>
      <c r="M142" s="32" t="e">
        <f>VLOOKUP($A$5&amp;$A142,'Wards 2011'!$A$2:$BD$8547,M$19,FALSE)</f>
        <v>#N/A</v>
      </c>
      <c r="N142" s="32" t="e">
        <f>VLOOKUP($A$5&amp;$A142,'Wards 2011'!$A$2:$BD$8547,N$19,FALSE)</f>
        <v>#N/A</v>
      </c>
      <c r="O142" s="32" t="e">
        <f>VLOOKUP($A$5&amp;$A142,'Wards 2011'!$A$2:$BD$8547,O$19,FALSE)</f>
        <v>#N/A</v>
      </c>
      <c r="P142" s="32" t="e">
        <f>VLOOKUP($A$5&amp;$A142,'Wards 2011'!$A$2:$BD$8547,P$19,FALSE)</f>
        <v>#N/A</v>
      </c>
      <c r="Q142" s="32" t="e">
        <f>VLOOKUP($A$5&amp;$A142,'Wards 2011'!$A$2:$BD$8547,Q$19,FALSE)</f>
        <v>#N/A</v>
      </c>
      <c r="R142" s="32" t="e">
        <f>VLOOKUP($A$5&amp;$A142,'Wards 2011'!$A$2:$BD$8547,R$19,FALSE)</f>
        <v>#N/A</v>
      </c>
      <c r="S142" s="32" t="e">
        <f>VLOOKUP($A$5&amp;$A142,'Wards 2011'!$A$2:$BD$8547,S$19,FALSE)</f>
        <v>#N/A</v>
      </c>
      <c r="T142" s="32" t="e">
        <f>VLOOKUP($A$5&amp;$A142,'Wards 2011'!$A$2:$BD$8547,T$19,FALSE)</f>
        <v>#N/A</v>
      </c>
      <c r="U142" s="32" t="e">
        <f>VLOOKUP($A$5&amp;$A142,'Wards 2011'!$A$2:$BD$8547,U$19,FALSE)</f>
        <v>#N/A</v>
      </c>
      <c r="V142" s="32" t="e">
        <f>VLOOKUP($A$5&amp;$A142,'Wards 2011'!$A$2:$BD$8547,V$19,FALSE)</f>
        <v>#N/A</v>
      </c>
      <c r="W142" s="32" t="e">
        <f>VLOOKUP($A$5&amp;$A142,'Wards 2011'!$A$2:$BD$8547,W$19,FALSE)</f>
        <v>#N/A</v>
      </c>
      <c r="X142" s="32" t="e">
        <f>VLOOKUP($A$5&amp;$A142,'Wards 2011'!$A$2:$BD$8547,X$19,FALSE)</f>
        <v>#N/A</v>
      </c>
      <c r="Y142" s="32" t="e">
        <f>VLOOKUP($A$5&amp;$A142,'Wards 2011'!$A$2:$BD$8547,Y$19,FALSE)</f>
        <v>#N/A</v>
      </c>
      <c r="Z142" s="32" t="e">
        <f>VLOOKUP($A$5&amp;$A142,'Wards 2011'!$A$2:$BD$8547,Z$19,FALSE)</f>
        <v>#N/A</v>
      </c>
      <c r="AA142" s="32" t="e">
        <f>VLOOKUP($A$5&amp;$A142,'Wards 2011'!$A$2:$BD$8547,AA$19,FALSE)</f>
        <v>#N/A</v>
      </c>
      <c r="AB142" s="32" t="e">
        <f>VLOOKUP($A$5&amp;$A142,'Wards 2011'!$A$2:$BD$8547,AB$19,FALSE)</f>
        <v>#N/A</v>
      </c>
      <c r="AC142" s="2" t="e">
        <f>VLOOKUP($A$5&amp;$A142,'Wards 2011'!$A$2:$BD$8547,AC$19,FALSE)</f>
        <v>#N/A</v>
      </c>
      <c r="AD142" s="2" t="e">
        <f>VLOOKUP($A$5&amp;$A142,'Wards 2011'!$A$2:$BD$8547,AD$19,FALSE)</f>
        <v>#N/A</v>
      </c>
      <c r="AE142" s="32" t="e">
        <f>VLOOKUP($A$5&amp;$A142,'Wards 2011'!$A$2:$BD$8547,AE$19,FALSE)</f>
        <v>#N/A</v>
      </c>
      <c r="AF142" s="32" t="e">
        <f>VLOOKUP($A$5&amp;$A142,'Wards 2011'!$A$2:$BD$8547,AF$19,FALSE)</f>
        <v>#N/A</v>
      </c>
      <c r="AG142" s="32" t="e">
        <f>VLOOKUP($A$5&amp;$A142,'Wards 2011'!$A$2:$BD$8547,AG$19,FALSE)</f>
        <v>#N/A</v>
      </c>
      <c r="AH142" s="2" t="e">
        <f>VLOOKUP($A$5&amp;$A142,'Wards 2011'!$A$2:$BD$8547,AH$19,FALSE)</f>
        <v>#N/A</v>
      </c>
      <c r="AI142" s="2" t="e">
        <f>VLOOKUP($A$5&amp;$A142,'Wards 2011'!$A$2:$BD$8547,AI$19,FALSE)</f>
        <v>#N/A</v>
      </c>
      <c r="AJ142" s="32" t="e">
        <f>VLOOKUP($A$5&amp;$A142,'Wards 2011'!$A$2:$BD$8547,AJ$19,FALSE)</f>
        <v>#N/A</v>
      </c>
      <c r="AK142" s="32" t="e">
        <f>VLOOKUP($A$5&amp;$A142,'Wards 2011'!$A$2:$BD$8547,AK$19,FALSE)</f>
        <v>#N/A</v>
      </c>
      <c r="AL142" s="32" t="e">
        <f>VLOOKUP($A$5&amp;$A142,'Wards 2011'!$A$2:$BD$8547,AL$19,FALSE)</f>
        <v>#N/A</v>
      </c>
      <c r="AM142" s="32" t="e">
        <f>VLOOKUP($A$5&amp;$A142,'Wards 2011'!$A$2:$BD$8547,AM$19,FALSE)</f>
        <v>#N/A</v>
      </c>
      <c r="AN142" s="39" t="e">
        <f>VLOOKUP($A$5&amp;$A142,'Wards 2011'!$A$2:$BD$8547,AN$19,FALSE)</f>
        <v>#N/A</v>
      </c>
      <c r="AO142" s="39" t="e">
        <f>VLOOKUP($A$5&amp;$A142,'Wards 2011'!$A$2:$BD$8547,AO$19,FALSE)</f>
        <v>#N/A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1:J151"/>
  <sheetViews>
    <sheetView showGridLines="0" tabSelected="1" workbookViewId="0">
      <selection activeCell="C6" sqref="C6:I6"/>
    </sheetView>
  </sheetViews>
  <sheetFormatPr defaultRowHeight="15" x14ac:dyDescent="0.25"/>
  <cols>
    <col min="2" max="2" width="34.28515625" customWidth="1"/>
    <col min="3" max="3" width="10" bestFit="1" customWidth="1"/>
    <col min="8" max="8" width="14" customWidth="1"/>
    <col min="9" max="9" width="21.28515625" customWidth="1"/>
  </cols>
  <sheetData>
    <row r="1" spans="2:9" ht="20.25" x14ac:dyDescent="0.3">
      <c r="B1" s="65" t="s">
        <v>102</v>
      </c>
      <c r="C1" s="44"/>
      <c r="D1" s="44"/>
      <c r="E1" s="44"/>
      <c r="F1" s="86" t="s">
        <v>114</v>
      </c>
      <c r="G1" s="86"/>
      <c r="H1" s="86"/>
      <c r="I1" s="87"/>
    </row>
    <row r="2" spans="2:9" ht="20.25" x14ac:dyDescent="0.3">
      <c r="B2" s="66"/>
      <c r="C2" s="72" t="s">
        <v>118</v>
      </c>
      <c r="D2" s="67"/>
      <c r="E2" s="67"/>
      <c r="F2" s="88" t="s">
        <v>115</v>
      </c>
      <c r="G2" s="88"/>
      <c r="H2" s="88"/>
      <c r="I2" s="89"/>
    </row>
    <row r="3" spans="2:9" x14ac:dyDescent="0.25">
      <c r="B3" s="66"/>
      <c r="C3" s="67" t="str">
        <f>"There are "&amp;'One District'!E17&amp;" wards in the 2011 Census results for "&amp;Profile!C2&amp;"."</f>
        <v>There are 13 wards in the 2011 Census results for Aberdeen City.</v>
      </c>
      <c r="D3" s="67"/>
      <c r="E3" s="67"/>
      <c r="F3" s="67"/>
      <c r="G3" s="67"/>
      <c r="H3" s="67"/>
      <c r="I3" s="68"/>
    </row>
    <row r="4" spans="2:9" x14ac:dyDescent="0.25">
      <c r="B4" s="66"/>
      <c r="C4" s="67"/>
      <c r="D4" s="67"/>
      <c r="E4" s="67"/>
      <c r="F4" s="67"/>
      <c r="G4" s="67"/>
      <c r="H4" s="67"/>
      <c r="I4" s="68"/>
    </row>
    <row r="5" spans="2:9" ht="30" customHeight="1" x14ac:dyDescent="0.25">
      <c r="B5" s="69" t="s">
        <v>103</v>
      </c>
      <c r="C5" s="92" t="str">
        <f>IF('One District'!A17=0,'One District'!I8,IF('One District'!C17&gt;0,'One District'!I6,'One District'!I7))</f>
        <v>The number of mixed wards has increased from 3 to 10 during the 2000s: these all have more than one tenth White Scottish or British population and more than one tenth other populations.</v>
      </c>
      <c r="D5" s="92"/>
      <c r="E5" s="92"/>
      <c r="F5" s="92"/>
      <c r="G5" s="92"/>
      <c r="H5" s="92"/>
      <c r="I5" s="93"/>
    </row>
    <row r="6" spans="2:9" ht="45.75" customHeight="1" x14ac:dyDescent="0.25">
      <c r="B6" s="66"/>
      <c r="C6" s="92" t="str">
        <f>IF('One District'!B17=0,'One District'!I11,IF('One District'!D17&gt;0,'One District'!I9,'One District'!I10))</f>
        <v>The number of very mixed wards has increased from 0 to 2 during the 2000s: these all have more than one quarter White Scottish or British population and more than one quarter other populations.</v>
      </c>
      <c r="D6" s="92"/>
      <c r="E6" s="92"/>
      <c r="F6" s="92"/>
      <c r="G6" s="92"/>
      <c r="H6" s="92"/>
      <c r="I6" s="93"/>
    </row>
    <row r="7" spans="2:9" ht="32.25" customHeight="1" x14ac:dyDescent="0.25">
      <c r="B7" s="66"/>
      <c r="C7" s="92" t="str">
        <f>'One District'!I12&amp;'One District'!I13</f>
        <v>11 wards have more than three quarters White Scottish or British. No wards have more than three quarters minority populations.</v>
      </c>
      <c r="D7" s="92"/>
      <c r="E7" s="92"/>
      <c r="F7" s="92"/>
      <c r="G7" s="92"/>
      <c r="H7" s="92"/>
      <c r="I7" s="93"/>
    </row>
    <row r="8" spans="2:9" ht="14.25" customHeight="1" x14ac:dyDescent="0.25">
      <c r="B8" s="66"/>
      <c r="C8" s="67"/>
      <c r="D8" s="67"/>
      <c r="E8" s="67"/>
      <c r="F8" s="67"/>
      <c r="G8" s="67"/>
      <c r="H8" s="67"/>
      <c r="I8" s="68"/>
    </row>
    <row r="9" spans="2:9" ht="49.5" customHeight="1" x14ac:dyDescent="0.25">
      <c r="B9" s="69" t="s">
        <v>104</v>
      </c>
      <c r="C9" s="92" t="str">
        <f>IF('One District'!G17&gt;1,'One District'!V6,'One District'!V7)</f>
        <v>The ward with the highest percentage of minority residents is Tillydrone / Seaton / Old Aberdeen, which has 5750 Minority residents, 33% of its population.</v>
      </c>
      <c r="D9" s="92"/>
      <c r="E9" s="92"/>
      <c r="F9" s="92"/>
      <c r="G9" s="92"/>
      <c r="H9" s="92"/>
      <c r="I9" s="93"/>
    </row>
    <row r="10" spans="2:9" x14ac:dyDescent="0.25">
      <c r="B10" s="85" t="str">
        <f>"   In the ward"&amp;IF('One District'!G17&gt;1,"s","")&amp;" with most minority residents:"</f>
        <v xml:space="preserve">   In the ward with most minority residents:</v>
      </c>
      <c r="D10" s="70"/>
      <c r="E10" s="70"/>
      <c r="F10" s="70"/>
      <c r="G10" s="70"/>
      <c r="H10" s="70"/>
      <c r="I10" s="71"/>
    </row>
    <row r="11" spans="2:9" ht="47.25" customHeight="1" x14ac:dyDescent="0.25">
      <c r="B11" s="69" t="s">
        <v>106</v>
      </c>
      <c r="C11" s="92" t="str">
        <f>IF('One District'!P17&gt;'One District'!Q17+3,'One District'!V9,IF('One District'!P17&gt;'One District'!Q17+30,'One District'!V10,'One District'!V11))</f>
        <v>In this one ward, the number of Minority births in one year was 32; they were less than Minority growth from immigration which was 608.</v>
      </c>
      <c r="D11" s="92"/>
      <c r="E11" s="92"/>
      <c r="F11" s="92"/>
      <c r="G11" s="92"/>
      <c r="H11" s="92"/>
      <c r="I11" s="93"/>
    </row>
    <row r="12" spans="2:9" ht="33" customHeight="1" x14ac:dyDescent="0.25">
      <c r="B12" s="66"/>
      <c r="C12" s="92" t="str">
        <f>'One District'!V12</f>
        <v>The Minority population is growing naturally in this ward, because people are having children while there are fewer elderly people.</v>
      </c>
      <c r="D12" s="92"/>
      <c r="E12" s="92"/>
      <c r="F12" s="92"/>
      <c r="G12" s="92"/>
      <c r="H12" s="92"/>
      <c r="I12" s="93"/>
    </row>
    <row r="13" spans="2:9" x14ac:dyDescent="0.25">
      <c r="B13" s="66"/>
      <c r="C13" s="70"/>
      <c r="D13" s="70"/>
      <c r="E13" s="70"/>
      <c r="F13" s="70"/>
      <c r="G13" s="70"/>
      <c r="H13" s="70"/>
      <c r="I13" s="71"/>
    </row>
    <row r="14" spans="2:9" ht="46.5" customHeight="1" x14ac:dyDescent="0.25">
      <c r="B14" s="69" t="s">
        <v>105</v>
      </c>
      <c r="C14" s="92" t="str">
        <f>IF(AND(('One District'!R17&lt;0),('One District'!S17&lt;0)),'One District'!AK7,IF('One District'!S17&lt;0,'One District'!AK8,IF('One District'!R17&lt;0,'One District'!AK9,'One District'!AK10)))</f>
        <v>For the same ward, 133 White residents and 150 Minority residents left during the year for other parts of the UK. This was net movement in 2010-2011.</v>
      </c>
      <c r="D14" s="92"/>
      <c r="E14" s="92"/>
      <c r="F14" s="92"/>
      <c r="G14" s="92"/>
      <c r="H14" s="92"/>
      <c r="I14" s="93"/>
    </row>
    <row r="15" spans="2:9" x14ac:dyDescent="0.25">
      <c r="B15" s="66"/>
      <c r="C15" s="92" t="str">
        <f>IF('One District'!S17&lt;0,'One District'!AK11,"")</f>
        <v>There is dispersal from this ward, as is expected from urban areas with limited housing.  There is not retreat into groups' own areas.</v>
      </c>
      <c r="D15" s="92"/>
      <c r="E15" s="92"/>
      <c r="F15" s="92"/>
      <c r="G15" s="92"/>
      <c r="H15" s="92"/>
      <c r="I15" s="93"/>
    </row>
    <row r="16" spans="2:9" x14ac:dyDescent="0.25">
      <c r="B16" s="66"/>
      <c r="C16" s="67"/>
      <c r="D16" s="67"/>
      <c r="E16" s="67"/>
      <c r="F16" s="67"/>
      <c r="G16" s="67"/>
      <c r="H16" s="67"/>
      <c r="I16" s="68"/>
    </row>
    <row r="17" spans="2:10" x14ac:dyDescent="0.25">
      <c r="B17" s="94" t="s">
        <v>109</v>
      </c>
      <c r="C17" s="92"/>
      <c r="D17" s="92"/>
      <c r="E17" s="92"/>
      <c r="F17" s="92"/>
      <c r="G17" s="92"/>
      <c r="H17" s="92"/>
      <c r="I17" s="93"/>
    </row>
    <row r="18" spans="2:10" x14ac:dyDescent="0.25">
      <c r="B18" s="95" t="s">
        <v>1240</v>
      </c>
      <c r="C18" s="96"/>
      <c r="D18" s="96"/>
      <c r="E18" s="96"/>
      <c r="F18" s="96"/>
      <c r="G18" s="96"/>
      <c r="H18" s="96"/>
      <c r="I18" s="97"/>
    </row>
    <row r="19" spans="2:10" x14ac:dyDescent="0.25">
      <c r="B19" s="66"/>
      <c r="C19" s="67"/>
      <c r="D19" s="67"/>
      <c r="E19" s="67"/>
      <c r="F19" s="67"/>
      <c r="G19" s="67"/>
      <c r="H19" s="67"/>
      <c r="I19" s="68"/>
    </row>
    <row r="20" spans="2:10" x14ac:dyDescent="0.25">
      <c r="B20" s="43" t="s">
        <v>107</v>
      </c>
      <c r="C20" s="44"/>
      <c r="D20" s="44"/>
      <c r="E20" s="44"/>
      <c r="F20" s="44"/>
      <c r="G20" s="44"/>
      <c r="H20" s="44"/>
      <c r="I20" s="45"/>
    </row>
    <row r="21" spans="2:10" x14ac:dyDescent="0.25">
      <c r="B21" s="60" t="s">
        <v>110</v>
      </c>
      <c r="C21" s="61"/>
      <c r="D21" s="61"/>
      <c r="E21" s="61"/>
      <c r="F21" s="61"/>
      <c r="G21" s="61"/>
      <c r="H21" s="61"/>
      <c r="I21" s="62"/>
    </row>
    <row r="22" spans="2:10" x14ac:dyDescent="0.25">
      <c r="B22" s="60" t="s">
        <v>111</v>
      </c>
      <c r="C22" s="67"/>
      <c r="D22" s="67"/>
      <c r="E22" s="67"/>
      <c r="F22" s="67"/>
      <c r="G22" s="67"/>
      <c r="H22" s="67"/>
      <c r="I22" s="62"/>
    </row>
    <row r="23" spans="2:10" x14ac:dyDescent="0.25">
      <c r="B23" s="60" t="s">
        <v>1246</v>
      </c>
      <c r="C23" s="61"/>
      <c r="D23" s="61"/>
      <c r="E23" s="61"/>
      <c r="F23" s="61"/>
      <c r="G23" s="61"/>
      <c r="H23" s="61"/>
      <c r="I23" s="62"/>
    </row>
    <row r="24" spans="2:10" x14ac:dyDescent="0.25">
      <c r="B24" s="46" t="s">
        <v>1239</v>
      </c>
      <c r="C24" s="38"/>
      <c r="D24" s="38"/>
      <c r="E24" s="38"/>
      <c r="F24" s="38"/>
      <c r="G24" s="38"/>
      <c r="H24" s="38"/>
      <c r="I24" s="47"/>
    </row>
    <row r="26" spans="2:10" ht="45" customHeight="1" x14ac:dyDescent="0.25">
      <c r="B26" s="48" t="str">
        <f>"Population of "&amp;C2&amp;" in 2011"</f>
        <v>Population of Aberdeen City in 2011</v>
      </c>
      <c r="C26" s="49" t="s">
        <v>108</v>
      </c>
      <c r="D26" s="90" t="s">
        <v>112</v>
      </c>
      <c r="E26" s="90"/>
      <c r="F26" s="90" t="s">
        <v>85</v>
      </c>
      <c r="G26" s="90"/>
      <c r="H26" s="50"/>
      <c r="I26" s="50"/>
    </row>
    <row r="27" spans="2:10" ht="30.75" customHeight="1" x14ac:dyDescent="0.25">
      <c r="B27" s="51" t="str">
        <f>C2</f>
        <v>Aberdeen City</v>
      </c>
      <c r="C27" s="52">
        <f>50*ROUND(SUMIF('One District'!D20:D142,"&gt;0")/50,0)</f>
        <v>222800</v>
      </c>
      <c r="D27" s="52">
        <f>50*ROUND(SUMIF('One District'!F20:F142,"&gt;0")/50,0)</f>
        <v>184650</v>
      </c>
      <c r="E27" s="53">
        <f>D27/C27</f>
        <v>0.82877019748653502</v>
      </c>
      <c r="F27" s="52">
        <f>C27-D27</f>
        <v>38150</v>
      </c>
      <c r="G27" s="53">
        <f>1-E27</f>
        <v>0.17122980251346498</v>
      </c>
      <c r="H27" s="91" t="s">
        <v>113</v>
      </c>
      <c r="I27" s="91"/>
    </row>
    <row r="28" spans="2:10" x14ac:dyDescent="0.25">
      <c r="B28" s="54" t="str">
        <f>"Wards in "&amp;C2</f>
        <v>Wards in Aberdeen City</v>
      </c>
      <c r="C28" s="55"/>
      <c r="D28" s="56"/>
      <c r="E28" s="56"/>
      <c r="F28" s="56"/>
      <c r="G28" s="56"/>
      <c r="H28" s="56"/>
      <c r="I28" s="56"/>
    </row>
    <row r="29" spans="2:10" x14ac:dyDescent="0.25">
      <c r="B29" s="63" t="str">
        <f>IF(ISERROR('One District'!B20)," ",'One District'!C20)</f>
        <v>Tillydrone / Seaton / Old Aberdeen</v>
      </c>
      <c r="C29" s="57">
        <f>IF(ISERROR('One District'!B20)," ",50*ROUND('One District'!D20/50,0))</f>
        <v>17550</v>
      </c>
      <c r="D29" s="57">
        <f>IF(ISERROR('One District'!B20)," ",50*ROUND('One District'!F20/50,0))</f>
        <v>11750</v>
      </c>
      <c r="E29" s="58">
        <f>IF(ISERROR('One District'!B20)," ",'One District'!E20)</f>
        <v>0.67104062072113191</v>
      </c>
      <c r="F29" s="57">
        <f>IF(ISERROR('One District'!B20)," ",C29-D29)</f>
        <v>5800</v>
      </c>
      <c r="G29" s="58">
        <f>IF(ISERROR('One District'!B20)," ",1-E29)</f>
        <v>0.32895937927886809</v>
      </c>
      <c r="H29" s="64" t="str">
        <f>IF(ISERROR('One District'!B20)," ",'One District'!AB20&amp;" ("&amp;TEXT(10*ROUND('One District'!Z20/10,0),"#,#00")&amp;"), "&amp;'One District'!AG20&amp;" ("&amp;TEXT(10*ROUND('One District'!AE20/10,0),"#,#00")&amp;")")</f>
        <v>White Other  (1,710), White Polish (1,650)</v>
      </c>
      <c r="I29" s="64"/>
      <c r="J29" s="64"/>
    </row>
    <row r="30" spans="2:10" x14ac:dyDescent="0.25">
      <c r="B30" s="63" t="str">
        <f>IF(ISERROR('One District'!B21)," ",'One District'!C21)</f>
        <v>George St / Harbour</v>
      </c>
      <c r="C30" s="57">
        <f>IF(ISERROR('One District'!B21)," ",50*ROUND('One District'!D21/50,0))</f>
        <v>18300</v>
      </c>
      <c r="D30" s="57">
        <f>IF(ISERROR('One District'!B21)," ",50*ROUND('One District'!F21/50,0))</f>
        <v>12650</v>
      </c>
      <c r="E30" s="58">
        <f>IF(ISERROR('One District'!B21)," ",'One District'!E21)</f>
        <v>0.69051389874938562</v>
      </c>
      <c r="F30" s="57">
        <f>IF(ISERROR('One District'!B21)," ",C30-D30)</f>
        <v>5650</v>
      </c>
      <c r="G30" s="58">
        <f>IF(ISERROR('One District'!B21)," ",1-E30)</f>
        <v>0.30948610125061438</v>
      </c>
      <c r="H30" s="64" t="str">
        <f>IF(ISERROR('One District'!B21)," ",'One District'!AB21&amp;" ("&amp;TEXT(10*ROUND('One District'!Z21/10,0),"#,#00")&amp;"), "&amp;'One District'!AG21&amp;" ("&amp;TEXT(10*ROUND('One District'!AE21/10,0),"#,#00")&amp;")")</f>
        <v>White Other  (1,530), African (920)</v>
      </c>
      <c r="I30" s="59"/>
    </row>
    <row r="31" spans="2:10" x14ac:dyDescent="0.25">
      <c r="B31" s="63" t="str">
        <f>IF(ISERROR('One District'!B22)," ",'One District'!C22)</f>
        <v>Midstocket / Rosemount</v>
      </c>
      <c r="C31" s="57">
        <f>IF(ISERROR('One District'!B22)," ",50*ROUND('One District'!D22/50,0))</f>
        <v>15300</v>
      </c>
      <c r="D31" s="57">
        <f>IF(ISERROR('One District'!B22)," ",50*ROUND('One District'!F22/50,0))</f>
        <v>11800</v>
      </c>
      <c r="E31" s="58">
        <f>IF(ISERROR('One District'!B22)," ",'One District'!E22)</f>
        <v>0.77197802197802201</v>
      </c>
      <c r="F31" s="57">
        <f>IF(ISERROR('One District'!B22)," ",C31-D31)</f>
        <v>3500</v>
      </c>
      <c r="G31" s="58">
        <f>IF(ISERROR('One District'!B22)," ",1-E31)</f>
        <v>0.22802197802197799</v>
      </c>
      <c r="H31" s="64" t="str">
        <f>IF(ISERROR('One District'!B22)," ",'One District'!AB22&amp;" ("&amp;TEXT(10*ROUND('One District'!Z22/10,0),"#,#00")&amp;"), "&amp;'One District'!AG22&amp;" ("&amp;TEXT(10*ROUND('One District'!AE22/10,0),"#,#00")&amp;")")</f>
        <v>White Other  (1,020), Indian (410)</v>
      </c>
      <c r="I31" s="59"/>
    </row>
    <row r="32" spans="2:10" x14ac:dyDescent="0.25">
      <c r="B32" s="63" t="str">
        <f>IF(ISERROR('One District'!B23)," ",'One District'!C23)</f>
        <v>Torry / Ferryhill</v>
      </c>
      <c r="C32" s="57">
        <f>IF(ISERROR('One District'!B23)," ",50*ROUND('One District'!D23/50,0))</f>
        <v>21900</v>
      </c>
      <c r="D32" s="57">
        <f>IF(ISERROR('One District'!B23)," ",50*ROUND('One District'!F23/50,0))</f>
        <v>16950</v>
      </c>
      <c r="E32" s="58">
        <f>IF(ISERROR('One District'!B23)," ",'One District'!E23)</f>
        <v>0.77320246519059577</v>
      </c>
      <c r="F32" s="57">
        <f>IF(ISERROR('One District'!B23)," ",C32-D32)</f>
        <v>4950</v>
      </c>
      <c r="G32" s="58">
        <f>IF(ISERROR('One District'!B23)," ",1-E32)</f>
        <v>0.22679753480940423</v>
      </c>
      <c r="H32" s="64" t="str">
        <f>IF(ISERROR('One District'!B23)," ",'One District'!AB23&amp;" ("&amp;TEXT(10*ROUND('One District'!Z23/10,0),"#,#00")&amp;"), "&amp;'One District'!AG23&amp;" ("&amp;TEXT(10*ROUND('One District'!AE23/10,0),"#,#00")&amp;")")</f>
        <v>White Polish (1,340), White Other  (1,330)</v>
      </c>
      <c r="I32" s="59"/>
    </row>
    <row r="33" spans="2:9" x14ac:dyDescent="0.25">
      <c r="B33" s="63" t="str">
        <f>IF(ISERROR('One District'!B24)," ",'One District'!C24)</f>
        <v>Hilton / Stockethill</v>
      </c>
      <c r="C33" s="57">
        <f>IF(ISERROR('One District'!B24)," ",50*ROUND('One District'!D24/50,0))</f>
        <v>15300</v>
      </c>
      <c r="D33" s="57">
        <f>IF(ISERROR('One District'!B24)," ",50*ROUND('One District'!F24/50,0))</f>
        <v>12350</v>
      </c>
      <c r="E33" s="58">
        <f>IF(ISERROR('One District'!B24)," ",'One District'!E24)</f>
        <v>0.80655909061213826</v>
      </c>
      <c r="F33" s="57">
        <f>IF(ISERROR('One District'!B24)," ",C33-D33)</f>
        <v>2950</v>
      </c>
      <c r="G33" s="58">
        <f>IF(ISERROR('One District'!B24)," ",1-E33)</f>
        <v>0.19344090938786174</v>
      </c>
      <c r="H33" s="64" t="str">
        <f>IF(ISERROR('One District'!B24)," ",'One District'!AB24&amp;" ("&amp;TEXT(10*ROUND('One District'!Z24/10,0),"#,#00")&amp;"), "&amp;'One District'!AG24&amp;" ("&amp;TEXT(10*ROUND('One District'!AE24/10,0),"#,#00")&amp;")")</f>
        <v>White Polish (760), White Other  (610)</v>
      </c>
      <c r="I33" s="59"/>
    </row>
    <row r="34" spans="2:9" x14ac:dyDescent="0.25">
      <c r="B34" s="63" t="str">
        <f>IF(ISERROR('One District'!B25)," ",'One District'!C25)</f>
        <v>Hazlehead / Ashley / Queens Cross</v>
      </c>
      <c r="C34" s="57">
        <f>IF(ISERROR('One District'!B25)," ",50*ROUND('One District'!D25/50,0))</f>
        <v>18700</v>
      </c>
      <c r="D34" s="57">
        <f>IF(ISERROR('One District'!B25)," ",50*ROUND('One District'!F25/50,0))</f>
        <v>15700</v>
      </c>
      <c r="E34" s="58">
        <f>IF(ISERROR('One District'!B25)," ",'One District'!E25)</f>
        <v>0.83948171547893136</v>
      </c>
      <c r="F34" s="57">
        <f>IF(ISERROR('One District'!B25)," ",C34-D34)</f>
        <v>3000</v>
      </c>
      <c r="G34" s="58">
        <f>IF(ISERROR('One District'!B25)," ",1-E34)</f>
        <v>0.16051828452106864</v>
      </c>
      <c r="H34" s="64" t="str">
        <f>IF(ISERROR('One District'!B25)," ",'One District'!AB25&amp;" ("&amp;TEXT(10*ROUND('One District'!Z25/10,0),"#,#00")&amp;"), "&amp;'One District'!AG25&amp;" ("&amp;TEXT(10*ROUND('One District'!AE25/10,0),"#,#00")&amp;")")</f>
        <v>White Other  (1,220), Indian (330)</v>
      </c>
      <c r="I34" s="59"/>
    </row>
    <row r="35" spans="2:9" x14ac:dyDescent="0.25">
      <c r="B35" s="63" t="str">
        <f>IF(ISERROR('One District'!B26)," ",'One District'!C26)</f>
        <v>Lower Deeside</v>
      </c>
      <c r="C35" s="57">
        <f>IF(ISERROR('One District'!B26)," ",50*ROUND('One District'!D26/50,0))</f>
        <v>15000</v>
      </c>
      <c r="D35" s="57">
        <f>IF(ISERROR('One District'!B26)," ",50*ROUND('One District'!F26/50,0))</f>
        <v>12900</v>
      </c>
      <c r="E35" s="58">
        <f>IF(ISERROR('One District'!B26)," ",'One District'!E26)</f>
        <v>0.8596385943855438</v>
      </c>
      <c r="F35" s="57">
        <f>IF(ISERROR('One District'!B26)," ",C35-D35)</f>
        <v>2100</v>
      </c>
      <c r="G35" s="58">
        <f>IF(ISERROR('One District'!B26)," ",1-E35)</f>
        <v>0.1403614056144562</v>
      </c>
      <c r="H35" s="64" t="str">
        <f>IF(ISERROR('One District'!B26)," ",'One District'!AB26&amp;" ("&amp;TEXT(10*ROUND('One District'!Z26/10,0),"#,#00")&amp;"), "&amp;'One District'!AG26&amp;" ("&amp;TEXT(10*ROUND('One District'!AE26/10,0),"#,#00")&amp;")")</f>
        <v>White Other  (990), Asian Other (160)</v>
      </c>
      <c r="I35" s="59"/>
    </row>
    <row r="36" spans="2:9" x14ac:dyDescent="0.25">
      <c r="B36" s="63" t="str">
        <f>IF(ISERROR('One District'!B27)," ",'One District'!C27)</f>
        <v>Airyhall / Broomhill / Garthdee</v>
      </c>
      <c r="C36" s="57">
        <f>IF(ISERROR('One District'!B27)," ",50*ROUND('One District'!D27/50,0))</f>
        <v>16100</v>
      </c>
      <c r="D36" s="57">
        <f>IF(ISERROR('One District'!B27)," ",50*ROUND('One District'!F27/50,0))</f>
        <v>13850</v>
      </c>
      <c r="E36" s="58">
        <f>IF(ISERROR('One District'!B27)," ",'One District'!E27)</f>
        <v>0.86055900621118009</v>
      </c>
      <c r="F36" s="57">
        <f>IF(ISERROR('One District'!B27)," ",C36-D36)</f>
        <v>2250</v>
      </c>
      <c r="G36" s="58">
        <f>IF(ISERROR('One District'!B27)," ",1-E36)</f>
        <v>0.13944099378881991</v>
      </c>
      <c r="H36" s="64" t="str">
        <f>IF(ISERROR('One District'!B27)," ",'One District'!AB27&amp;" ("&amp;TEXT(10*ROUND('One District'!Z27/10,0),"#,#00")&amp;"), "&amp;'One District'!AG27&amp;" ("&amp;TEXT(10*ROUND('One District'!AE27/10,0),"#,#00")&amp;")")</f>
        <v>White Other  (600), African (380)</v>
      </c>
      <c r="I36" s="59"/>
    </row>
    <row r="37" spans="2:9" x14ac:dyDescent="0.25">
      <c r="B37" s="63" t="str">
        <f>IF(ISERROR('One District'!B28)," ",'One District'!C28)</f>
        <v>Kingswells / Sheddocksley</v>
      </c>
      <c r="C37" s="57">
        <f>IF(ISERROR('One District'!B28)," ",50*ROUND('One District'!D28/50,0))</f>
        <v>15050</v>
      </c>
      <c r="D37" s="57">
        <f>IF(ISERROR('One District'!B28)," ",50*ROUND('One District'!F28/50,0))</f>
        <v>13200</v>
      </c>
      <c r="E37" s="58">
        <f>IF(ISERROR('One District'!B28)," ",'One District'!E28)</f>
        <v>0.87659574468085111</v>
      </c>
      <c r="F37" s="57">
        <f>IF(ISERROR('One District'!B28)," ",C37-D37)</f>
        <v>1850</v>
      </c>
      <c r="G37" s="58">
        <f>IF(ISERROR('One District'!B28)," ",1-E37)</f>
        <v>0.12340425531914889</v>
      </c>
      <c r="H37" s="64" t="str">
        <f>IF(ISERROR('One District'!B28)," ",'One District'!AB28&amp;" ("&amp;TEXT(10*ROUND('One District'!Z28/10,0),"#,#00")&amp;"), "&amp;'One District'!AG28&amp;" ("&amp;TEXT(10*ROUND('One District'!AE28/10,0),"#,#00")&amp;")")</f>
        <v>Indian (440), African (340)</v>
      </c>
      <c r="I37" s="59"/>
    </row>
    <row r="38" spans="2:9" x14ac:dyDescent="0.25">
      <c r="B38" s="63" t="str">
        <f>IF(ISERROR('One District'!B29)," ",'One District'!C29)</f>
        <v>Northfield</v>
      </c>
      <c r="C38" s="57">
        <f>IF(ISERROR('One District'!B29)," ",50*ROUND('One District'!D29/50,0))</f>
        <v>17150</v>
      </c>
      <c r="D38" s="57">
        <f>IF(ISERROR('One District'!B29)," ",50*ROUND('One District'!F29/50,0))</f>
        <v>15100</v>
      </c>
      <c r="E38" s="58">
        <f>IF(ISERROR('One District'!B29)," ",'One District'!E29)</f>
        <v>0.88104674204452738</v>
      </c>
      <c r="F38" s="57">
        <f>IF(ISERROR('One District'!B29)," ",C38-D38)</f>
        <v>2050</v>
      </c>
      <c r="G38" s="58">
        <f>IF(ISERROR('One District'!B29)," ",1-E38)</f>
        <v>0.11895325795547262</v>
      </c>
      <c r="H38" s="64" t="str">
        <f>IF(ISERROR('One District'!B29)," ",'One District'!AB29&amp;" ("&amp;TEXT(10*ROUND('One District'!Z29/10,0),"#,#00")&amp;"), "&amp;'One District'!AG29&amp;" ("&amp;TEXT(10*ROUND('One District'!AE29/10,0),"#,#00")&amp;")")</f>
        <v>White Polish (770), White Other  (360)</v>
      </c>
      <c r="I38" s="59"/>
    </row>
    <row r="39" spans="2:9" x14ac:dyDescent="0.25">
      <c r="B39" s="63" t="str">
        <f>IF(ISERROR('One District'!B30)," ",'One District'!C30)</f>
        <v>Bridge of Don</v>
      </c>
      <c r="C39" s="57">
        <f>IF(ISERROR('One District'!B30)," ",50*ROUND('One District'!D30/50,0))</f>
        <v>18050</v>
      </c>
      <c r="D39" s="57">
        <f>IF(ISERROR('One District'!B30)," ",50*ROUND('One District'!F30/50,0))</f>
        <v>16500</v>
      </c>
      <c r="E39" s="58">
        <f>IF(ISERROR('One District'!B30)," ",'One District'!E30)</f>
        <v>0.91407810073219431</v>
      </c>
      <c r="F39" s="57">
        <f>IF(ISERROR('One District'!B30)," ",C39-D39)</f>
        <v>1550</v>
      </c>
      <c r="G39" s="58">
        <f>IF(ISERROR('One District'!B30)," ",1-E39)</f>
        <v>8.592189926780569E-2</v>
      </c>
      <c r="H39" s="64" t="str">
        <f>IF(ISERROR('One District'!B30)," ",'One District'!AB30&amp;" ("&amp;TEXT(10*ROUND('One District'!Z30/10,0),"#,#00")&amp;"), "&amp;'One District'!AG30&amp;" ("&amp;TEXT(10*ROUND('One District'!AE30/10,0),"#,#00")&amp;")")</f>
        <v>Chinese (280), White Other  (270)</v>
      </c>
      <c r="I39" s="59"/>
    </row>
    <row r="40" spans="2:9" x14ac:dyDescent="0.25">
      <c r="B40" s="63" t="str">
        <f>IF(ISERROR('One District'!B31)," ",'One District'!C31)</f>
        <v>Kincorth / Loirston</v>
      </c>
      <c r="C40" s="57">
        <f>IF(ISERROR('One District'!B31)," ",50*ROUND('One District'!D31/50,0))</f>
        <v>15850</v>
      </c>
      <c r="D40" s="57">
        <f>IF(ISERROR('One District'!B31)," ",50*ROUND('One District'!F31/50,0))</f>
        <v>14650</v>
      </c>
      <c r="E40" s="58">
        <f>IF(ISERROR('One District'!B31)," ",'One District'!E31)</f>
        <v>0.92199117832388156</v>
      </c>
      <c r="F40" s="57">
        <f>IF(ISERROR('One District'!B31)," ",C40-D40)</f>
        <v>1200</v>
      </c>
      <c r="G40" s="58">
        <f>IF(ISERROR('One District'!B31)," ",1-E40)</f>
        <v>7.8008821676118445E-2</v>
      </c>
      <c r="H40" s="64" t="str">
        <f>IF(ISERROR('One District'!B31)," ",'One District'!AB31&amp;" ("&amp;TEXT(10*ROUND('One District'!Z31/10,0),"#,#00")&amp;"), "&amp;'One District'!AG31&amp;" ("&amp;TEXT(10*ROUND('One District'!AE31/10,0),"#,#00")&amp;")")</f>
        <v>African (270), White Other  (260)</v>
      </c>
      <c r="I40" s="59"/>
    </row>
    <row r="41" spans="2:9" x14ac:dyDescent="0.25">
      <c r="B41" s="63" t="str">
        <f>IF(ISERROR('One District'!B32)," ",'One District'!C32)</f>
        <v>Dyce / Bucksburn / Danestone</v>
      </c>
      <c r="C41" s="57">
        <f>IF(ISERROR('One District'!B32)," ",50*ROUND('One District'!D32/50,0))</f>
        <v>18600</v>
      </c>
      <c r="D41" s="57">
        <f>IF(ISERROR('One District'!B32)," ",50*ROUND('One District'!F32/50,0))</f>
        <v>17300</v>
      </c>
      <c r="E41" s="58">
        <f>IF(ISERROR('One District'!B32)," ",'One District'!E32)</f>
        <v>0.9313387860525183</v>
      </c>
      <c r="F41" s="57">
        <f>IF(ISERROR('One District'!B32)," ",C41-D41)</f>
        <v>1300</v>
      </c>
      <c r="G41" s="58">
        <f>IF(ISERROR('One District'!B32)," ",1-E41)</f>
        <v>6.8661213947481703E-2</v>
      </c>
      <c r="H41" s="64" t="str">
        <f>IF(ISERROR('One District'!B32)," ",'One District'!AB32&amp;" ("&amp;TEXT(10*ROUND('One District'!Z32/10,0),"#,#00")&amp;"), "&amp;'One District'!AG32&amp;" ("&amp;TEXT(10*ROUND('One District'!AE32/10,0),"#,#00")&amp;")")</f>
        <v>White Other  (330), White Polish (220)</v>
      </c>
      <c r="I41" s="59"/>
    </row>
    <row r="42" spans="2:9" x14ac:dyDescent="0.25">
      <c r="B42" s="63" t="str">
        <f>IF(ISERROR('One District'!B33)," ",'One District'!C33)</f>
        <v xml:space="preserve"> </v>
      </c>
      <c r="C42" s="57" t="str">
        <f>IF(ISERROR('One District'!B33)," ",50*ROUND('One District'!D33/50,0))</f>
        <v xml:space="preserve"> </v>
      </c>
      <c r="D42" s="57" t="str">
        <f>IF(ISERROR('One District'!B33)," ",50*ROUND('One District'!F33/50,0))</f>
        <v xml:space="preserve"> </v>
      </c>
      <c r="E42" s="58" t="str">
        <f>IF(ISERROR('One District'!B33)," ",'One District'!E33)</f>
        <v xml:space="preserve"> </v>
      </c>
      <c r="F42" s="57" t="str">
        <f>IF(ISERROR('One District'!B33)," ",C42-D42)</f>
        <v xml:space="preserve"> </v>
      </c>
      <c r="G42" s="58" t="str">
        <f>IF(ISERROR('One District'!B33)," ",1-E42)</f>
        <v xml:space="preserve"> </v>
      </c>
      <c r="H42" s="64" t="str">
        <f>IF(ISERROR('One District'!B33)," ",'One District'!AB33&amp;" ("&amp;TEXT(10*ROUND('One District'!Z33/10,0),"#,#00")&amp;"), "&amp;'One District'!AG33&amp;" ("&amp;TEXT(10*ROUND('One District'!AE33/10,0),"#,#00")&amp;")")</f>
        <v xml:space="preserve"> </v>
      </c>
      <c r="I42" s="59"/>
    </row>
    <row r="43" spans="2:9" x14ac:dyDescent="0.25">
      <c r="B43" s="63" t="str">
        <f>IF(ISERROR('One District'!B34)," ",'One District'!C34)</f>
        <v xml:space="preserve"> </v>
      </c>
      <c r="C43" s="57" t="str">
        <f>IF(ISERROR('One District'!B34)," ",50*ROUND('One District'!D34/50,0))</f>
        <v xml:space="preserve"> </v>
      </c>
      <c r="D43" s="57" t="str">
        <f>IF(ISERROR('One District'!B34)," ",50*ROUND('One District'!F34/50,0))</f>
        <v xml:space="preserve"> </v>
      </c>
      <c r="E43" s="58" t="str">
        <f>IF(ISERROR('One District'!B34)," ",'One District'!E34)</f>
        <v xml:space="preserve"> </v>
      </c>
      <c r="F43" s="57" t="str">
        <f>IF(ISERROR('One District'!B34)," ",C43-D43)</f>
        <v xml:space="preserve"> </v>
      </c>
      <c r="G43" s="58" t="str">
        <f>IF(ISERROR('One District'!B34)," ",1-E43)</f>
        <v xml:space="preserve"> </v>
      </c>
      <c r="H43" s="64" t="str">
        <f>IF(ISERROR('One District'!B34)," ",'One District'!AB34&amp;" ("&amp;TEXT(10*ROUND('One District'!Z34/10,0),"#,#00")&amp;"), "&amp;'One District'!AG34&amp;" ("&amp;TEXT(10*ROUND('One District'!AE34/10,0),"#,#00")&amp;")")</f>
        <v xml:space="preserve"> </v>
      </c>
      <c r="I43" s="59"/>
    </row>
    <row r="44" spans="2:9" x14ac:dyDescent="0.25">
      <c r="B44" s="63" t="str">
        <f>IF(ISERROR('One District'!B35)," ",'One District'!C35)</f>
        <v xml:space="preserve"> </v>
      </c>
      <c r="C44" s="57" t="str">
        <f>IF(ISERROR('One District'!B35)," ",50*ROUND('One District'!D35/50,0))</f>
        <v xml:space="preserve"> </v>
      </c>
      <c r="D44" s="57" t="str">
        <f>IF(ISERROR('One District'!B35)," ",50*ROUND('One District'!F35/50,0))</f>
        <v xml:space="preserve"> </v>
      </c>
      <c r="E44" s="58" t="str">
        <f>IF(ISERROR('One District'!B35)," ",'One District'!E35)</f>
        <v xml:space="preserve"> </v>
      </c>
      <c r="F44" s="57" t="str">
        <f>IF(ISERROR('One District'!B35)," ",C44-D44)</f>
        <v xml:space="preserve"> </v>
      </c>
      <c r="G44" s="58" t="str">
        <f>IF(ISERROR('One District'!B35)," ",1-E44)</f>
        <v xml:space="preserve"> </v>
      </c>
      <c r="H44" s="64" t="str">
        <f>IF(ISERROR('One District'!B35)," ",'One District'!AB35&amp;" ("&amp;TEXT(10*ROUND('One District'!Z35/10,0),"#,#00")&amp;"), "&amp;'One District'!AG35&amp;" ("&amp;TEXT(10*ROUND('One District'!AE35/10,0),"#,#00")&amp;")")</f>
        <v xml:space="preserve"> </v>
      </c>
      <c r="I44" s="59"/>
    </row>
    <row r="45" spans="2:9" x14ac:dyDescent="0.25">
      <c r="B45" s="63" t="str">
        <f>IF(ISERROR('One District'!B36)," ",'One District'!C36)</f>
        <v xml:space="preserve"> </v>
      </c>
      <c r="C45" s="57" t="str">
        <f>IF(ISERROR('One District'!B36)," ",50*ROUND('One District'!D36/50,0))</f>
        <v xml:space="preserve"> </v>
      </c>
      <c r="D45" s="57" t="str">
        <f>IF(ISERROR('One District'!B36)," ",50*ROUND('One District'!F36/50,0))</f>
        <v xml:space="preserve"> </v>
      </c>
      <c r="E45" s="58" t="str">
        <f>IF(ISERROR('One District'!B36)," ",'One District'!E36)</f>
        <v xml:space="preserve"> </v>
      </c>
      <c r="F45" s="57" t="str">
        <f>IF(ISERROR('One District'!B36)," ",C45-D45)</f>
        <v xml:space="preserve"> </v>
      </c>
      <c r="G45" s="58" t="str">
        <f>IF(ISERROR('One District'!B36)," ",1-E45)</f>
        <v xml:space="preserve"> </v>
      </c>
      <c r="H45" s="64" t="str">
        <f>IF(ISERROR('One District'!B36)," ",'One District'!AB36&amp;" ("&amp;TEXT(10*ROUND('One District'!Z36/10,0),"#,#00")&amp;"), "&amp;'One District'!AG36&amp;" ("&amp;TEXT(10*ROUND('One District'!AE36/10,0),"#,#00")&amp;")")</f>
        <v xml:space="preserve"> </v>
      </c>
      <c r="I45" s="59"/>
    </row>
    <row r="46" spans="2:9" x14ac:dyDescent="0.25">
      <c r="B46" s="63" t="str">
        <f>IF(ISERROR('One District'!B37)," ",'One District'!C37)</f>
        <v xml:space="preserve"> </v>
      </c>
      <c r="C46" s="57" t="str">
        <f>IF(ISERROR('One District'!B37)," ",50*ROUND('One District'!D37/50,0))</f>
        <v xml:space="preserve"> </v>
      </c>
      <c r="D46" s="57" t="str">
        <f>IF(ISERROR('One District'!B37)," ",50*ROUND('One District'!F37/50,0))</f>
        <v xml:space="preserve"> </v>
      </c>
      <c r="E46" s="58" t="str">
        <f>IF(ISERROR('One District'!B37)," ",'One District'!E37)</f>
        <v xml:space="preserve"> </v>
      </c>
      <c r="F46" s="57" t="str">
        <f>IF(ISERROR('One District'!B37)," ",C46-D46)</f>
        <v xml:space="preserve"> </v>
      </c>
      <c r="G46" s="58" t="str">
        <f>IF(ISERROR('One District'!B37)," ",1-E46)</f>
        <v xml:space="preserve"> </v>
      </c>
      <c r="H46" s="64" t="str">
        <f>IF(ISERROR('One District'!B37)," ",'One District'!AB37&amp;" ("&amp;TEXT(10*ROUND('One District'!Z37/10,0),"#,#00")&amp;"), "&amp;'One District'!AG37&amp;" ("&amp;TEXT(10*ROUND('One District'!AE37/10,0),"#,#00")&amp;")")</f>
        <v xml:space="preserve"> </v>
      </c>
      <c r="I46" s="59"/>
    </row>
    <row r="47" spans="2:9" x14ac:dyDescent="0.25">
      <c r="B47" s="63" t="str">
        <f>IF(ISERROR('One District'!B38)," ",'One District'!C38)</f>
        <v xml:space="preserve"> </v>
      </c>
      <c r="C47" s="57" t="str">
        <f>IF(ISERROR('One District'!B38)," ",50*ROUND('One District'!D38/50,0))</f>
        <v xml:space="preserve"> </v>
      </c>
      <c r="D47" s="57" t="str">
        <f>IF(ISERROR('One District'!B38)," ",50*ROUND('One District'!F38/50,0))</f>
        <v xml:space="preserve"> </v>
      </c>
      <c r="E47" s="58" t="str">
        <f>IF(ISERROR('One District'!B38)," ",'One District'!E38)</f>
        <v xml:space="preserve"> </v>
      </c>
      <c r="F47" s="57" t="str">
        <f>IF(ISERROR('One District'!B38)," ",C47-D47)</f>
        <v xml:space="preserve"> </v>
      </c>
      <c r="G47" s="58" t="str">
        <f>IF(ISERROR('One District'!B38)," ",1-E47)</f>
        <v xml:space="preserve"> </v>
      </c>
      <c r="H47" s="64" t="str">
        <f>IF(ISERROR('One District'!B38)," ",'One District'!AB38&amp;" ("&amp;TEXT(10*ROUND('One District'!Z38/10,0),"#,#00")&amp;"), "&amp;'One District'!AG38&amp;" ("&amp;TEXT(10*ROUND('One District'!AE38/10,0),"#,#00")&amp;")")</f>
        <v xml:space="preserve"> </v>
      </c>
      <c r="I47" s="59"/>
    </row>
    <row r="48" spans="2:9" x14ac:dyDescent="0.25">
      <c r="B48" s="63" t="str">
        <f>IF(ISERROR('One District'!B39)," ",'One District'!C39)</f>
        <v xml:space="preserve"> </v>
      </c>
      <c r="C48" s="57" t="str">
        <f>IF(ISERROR('One District'!B39)," ",50*ROUND('One District'!D39/50,0))</f>
        <v xml:space="preserve"> </v>
      </c>
      <c r="D48" s="57" t="str">
        <f>IF(ISERROR('One District'!B39)," ",50*ROUND('One District'!F39/50,0))</f>
        <v xml:space="preserve"> </v>
      </c>
      <c r="E48" s="58" t="str">
        <f>IF(ISERROR('One District'!B39)," ",'One District'!E39)</f>
        <v xml:space="preserve"> </v>
      </c>
      <c r="F48" s="57" t="str">
        <f>IF(ISERROR('One District'!B39)," ",C48-D48)</f>
        <v xml:space="preserve"> </v>
      </c>
      <c r="G48" s="58" t="str">
        <f>IF(ISERROR('One District'!B39)," ",1-E48)</f>
        <v xml:space="preserve"> </v>
      </c>
      <c r="H48" s="64" t="str">
        <f>IF(ISERROR('One District'!B39)," ",'One District'!AB39&amp;" ("&amp;TEXT(10*ROUND('One District'!Z39/10,0),"#,#00")&amp;"), "&amp;'One District'!AG39&amp;" ("&amp;TEXT(10*ROUND('One District'!AE39/10,0),"#,#00")&amp;")")</f>
        <v xml:space="preserve"> </v>
      </c>
      <c r="I48" s="59"/>
    </row>
    <row r="49" spans="2:9" x14ac:dyDescent="0.25">
      <c r="B49" s="63" t="str">
        <f>IF(ISERROR('One District'!B40)," ",'One District'!C40)</f>
        <v xml:space="preserve"> </v>
      </c>
      <c r="C49" s="57" t="str">
        <f>IF(ISERROR('One District'!B40)," ",50*ROUND('One District'!D40/50,0))</f>
        <v xml:space="preserve"> </v>
      </c>
      <c r="D49" s="57" t="str">
        <f>IF(ISERROR('One District'!B40)," ",50*ROUND('One District'!F40/50,0))</f>
        <v xml:space="preserve"> </v>
      </c>
      <c r="E49" s="58" t="str">
        <f>IF(ISERROR('One District'!B40)," ",'One District'!E40)</f>
        <v xml:space="preserve"> </v>
      </c>
      <c r="F49" s="57" t="str">
        <f>IF(ISERROR('One District'!B40)," ",C49-D49)</f>
        <v xml:space="preserve"> </v>
      </c>
      <c r="G49" s="58" t="str">
        <f>IF(ISERROR('One District'!B40)," ",1-E49)</f>
        <v xml:space="preserve"> </v>
      </c>
      <c r="H49" s="64" t="str">
        <f>IF(ISERROR('One District'!B40)," ",'One District'!AB40&amp;" ("&amp;TEXT(10*ROUND('One District'!Z40/10,0),"#,#00")&amp;"), "&amp;'One District'!AG40&amp;" ("&amp;TEXT(10*ROUND('One District'!AE40/10,0),"#,#00")&amp;")")</f>
        <v xml:space="preserve"> </v>
      </c>
      <c r="I49" s="59"/>
    </row>
    <row r="50" spans="2:9" x14ac:dyDescent="0.25">
      <c r="B50" s="63" t="str">
        <f>IF(ISERROR('One District'!B41)," ",'One District'!C41)</f>
        <v xml:space="preserve"> </v>
      </c>
      <c r="C50" s="57" t="str">
        <f>IF(ISERROR('One District'!B41)," ",50*ROUND('One District'!D41/50,0))</f>
        <v xml:space="preserve"> </v>
      </c>
      <c r="D50" s="57" t="str">
        <f>IF(ISERROR('One District'!B41)," ",50*ROUND('One District'!F41/50,0))</f>
        <v xml:space="preserve"> </v>
      </c>
      <c r="E50" s="58" t="str">
        <f>IF(ISERROR('One District'!B41)," ",'One District'!E41)</f>
        <v xml:space="preserve"> </v>
      </c>
      <c r="F50" s="57" t="str">
        <f>IF(ISERROR('One District'!B41)," ",C50-D50)</f>
        <v xml:space="preserve"> </v>
      </c>
      <c r="G50" s="58" t="str">
        <f>IF(ISERROR('One District'!B41)," ",1-E50)</f>
        <v xml:space="preserve"> </v>
      </c>
      <c r="H50" s="64" t="str">
        <f>IF(ISERROR('One District'!B41)," ",'One District'!AB41&amp;" ("&amp;TEXT(10*ROUND('One District'!Z41/10,0),"#,#00")&amp;"), "&amp;'One District'!AG41&amp;" ("&amp;TEXT(10*ROUND('One District'!AE41/10,0),"#,#00")&amp;")")</f>
        <v xml:space="preserve"> </v>
      </c>
      <c r="I50" s="59"/>
    </row>
    <row r="51" spans="2:9" x14ac:dyDescent="0.25">
      <c r="B51" s="63" t="str">
        <f>IF(ISERROR('One District'!B42)," ",'One District'!C42)</f>
        <v xml:space="preserve"> </v>
      </c>
      <c r="C51" s="57" t="str">
        <f>IF(ISERROR('One District'!B42)," ",50*ROUND('One District'!D42/50,0))</f>
        <v xml:space="preserve"> </v>
      </c>
      <c r="D51" s="57" t="str">
        <f>IF(ISERROR('One District'!B42)," ",50*ROUND('One District'!F42/50,0))</f>
        <v xml:space="preserve"> </v>
      </c>
      <c r="E51" s="58" t="str">
        <f>IF(ISERROR('One District'!B42)," ",'One District'!E42)</f>
        <v xml:space="preserve"> </v>
      </c>
      <c r="F51" s="57" t="str">
        <f>IF(ISERROR('One District'!B42)," ",C51-D51)</f>
        <v xml:space="preserve"> </v>
      </c>
      <c r="G51" s="58" t="str">
        <f>IF(ISERROR('One District'!B42)," ",1-E51)</f>
        <v xml:space="preserve"> </v>
      </c>
      <c r="H51" s="64" t="str">
        <f>IF(ISERROR('One District'!B42)," ",'One District'!AB42&amp;" ("&amp;TEXT(10*ROUND('One District'!Z42/10,0),"#,#00")&amp;"), "&amp;'One District'!AG42&amp;" ("&amp;TEXT(10*ROUND('One District'!AE42/10,0),"#,#00")&amp;")")</f>
        <v xml:space="preserve"> </v>
      </c>
      <c r="I51" s="59"/>
    </row>
    <row r="52" spans="2:9" x14ac:dyDescent="0.25">
      <c r="B52" s="63" t="str">
        <f>IF(ISERROR('One District'!B43)," ",'One District'!C43)</f>
        <v xml:space="preserve"> </v>
      </c>
      <c r="C52" s="57" t="str">
        <f>IF(ISERROR('One District'!B43)," ",50*ROUND('One District'!D43/50,0))</f>
        <v xml:space="preserve"> </v>
      </c>
      <c r="D52" s="57" t="str">
        <f>IF(ISERROR('One District'!B43)," ",50*ROUND('One District'!F43/50,0))</f>
        <v xml:space="preserve"> </v>
      </c>
      <c r="E52" s="58" t="str">
        <f>IF(ISERROR('One District'!B43)," ",'One District'!E43)</f>
        <v xml:space="preserve"> </v>
      </c>
      <c r="F52" s="57" t="str">
        <f>IF(ISERROR('One District'!B43)," ",C52-D52)</f>
        <v xml:space="preserve"> </v>
      </c>
      <c r="G52" s="58" t="str">
        <f>IF(ISERROR('One District'!B43)," ",1-E52)</f>
        <v xml:space="preserve"> </v>
      </c>
      <c r="H52" s="64" t="str">
        <f>IF(ISERROR('One District'!B43)," ",'One District'!AB43&amp;" ("&amp;TEXT(10*ROUND('One District'!Z43/10,0),"#,#00")&amp;"), "&amp;'One District'!AG43&amp;" ("&amp;TEXT(10*ROUND('One District'!AE43/10,0),"#,#00")&amp;")")</f>
        <v xml:space="preserve"> </v>
      </c>
      <c r="I52" s="59"/>
    </row>
    <row r="53" spans="2:9" x14ac:dyDescent="0.25">
      <c r="B53" s="63" t="str">
        <f>IF(ISERROR('One District'!B44)," ",'One District'!C44)</f>
        <v xml:space="preserve"> </v>
      </c>
      <c r="C53" s="57" t="str">
        <f>IF(ISERROR('One District'!B44)," ",50*ROUND('One District'!D44/50,0))</f>
        <v xml:space="preserve"> </v>
      </c>
      <c r="D53" s="57" t="str">
        <f>IF(ISERROR('One District'!B44)," ",50*ROUND('One District'!F44/50,0))</f>
        <v xml:space="preserve"> </v>
      </c>
      <c r="E53" s="58" t="str">
        <f>IF(ISERROR('One District'!B44)," ",'One District'!E44)</f>
        <v xml:space="preserve"> </v>
      </c>
      <c r="F53" s="57" t="str">
        <f>IF(ISERROR('One District'!B44)," ",C53-D53)</f>
        <v xml:space="preserve"> </v>
      </c>
      <c r="G53" s="58" t="str">
        <f>IF(ISERROR('One District'!B44)," ",1-E53)</f>
        <v xml:space="preserve"> </v>
      </c>
      <c r="H53" s="64" t="str">
        <f>IF(ISERROR('One District'!B44)," ",'One District'!AB44&amp;" ("&amp;TEXT(10*ROUND('One District'!Z44/10,0),"#,#00")&amp;"), "&amp;'One District'!AG44&amp;" ("&amp;TEXT(10*ROUND('One District'!AE44/10,0),"#,#00")&amp;")")</f>
        <v xml:space="preserve"> </v>
      </c>
      <c r="I53" s="59"/>
    </row>
    <row r="54" spans="2:9" x14ac:dyDescent="0.25">
      <c r="B54" s="63" t="str">
        <f>IF(ISERROR('One District'!B45)," ",'One District'!C45)</f>
        <v xml:space="preserve"> </v>
      </c>
      <c r="C54" s="57" t="str">
        <f>IF(ISERROR('One District'!B45)," ",50*ROUND('One District'!D45/50,0))</f>
        <v xml:space="preserve"> </v>
      </c>
      <c r="D54" s="57" t="str">
        <f>IF(ISERROR('One District'!B45)," ",50*ROUND('One District'!F45/50,0))</f>
        <v xml:space="preserve"> </v>
      </c>
      <c r="E54" s="58" t="str">
        <f>IF(ISERROR('One District'!B45)," ",'One District'!E45)</f>
        <v xml:space="preserve"> </v>
      </c>
      <c r="F54" s="57" t="str">
        <f>IF(ISERROR('One District'!B45)," ",C54-D54)</f>
        <v xml:space="preserve"> </v>
      </c>
      <c r="G54" s="58" t="str">
        <f>IF(ISERROR('One District'!B45)," ",1-E54)</f>
        <v xml:space="preserve"> </v>
      </c>
      <c r="H54" s="64" t="str">
        <f>IF(ISERROR('One District'!B45)," ",'One District'!AB45&amp;" ("&amp;TEXT(10*ROUND('One District'!Z45/10,0),"#,#00")&amp;"), "&amp;'One District'!AG45&amp;" ("&amp;TEXT(10*ROUND('One District'!AE45/10,0),"#,#00")&amp;")")</f>
        <v xml:space="preserve"> </v>
      </c>
      <c r="I54" s="59"/>
    </row>
    <row r="55" spans="2:9" ht="15.75" customHeight="1" x14ac:dyDescent="0.25">
      <c r="B55" s="63" t="str">
        <f>IF(ISERROR('One District'!B46)," ",'One District'!C46)</f>
        <v xml:space="preserve"> </v>
      </c>
      <c r="C55" s="57" t="str">
        <f>IF(ISERROR('One District'!B46)," ",50*ROUND('One District'!D46/50,0))</f>
        <v xml:space="preserve"> </v>
      </c>
      <c r="D55" s="57" t="str">
        <f>IF(ISERROR('One District'!B46)," ",50*ROUND('One District'!F46/50,0))</f>
        <v xml:space="preserve"> </v>
      </c>
      <c r="E55" s="58" t="str">
        <f>IF(ISERROR('One District'!B46)," ",'One District'!E46)</f>
        <v xml:space="preserve"> </v>
      </c>
      <c r="F55" s="57" t="str">
        <f>IF(ISERROR('One District'!B46)," ",C55-D55)</f>
        <v xml:space="preserve"> </v>
      </c>
      <c r="G55" s="58" t="str">
        <f>IF(ISERROR('One District'!B46)," ",1-E55)</f>
        <v xml:space="preserve"> </v>
      </c>
      <c r="H55" s="64" t="str">
        <f>IF(ISERROR('One District'!B46)," ",'One District'!AB46&amp;" ("&amp;TEXT(10*ROUND('One District'!Z46/10,0),"#,#00")&amp;"), "&amp;'One District'!AG46&amp;" ("&amp;TEXT(10*ROUND('One District'!AE46/10,0),"#,#00")&amp;")")</f>
        <v xml:space="preserve"> </v>
      </c>
      <c r="I55" s="59"/>
    </row>
    <row r="56" spans="2:9" x14ac:dyDescent="0.25">
      <c r="B56" s="63" t="str">
        <f>IF(ISERROR('One District'!B47)," ",'One District'!C47)</f>
        <v xml:space="preserve"> </v>
      </c>
      <c r="C56" s="57" t="str">
        <f>IF(ISERROR('One District'!B47)," ",50*ROUND('One District'!D47/50,0))</f>
        <v xml:space="preserve"> </v>
      </c>
      <c r="D56" s="57" t="str">
        <f>IF(ISERROR('One District'!B47)," ",50*ROUND('One District'!F47/50,0))</f>
        <v xml:space="preserve"> </v>
      </c>
      <c r="E56" s="58" t="str">
        <f>IF(ISERROR('One District'!B47)," ",'One District'!E47)</f>
        <v xml:space="preserve"> </v>
      </c>
      <c r="F56" s="57" t="str">
        <f>IF(ISERROR('One District'!B47)," ",C56-D56)</f>
        <v xml:space="preserve"> </v>
      </c>
      <c r="G56" s="58" t="str">
        <f>IF(ISERROR('One District'!B47)," ",1-E56)</f>
        <v xml:space="preserve"> </v>
      </c>
      <c r="H56" s="64" t="str">
        <f>IF(ISERROR('One District'!B47)," ",'One District'!AB47&amp;" ("&amp;TEXT(10*ROUND('One District'!Z47/10,0),"#,#00")&amp;"), "&amp;'One District'!AG47&amp;" ("&amp;TEXT(10*ROUND('One District'!AE47/10,0),"#,#00")&amp;")")</f>
        <v xml:space="preserve"> </v>
      </c>
      <c r="I56" s="59"/>
    </row>
    <row r="57" spans="2:9" x14ac:dyDescent="0.25">
      <c r="B57" s="63" t="str">
        <f>IF(ISERROR('One District'!B48)," ",'One District'!C48)</f>
        <v xml:space="preserve"> </v>
      </c>
      <c r="C57" s="57" t="str">
        <f>IF(ISERROR('One District'!B48)," ",50*ROUND('One District'!D48/50,0))</f>
        <v xml:space="preserve"> </v>
      </c>
      <c r="D57" s="57" t="str">
        <f>IF(ISERROR('One District'!B48)," ",50*ROUND('One District'!F48/50,0))</f>
        <v xml:space="preserve"> </v>
      </c>
      <c r="E57" s="58" t="str">
        <f>IF(ISERROR('One District'!B48)," ",'One District'!E48)</f>
        <v xml:space="preserve"> </v>
      </c>
      <c r="F57" s="57" t="str">
        <f>IF(ISERROR('One District'!B48)," ",C57-D57)</f>
        <v xml:space="preserve"> </v>
      </c>
      <c r="G57" s="58" t="str">
        <f>IF(ISERROR('One District'!B48)," ",1-E57)</f>
        <v xml:space="preserve"> </v>
      </c>
      <c r="H57" s="64" t="str">
        <f>IF(ISERROR('One District'!B48)," ",'One District'!AB48&amp;" ("&amp;TEXT(10*ROUND('One District'!Z48/10,0),"#,#00")&amp;"), "&amp;'One District'!AG48&amp;" ("&amp;TEXT(10*ROUND('One District'!AE48/10,0),"#,#00")&amp;")")</f>
        <v xml:space="preserve"> </v>
      </c>
      <c r="I57" s="59"/>
    </row>
    <row r="58" spans="2:9" x14ac:dyDescent="0.25">
      <c r="B58" s="63" t="str">
        <f>IF(ISERROR('One District'!B49)," ",'One District'!C49)</f>
        <v xml:space="preserve"> </v>
      </c>
      <c r="C58" s="57" t="str">
        <f>IF(ISERROR('One District'!B49)," ",50*ROUND('One District'!D49/50,0))</f>
        <v xml:space="preserve"> </v>
      </c>
      <c r="D58" s="57" t="str">
        <f>IF(ISERROR('One District'!B49)," ",50*ROUND('One District'!F49/50,0))</f>
        <v xml:space="preserve"> </v>
      </c>
      <c r="E58" s="58" t="str">
        <f>IF(ISERROR('One District'!B49)," ",'One District'!E49)</f>
        <v xml:space="preserve"> </v>
      </c>
      <c r="F58" s="57" t="str">
        <f>IF(ISERROR('One District'!B49)," ",C58-D58)</f>
        <v xml:space="preserve"> </v>
      </c>
      <c r="G58" s="58" t="str">
        <f>IF(ISERROR('One District'!B49)," ",1-E58)</f>
        <v xml:space="preserve"> </v>
      </c>
      <c r="H58" s="64" t="str">
        <f>IF(ISERROR('One District'!B49)," ",'One District'!AB49&amp;" ("&amp;TEXT(10*ROUND('One District'!Z49/10,0),"#,#00")&amp;"), "&amp;'One District'!AG49&amp;" ("&amp;TEXT(10*ROUND('One District'!AE49/10,0),"#,#00")&amp;")")</f>
        <v xml:space="preserve"> </v>
      </c>
      <c r="I58" s="59"/>
    </row>
    <row r="59" spans="2:9" x14ac:dyDescent="0.25">
      <c r="B59" s="63" t="str">
        <f>IF(ISERROR('One District'!B50)," ",'One District'!C50)</f>
        <v xml:space="preserve"> </v>
      </c>
      <c r="C59" s="57" t="str">
        <f>IF(ISERROR('One District'!B50)," ",50*ROUND('One District'!D50/50,0))</f>
        <v xml:space="preserve"> </v>
      </c>
      <c r="D59" s="57" t="str">
        <f>IF(ISERROR('One District'!B50)," ",50*ROUND('One District'!F50/50,0))</f>
        <v xml:space="preserve"> </v>
      </c>
      <c r="E59" s="58" t="str">
        <f>IF(ISERROR('One District'!B50)," ",'One District'!E50)</f>
        <v xml:space="preserve"> </v>
      </c>
      <c r="F59" s="57" t="str">
        <f>IF(ISERROR('One District'!B50)," ",C59-D59)</f>
        <v xml:space="preserve"> </v>
      </c>
      <c r="G59" s="58" t="str">
        <f>IF(ISERROR('One District'!B50)," ",1-E59)</f>
        <v xml:space="preserve"> </v>
      </c>
      <c r="H59" s="64" t="str">
        <f>IF(ISERROR('One District'!B50)," ",'One District'!AB50&amp;" ("&amp;TEXT(10*ROUND('One District'!Z50/10,0),"#,#00")&amp;"), "&amp;'One District'!AG50&amp;" ("&amp;TEXT(10*ROUND('One District'!AE50/10,0),"#,#00")&amp;")")</f>
        <v xml:space="preserve"> </v>
      </c>
      <c r="I59" s="59"/>
    </row>
    <row r="60" spans="2:9" x14ac:dyDescent="0.25">
      <c r="B60" s="63" t="str">
        <f>IF(ISERROR('One District'!B51)," ",'One District'!C51)</f>
        <v xml:space="preserve"> </v>
      </c>
      <c r="C60" s="57" t="str">
        <f>IF(ISERROR('One District'!B51)," ",50*ROUND('One District'!D51/50,0))</f>
        <v xml:space="preserve"> </v>
      </c>
      <c r="D60" s="57" t="str">
        <f>IF(ISERROR('One District'!B51)," ",50*ROUND('One District'!F51/50,0))</f>
        <v xml:space="preserve"> </v>
      </c>
      <c r="E60" s="58" t="str">
        <f>IF(ISERROR('One District'!B51)," ",'One District'!E51)</f>
        <v xml:space="preserve"> </v>
      </c>
      <c r="F60" s="57" t="str">
        <f>IF(ISERROR('One District'!B51)," ",C60-D60)</f>
        <v xml:space="preserve"> </v>
      </c>
      <c r="G60" s="58" t="str">
        <f>IF(ISERROR('One District'!B51)," ",1-E60)</f>
        <v xml:space="preserve"> </v>
      </c>
      <c r="H60" s="64" t="str">
        <f>IF(ISERROR('One District'!B51)," ",'One District'!AB51&amp;" ("&amp;TEXT(10*ROUND('One District'!Z51/10,0),"#,#00")&amp;"), "&amp;'One District'!AG51&amp;" ("&amp;TEXT(10*ROUND('One District'!AE51/10,0),"#,#00")&amp;")")</f>
        <v xml:space="preserve"> </v>
      </c>
      <c r="I60" s="59"/>
    </row>
    <row r="61" spans="2:9" x14ac:dyDescent="0.25">
      <c r="B61" s="63" t="str">
        <f>IF(ISERROR('One District'!B52)," ",'One District'!C52)</f>
        <v xml:space="preserve"> </v>
      </c>
      <c r="C61" s="57" t="str">
        <f>IF(ISERROR('One District'!B52)," ",50*ROUND('One District'!D52/50,0))</f>
        <v xml:space="preserve"> </v>
      </c>
      <c r="D61" s="57" t="str">
        <f>IF(ISERROR('One District'!B52)," ",50*ROUND('One District'!F52/50,0))</f>
        <v xml:space="preserve"> </v>
      </c>
      <c r="E61" s="58" t="str">
        <f>IF(ISERROR('One District'!B52)," ",'One District'!E52)</f>
        <v xml:space="preserve"> </v>
      </c>
      <c r="F61" s="57" t="str">
        <f>IF(ISERROR('One District'!B52)," ",C61-D61)</f>
        <v xml:space="preserve"> </v>
      </c>
      <c r="G61" s="58" t="str">
        <f>IF(ISERROR('One District'!B52)," ",1-E61)</f>
        <v xml:space="preserve"> </v>
      </c>
      <c r="H61" s="64" t="str">
        <f>IF(ISERROR('One District'!B52)," ",'One District'!AB52&amp;" ("&amp;TEXT(10*ROUND('One District'!Z52/10,0),"#,#00")&amp;"), "&amp;'One District'!AG52&amp;" ("&amp;TEXT(10*ROUND('One District'!AE52/10,0),"#,#00")&amp;")")</f>
        <v xml:space="preserve"> </v>
      </c>
      <c r="I61" s="59"/>
    </row>
    <row r="62" spans="2:9" x14ac:dyDescent="0.25">
      <c r="B62" s="63" t="str">
        <f>IF(ISERROR('One District'!B53)," ",'One District'!C53)</f>
        <v xml:space="preserve"> </v>
      </c>
      <c r="C62" s="57" t="str">
        <f>IF(ISERROR('One District'!B53)," ",50*ROUND('One District'!D53/50,0))</f>
        <v xml:space="preserve"> </v>
      </c>
      <c r="D62" s="57" t="str">
        <f>IF(ISERROR('One District'!B53)," ",50*ROUND('One District'!F53/50,0))</f>
        <v xml:space="preserve"> </v>
      </c>
      <c r="E62" s="58" t="str">
        <f>IF(ISERROR('One District'!B53)," ",'One District'!E53)</f>
        <v xml:space="preserve"> </v>
      </c>
      <c r="F62" s="57" t="str">
        <f>IF(ISERROR('One District'!B53)," ",C62-D62)</f>
        <v xml:space="preserve"> </v>
      </c>
      <c r="G62" s="58" t="str">
        <f>IF(ISERROR('One District'!B53)," ",1-E62)</f>
        <v xml:space="preserve"> </v>
      </c>
      <c r="H62" s="64" t="str">
        <f>IF(ISERROR('One District'!B53)," ",'One District'!AB53&amp;" ("&amp;TEXT(10*ROUND('One District'!Z53/10,0),"#,#00")&amp;"), "&amp;'One District'!AG53&amp;" ("&amp;TEXT(10*ROUND('One District'!AE53/10,0),"#,#00")&amp;")")</f>
        <v xml:space="preserve"> </v>
      </c>
      <c r="I62" s="59"/>
    </row>
    <row r="63" spans="2:9" x14ac:dyDescent="0.25">
      <c r="B63" s="63" t="str">
        <f>IF(ISERROR('One District'!B54)," ",'One District'!C54)</f>
        <v xml:space="preserve"> </v>
      </c>
      <c r="C63" s="57" t="str">
        <f>IF(ISERROR('One District'!B54)," ",50*ROUND('One District'!D54/50,0))</f>
        <v xml:space="preserve"> </v>
      </c>
      <c r="D63" s="57" t="str">
        <f>IF(ISERROR('One District'!B54)," ",50*ROUND('One District'!F54/50,0))</f>
        <v xml:space="preserve"> </v>
      </c>
      <c r="E63" s="58" t="str">
        <f>IF(ISERROR('One District'!B54)," ",'One District'!E54)</f>
        <v xml:space="preserve"> </v>
      </c>
      <c r="F63" s="57" t="str">
        <f>IF(ISERROR('One District'!B54)," ",C63-D63)</f>
        <v xml:space="preserve"> </v>
      </c>
      <c r="G63" s="58" t="str">
        <f>IF(ISERROR('One District'!B54)," ",1-E63)</f>
        <v xml:space="preserve"> </v>
      </c>
      <c r="H63" s="64" t="str">
        <f>IF(ISERROR('One District'!B54)," ",'One District'!AB54&amp;" ("&amp;TEXT(10*ROUND('One District'!Z54/10,0),"#,#00")&amp;"), "&amp;'One District'!AG54&amp;" ("&amp;TEXT(10*ROUND('One District'!AE54/10,0),"#,#00")&amp;")")</f>
        <v xml:space="preserve"> </v>
      </c>
      <c r="I63" s="59"/>
    </row>
    <row r="64" spans="2:9" x14ac:dyDescent="0.25">
      <c r="B64" s="63" t="str">
        <f>IF(ISERROR('One District'!B55)," ",'One District'!C55)</f>
        <v xml:space="preserve"> </v>
      </c>
      <c r="C64" s="57" t="str">
        <f>IF(ISERROR('One District'!B55)," ",50*ROUND('One District'!D55/50,0))</f>
        <v xml:space="preserve"> </v>
      </c>
      <c r="D64" s="57" t="str">
        <f>IF(ISERROR('One District'!B55)," ",50*ROUND('One District'!F55/50,0))</f>
        <v xml:space="preserve"> </v>
      </c>
      <c r="E64" s="58" t="str">
        <f>IF(ISERROR('One District'!B55)," ",'One District'!E55)</f>
        <v xml:space="preserve"> </v>
      </c>
      <c r="F64" s="57" t="str">
        <f>IF(ISERROR('One District'!B55)," ",C64-D64)</f>
        <v xml:space="preserve"> </v>
      </c>
      <c r="G64" s="58" t="str">
        <f>IF(ISERROR('One District'!B55)," ",1-E64)</f>
        <v xml:space="preserve"> </v>
      </c>
      <c r="H64" s="64" t="str">
        <f>IF(ISERROR('One District'!B55)," ",'One District'!AB55&amp;" ("&amp;TEXT(10*ROUND('One District'!Z55/10,0),"#,#00")&amp;"), "&amp;'One District'!AG55&amp;" ("&amp;TEXT(10*ROUND('One District'!AE55/10,0),"#,#00")&amp;")")</f>
        <v xml:space="preserve"> </v>
      </c>
      <c r="I64" s="59"/>
    </row>
    <row r="65" spans="2:9" x14ac:dyDescent="0.25">
      <c r="B65" s="63" t="str">
        <f>IF(ISERROR('One District'!B56)," ",'One District'!C56)</f>
        <v xml:space="preserve"> </v>
      </c>
      <c r="C65" s="57" t="str">
        <f>IF(ISERROR('One District'!B56)," ",50*ROUND('One District'!D56/50,0))</f>
        <v xml:space="preserve"> </v>
      </c>
      <c r="D65" s="57" t="str">
        <f>IF(ISERROR('One District'!B56)," ",50*ROUND('One District'!F56/50,0))</f>
        <v xml:space="preserve"> </v>
      </c>
      <c r="E65" s="58" t="str">
        <f>IF(ISERROR('One District'!B56)," ",'One District'!E56)</f>
        <v xml:space="preserve"> </v>
      </c>
      <c r="F65" s="57" t="str">
        <f>IF(ISERROR('One District'!B56)," ",C65-D65)</f>
        <v xml:space="preserve"> </v>
      </c>
      <c r="G65" s="58" t="str">
        <f>IF(ISERROR('One District'!B56)," ",1-E65)</f>
        <v xml:space="preserve"> </v>
      </c>
      <c r="H65" s="64" t="str">
        <f>IF(ISERROR('One District'!B56)," ",'One District'!AB56&amp;" ("&amp;TEXT(10*ROUND('One District'!Z56/10,0),"#,#00")&amp;"), "&amp;'One District'!AG56&amp;" ("&amp;TEXT(10*ROUND('One District'!AE56/10,0),"#,#00")&amp;")")</f>
        <v xml:space="preserve"> </v>
      </c>
      <c r="I65" s="59"/>
    </row>
    <row r="66" spans="2:9" x14ac:dyDescent="0.25">
      <c r="B66" s="63" t="str">
        <f>IF(ISERROR('One District'!B57)," ",'One District'!C57)</f>
        <v xml:space="preserve"> </v>
      </c>
      <c r="C66" s="57" t="str">
        <f>IF(ISERROR('One District'!B57)," ",50*ROUND('One District'!D57/50,0))</f>
        <v xml:space="preserve"> </v>
      </c>
      <c r="D66" s="57" t="str">
        <f>IF(ISERROR('One District'!B57)," ",50*ROUND('One District'!F57/50,0))</f>
        <v xml:space="preserve"> </v>
      </c>
      <c r="E66" s="58" t="str">
        <f>IF(ISERROR('One District'!B57)," ",'One District'!E57)</f>
        <v xml:space="preserve"> </v>
      </c>
      <c r="F66" s="57" t="str">
        <f>IF(ISERROR('One District'!B57)," ",C66-D66)</f>
        <v xml:space="preserve"> </v>
      </c>
      <c r="G66" s="58" t="str">
        <f>IF(ISERROR('One District'!B57)," ",1-E66)</f>
        <v xml:space="preserve"> </v>
      </c>
      <c r="H66" s="64" t="str">
        <f>IF(ISERROR('One District'!B57)," ",'One District'!AB57&amp;" ("&amp;TEXT(10*ROUND('One District'!Z57/10,0),"#,#00")&amp;"), "&amp;'One District'!AG57&amp;" ("&amp;TEXT(10*ROUND('One District'!AE57/10,0),"#,#00")&amp;")")</f>
        <v xml:space="preserve"> </v>
      </c>
      <c r="I66" s="59"/>
    </row>
    <row r="67" spans="2:9" x14ac:dyDescent="0.25">
      <c r="B67" s="63" t="str">
        <f>IF(ISERROR('One District'!B58)," ",'One District'!C58)</f>
        <v xml:space="preserve"> </v>
      </c>
      <c r="C67" s="57" t="str">
        <f>IF(ISERROR('One District'!B58)," ",50*ROUND('One District'!D58/50,0))</f>
        <v xml:space="preserve"> </v>
      </c>
      <c r="D67" s="57" t="str">
        <f>IF(ISERROR('One District'!B58)," ",50*ROUND('One District'!F58/50,0))</f>
        <v xml:space="preserve"> </v>
      </c>
      <c r="E67" s="58" t="str">
        <f>IF(ISERROR('One District'!B58)," ",'One District'!E58)</f>
        <v xml:space="preserve"> </v>
      </c>
      <c r="F67" s="57" t="str">
        <f>IF(ISERROR('One District'!B58)," ",C67-D67)</f>
        <v xml:space="preserve"> </v>
      </c>
      <c r="G67" s="58" t="str">
        <f>IF(ISERROR('One District'!B58)," ",1-E67)</f>
        <v xml:space="preserve"> </v>
      </c>
      <c r="H67" s="64" t="str">
        <f>IF(ISERROR('One District'!B58)," ",'One District'!AB58&amp;" ("&amp;TEXT(10*ROUND('One District'!Z58/10,0),"#,#00")&amp;"), "&amp;'One District'!AG58&amp;" ("&amp;TEXT(10*ROUND('One District'!AE58/10,0),"#,#00")&amp;")")</f>
        <v xml:space="preserve"> </v>
      </c>
      <c r="I67" s="59"/>
    </row>
    <row r="68" spans="2:9" x14ac:dyDescent="0.25">
      <c r="B68" s="63" t="str">
        <f>IF(ISERROR('One District'!B59)," ",'One District'!C59)</f>
        <v xml:space="preserve"> </v>
      </c>
      <c r="C68" s="57" t="str">
        <f>IF(ISERROR('One District'!B59)," ",50*ROUND('One District'!D59/50,0))</f>
        <v xml:space="preserve"> </v>
      </c>
      <c r="D68" s="57" t="str">
        <f>IF(ISERROR('One District'!B59)," ",50*ROUND('One District'!F59/50,0))</f>
        <v xml:space="preserve"> </v>
      </c>
      <c r="E68" s="58" t="str">
        <f>IF(ISERROR('One District'!B59)," ",'One District'!E59)</f>
        <v xml:space="preserve"> </v>
      </c>
      <c r="F68" s="57" t="str">
        <f>IF(ISERROR('One District'!B59)," ",C68-D68)</f>
        <v xml:space="preserve"> </v>
      </c>
      <c r="G68" s="58" t="str">
        <f>IF(ISERROR('One District'!B59)," ",1-E68)</f>
        <v xml:space="preserve"> </v>
      </c>
      <c r="H68" s="64" t="str">
        <f>IF(ISERROR('One District'!B59)," ",'One District'!AB59&amp;" ("&amp;TEXT(10*ROUND('One District'!Z59/10,0),"#,#00")&amp;"), "&amp;'One District'!AG59&amp;" ("&amp;TEXT(10*ROUND('One District'!AE59/10,0),"#,#00")&amp;")")</f>
        <v xml:space="preserve"> </v>
      </c>
      <c r="I68" s="59"/>
    </row>
    <row r="69" spans="2:9" x14ac:dyDescent="0.25">
      <c r="B69" s="63" t="str">
        <f>IF(ISERROR('One District'!B60)," ",'One District'!C60)</f>
        <v xml:space="preserve"> </v>
      </c>
      <c r="C69" s="57" t="str">
        <f>IF(ISERROR('One District'!B60)," ",50*ROUND('One District'!D60/50,0))</f>
        <v xml:space="preserve"> </v>
      </c>
      <c r="D69" s="57" t="str">
        <f>IF(ISERROR('One District'!B60)," ",50*ROUND('One District'!F60/50,0))</f>
        <v xml:space="preserve"> </v>
      </c>
      <c r="E69" s="58" t="str">
        <f>IF(ISERROR('One District'!B60)," ",'One District'!E60)</f>
        <v xml:space="preserve"> </v>
      </c>
      <c r="F69" s="57" t="str">
        <f>IF(ISERROR('One District'!B60)," ",C69-D69)</f>
        <v xml:space="preserve"> </v>
      </c>
      <c r="G69" s="58" t="str">
        <f>IF(ISERROR('One District'!B60)," ",1-E69)</f>
        <v xml:space="preserve"> </v>
      </c>
      <c r="H69" s="64" t="str">
        <f>IF(ISERROR('One District'!B60)," ",'One District'!AB60&amp;" ("&amp;TEXT(10*ROUND('One District'!Z60/10,0),"#,#00")&amp;"), "&amp;'One District'!AG60&amp;" ("&amp;TEXT(10*ROUND('One District'!AE60/10,0),"#,#00")&amp;")")</f>
        <v xml:space="preserve"> </v>
      </c>
      <c r="I69" s="59"/>
    </row>
    <row r="70" spans="2:9" x14ac:dyDescent="0.25">
      <c r="B70" s="63" t="str">
        <f>IF(ISERROR('One District'!B61)," ",'One District'!C61)</f>
        <v xml:space="preserve"> </v>
      </c>
      <c r="C70" s="57" t="str">
        <f>IF(ISERROR('One District'!B61)," ",50*ROUND('One District'!D61/50,0))</f>
        <v xml:space="preserve"> </v>
      </c>
      <c r="D70" s="57" t="str">
        <f>IF(ISERROR('One District'!B61)," ",50*ROUND('One District'!F61/50,0))</f>
        <v xml:space="preserve"> </v>
      </c>
      <c r="E70" s="58" t="str">
        <f>IF(ISERROR('One District'!B61)," ",'One District'!E61)</f>
        <v xml:space="preserve"> </v>
      </c>
      <c r="F70" s="57" t="str">
        <f>IF(ISERROR('One District'!B61)," ",C70-D70)</f>
        <v xml:space="preserve"> </v>
      </c>
      <c r="G70" s="58" t="str">
        <f>IF(ISERROR('One District'!B61)," ",1-E70)</f>
        <v xml:space="preserve"> </v>
      </c>
      <c r="H70" s="64" t="str">
        <f>IF(ISERROR('One District'!B61)," ",'One District'!AB61&amp;" ("&amp;TEXT(10*ROUND('One District'!Z61/10,0),"#,#00")&amp;"), "&amp;'One District'!AG61&amp;" ("&amp;TEXT(10*ROUND('One District'!AE61/10,0),"#,#00")&amp;")")</f>
        <v xml:space="preserve"> </v>
      </c>
      <c r="I70" s="59"/>
    </row>
    <row r="71" spans="2:9" x14ac:dyDescent="0.25">
      <c r="B71" s="63" t="str">
        <f>IF(ISERROR('One District'!B62)," ",'One District'!C62)</f>
        <v xml:space="preserve"> </v>
      </c>
      <c r="C71" s="57" t="str">
        <f>IF(ISERROR('One District'!B62)," ",50*ROUND('One District'!D62/50,0))</f>
        <v xml:space="preserve"> </v>
      </c>
      <c r="D71" s="57" t="str">
        <f>IF(ISERROR('One District'!B62)," ",50*ROUND('One District'!F62/50,0))</f>
        <v xml:space="preserve"> </v>
      </c>
      <c r="E71" s="58" t="str">
        <f>IF(ISERROR('One District'!B62)," ",'One District'!E62)</f>
        <v xml:space="preserve"> </v>
      </c>
      <c r="F71" s="57" t="str">
        <f>IF(ISERROR('One District'!B62)," ",C71-D71)</f>
        <v xml:space="preserve"> </v>
      </c>
      <c r="G71" s="58" t="str">
        <f>IF(ISERROR('One District'!B62)," ",1-E71)</f>
        <v xml:space="preserve"> </v>
      </c>
      <c r="H71" s="64" t="str">
        <f>IF(ISERROR('One District'!B62)," ",'One District'!AB62&amp;" ("&amp;TEXT(10*ROUND('One District'!Z62/10,0),"#,#00")&amp;"), "&amp;'One District'!AG62&amp;" ("&amp;TEXT(10*ROUND('One District'!AE62/10,0),"#,#00")&amp;")")</f>
        <v xml:space="preserve"> </v>
      </c>
      <c r="I71" s="59"/>
    </row>
    <row r="72" spans="2:9" x14ac:dyDescent="0.25">
      <c r="B72" s="63" t="str">
        <f>IF(ISERROR('One District'!B63)," ",'One District'!C63)</f>
        <v xml:space="preserve"> </v>
      </c>
      <c r="C72" s="57" t="str">
        <f>IF(ISERROR('One District'!B63)," ",50*ROUND('One District'!D63/50,0))</f>
        <v xml:space="preserve"> </v>
      </c>
      <c r="D72" s="57" t="str">
        <f>IF(ISERROR('One District'!B63)," ",50*ROUND('One District'!F63/50,0))</f>
        <v xml:space="preserve"> </v>
      </c>
      <c r="E72" s="58" t="str">
        <f>IF(ISERROR('One District'!B63)," ",'One District'!E63)</f>
        <v xml:space="preserve"> </v>
      </c>
      <c r="F72" s="57" t="str">
        <f>IF(ISERROR('One District'!B63)," ",C72-D72)</f>
        <v xml:space="preserve"> </v>
      </c>
      <c r="G72" s="58" t="str">
        <f>IF(ISERROR('One District'!B63)," ",1-E72)</f>
        <v xml:space="preserve"> </v>
      </c>
      <c r="H72" s="64" t="str">
        <f>IF(ISERROR('One District'!B63)," ",'One District'!AB63&amp;" ("&amp;TEXT(10*ROUND('One District'!Z63/10,0),"#,#00")&amp;"), "&amp;'One District'!AG63&amp;" ("&amp;TEXT(10*ROUND('One District'!AE63/10,0),"#,#00")&amp;")")</f>
        <v xml:space="preserve"> </v>
      </c>
      <c r="I72" s="59"/>
    </row>
    <row r="73" spans="2:9" x14ac:dyDescent="0.25">
      <c r="B73" s="63" t="str">
        <f>IF(ISERROR('One District'!B64)," ",'One District'!C64)</f>
        <v xml:space="preserve"> </v>
      </c>
      <c r="C73" s="57" t="str">
        <f>IF(ISERROR('One District'!B64)," ",50*ROUND('One District'!D64/50,0))</f>
        <v xml:space="preserve"> </v>
      </c>
      <c r="D73" s="57" t="str">
        <f>IF(ISERROR('One District'!B64)," ",50*ROUND('One District'!F64/50,0))</f>
        <v xml:space="preserve"> </v>
      </c>
      <c r="E73" s="58" t="str">
        <f>IF(ISERROR('One District'!B64)," ",'One District'!E64)</f>
        <v xml:space="preserve"> </v>
      </c>
      <c r="F73" s="57" t="str">
        <f>IF(ISERROR('One District'!B64)," ",C73-D73)</f>
        <v xml:space="preserve"> </v>
      </c>
      <c r="G73" s="58" t="str">
        <f>IF(ISERROR('One District'!B64)," ",1-E73)</f>
        <v xml:space="preserve"> </v>
      </c>
      <c r="H73" s="64" t="str">
        <f>IF(ISERROR('One District'!B64)," ",'One District'!AB64&amp;" ("&amp;TEXT(10*ROUND('One District'!Z64/10,0),"#,#00")&amp;"), "&amp;'One District'!AG64&amp;" ("&amp;TEXT(10*ROUND('One District'!AE64/10,0),"#,#00")&amp;")")</f>
        <v xml:space="preserve"> </v>
      </c>
      <c r="I73" s="59"/>
    </row>
    <row r="74" spans="2:9" x14ac:dyDescent="0.25">
      <c r="B74" s="63" t="str">
        <f>IF(ISERROR('One District'!B65)," ",'One District'!C65)</f>
        <v xml:space="preserve"> </v>
      </c>
      <c r="C74" s="57" t="str">
        <f>IF(ISERROR('One District'!B65)," ",50*ROUND('One District'!D65/50,0))</f>
        <v xml:space="preserve"> </v>
      </c>
      <c r="D74" s="57" t="str">
        <f>IF(ISERROR('One District'!B65)," ",50*ROUND('One District'!F65/50,0))</f>
        <v xml:space="preserve"> </v>
      </c>
      <c r="E74" s="58" t="str">
        <f>IF(ISERROR('One District'!B65)," ",'One District'!E65)</f>
        <v xml:space="preserve"> </v>
      </c>
      <c r="F74" s="57" t="str">
        <f>IF(ISERROR('One District'!B65)," ",C74-D74)</f>
        <v xml:space="preserve"> </v>
      </c>
      <c r="G74" s="58" t="str">
        <f>IF(ISERROR('One District'!B65)," ",1-E74)</f>
        <v xml:space="preserve"> </v>
      </c>
      <c r="H74" s="64" t="str">
        <f>IF(ISERROR('One District'!B65)," ",'One District'!AB65&amp;" ("&amp;TEXT(10*ROUND('One District'!Z65/10,0),"#,#00")&amp;"), "&amp;'One District'!AG65&amp;" ("&amp;TEXT(10*ROUND('One District'!AE65/10,0),"#,#00")&amp;")")</f>
        <v xml:space="preserve"> </v>
      </c>
      <c r="I74" s="59"/>
    </row>
    <row r="75" spans="2:9" x14ac:dyDescent="0.25">
      <c r="B75" s="63" t="str">
        <f>IF(ISERROR('One District'!B66)," ",'One District'!C66)</f>
        <v xml:space="preserve"> </v>
      </c>
      <c r="C75" s="57" t="str">
        <f>IF(ISERROR('One District'!B66)," ",50*ROUND('One District'!D66/50,0))</f>
        <v xml:space="preserve"> </v>
      </c>
      <c r="D75" s="57" t="str">
        <f>IF(ISERROR('One District'!B66)," ",50*ROUND('One District'!F66/50,0))</f>
        <v xml:space="preserve"> </v>
      </c>
      <c r="E75" s="58" t="str">
        <f>IF(ISERROR('One District'!B66)," ",'One District'!E66)</f>
        <v xml:space="preserve"> </v>
      </c>
      <c r="F75" s="57" t="str">
        <f>IF(ISERROR('One District'!B66)," ",C75-D75)</f>
        <v xml:space="preserve"> </v>
      </c>
      <c r="G75" s="58" t="str">
        <f>IF(ISERROR('One District'!B66)," ",1-E75)</f>
        <v xml:space="preserve"> </v>
      </c>
      <c r="H75" s="64" t="str">
        <f>IF(ISERROR('One District'!B66)," ",'One District'!AB66&amp;" ("&amp;TEXT(10*ROUND('One District'!Z66/10,0),"#,#00")&amp;"), "&amp;'One District'!AG66&amp;" ("&amp;TEXT(10*ROUND('One District'!AE66/10,0),"#,#00")&amp;")")</f>
        <v xml:space="preserve"> </v>
      </c>
      <c r="I75" s="59"/>
    </row>
    <row r="76" spans="2:9" x14ac:dyDescent="0.25">
      <c r="B76" s="63" t="str">
        <f>IF(ISERROR('One District'!B67)," ",'One District'!C67)</f>
        <v xml:space="preserve"> </v>
      </c>
      <c r="C76" s="57" t="str">
        <f>IF(ISERROR('One District'!B67)," ",50*ROUND('One District'!D67/50,0))</f>
        <v xml:space="preserve"> </v>
      </c>
      <c r="D76" s="57" t="str">
        <f>IF(ISERROR('One District'!B67)," ",50*ROUND('One District'!F67/50,0))</f>
        <v xml:space="preserve"> </v>
      </c>
      <c r="E76" s="58" t="str">
        <f>IF(ISERROR('One District'!B67)," ",'One District'!E67)</f>
        <v xml:space="preserve"> </v>
      </c>
      <c r="F76" s="57" t="str">
        <f>IF(ISERROR('One District'!B67)," ",C76-D76)</f>
        <v xml:space="preserve"> </v>
      </c>
      <c r="G76" s="58" t="str">
        <f>IF(ISERROR('One District'!B67)," ",1-E76)</f>
        <v xml:space="preserve"> </v>
      </c>
      <c r="H76" s="64" t="str">
        <f>IF(ISERROR('One District'!B67)," ",'One District'!AB67&amp;" ("&amp;TEXT(10*ROUND('One District'!Z67/10,0),"#,#00")&amp;"), "&amp;'One District'!AG67&amp;" ("&amp;TEXT(10*ROUND('One District'!AE67/10,0),"#,#00")&amp;")")</f>
        <v xml:space="preserve"> </v>
      </c>
      <c r="I76" s="59"/>
    </row>
    <row r="77" spans="2:9" x14ac:dyDescent="0.25">
      <c r="B77" s="63" t="str">
        <f>IF(ISERROR('One District'!B68)," ",'One District'!C68)</f>
        <v xml:space="preserve"> </v>
      </c>
      <c r="C77" s="57" t="str">
        <f>IF(ISERROR('One District'!B68)," ",50*ROUND('One District'!D68/50,0))</f>
        <v xml:space="preserve"> </v>
      </c>
      <c r="D77" s="57" t="str">
        <f>IF(ISERROR('One District'!B68)," ",50*ROUND('One District'!F68/50,0))</f>
        <v xml:space="preserve"> </v>
      </c>
      <c r="E77" s="58" t="str">
        <f>IF(ISERROR('One District'!B68)," ",'One District'!E68)</f>
        <v xml:space="preserve"> </v>
      </c>
      <c r="F77" s="57" t="str">
        <f>IF(ISERROR('One District'!B68)," ",C77-D77)</f>
        <v xml:space="preserve"> </v>
      </c>
      <c r="G77" s="58" t="str">
        <f>IF(ISERROR('One District'!B68)," ",1-E77)</f>
        <v xml:space="preserve"> </v>
      </c>
      <c r="H77" s="64" t="str">
        <f>IF(ISERROR('One District'!B68)," ",'One District'!AB68&amp;" ("&amp;TEXT(10*ROUND('One District'!Z68/10,0),"#,#00")&amp;"), "&amp;'One District'!AG68&amp;" ("&amp;TEXT(10*ROUND('One District'!AE68/10,0),"#,#00")&amp;")")</f>
        <v xml:space="preserve"> </v>
      </c>
      <c r="I77" s="59"/>
    </row>
    <row r="78" spans="2:9" x14ac:dyDescent="0.25">
      <c r="B78" s="63" t="str">
        <f>IF(ISERROR('One District'!B69)," ",'One District'!C69)</f>
        <v xml:space="preserve"> </v>
      </c>
      <c r="C78" s="57" t="str">
        <f>IF(ISERROR('One District'!B69)," ",50*ROUND('One District'!D69/50,0))</f>
        <v xml:space="preserve"> </v>
      </c>
      <c r="D78" s="57" t="str">
        <f>IF(ISERROR('One District'!B69)," ",50*ROUND('One District'!F69/50,0))</f>
        <v xml:space="preserve"> </v>
      </c>
      <c r="E78" s="58" t="str">
        <f>IF(ISERROR('One District'!B69)," ",'One District'!E69)</f>
        <v xml:space="preserve"> </v>
      </c>
      <c r="F78" s="57" t="str">
        <f>IF(ISERROR('One District'!B69)," ",C78-D78)</f>
        <v xml:space="preserve"> </v>
      </c>
      <c r="G78" s="58" t="str">
        <f>IF(ISERROR('One District'!B69)," ",1-E78)</f>
        <v xml:space="preserve"> </v>
      </c>
      <c r="H78" s="64" t="str">
        <f>IF(ISERROR('One District'!B69)," ",'One District'!AB69&amp;" ("&amp;TEXT(10*ROUND('One District'!Z69/10,0),"#,#00")&amp;"), "&amp;'One District'!AG69&amp;" ("&amp;TEXT(10*ROUND('One District'!AE69/10,0),"#,#00")&amp;")")</f>
        <v xml:space="preserve"> </v>
      </c>
      <c r="I78" s="59"/>
    </row>
    <row r="79" spans="2:9" x14ac:dyDescent="0.25">
      <c r="B79" s="63" t="str">
        <f>IF(ISERROR('One District'!B70)," ",'One District'!C70)</f>
        <v xml:space="preserve"> </v>
      </c>
      <c r="C79" s="57" t="str">
        <f>IF(ISERROR('One District'!B70)," ",50*ROUND('One District'!D70/50,0))</f>
        <v xml:space="preserve"> </v>
      </c>
      <c r="D79" s="57" t="str">
        <f>IF(ISERROR('One District'!B70)," ",50*ROUND('One District'!F70/50,0))</f>
        <v xml:space="preserve"> </v>
      </c>
      <c r="E79" s="58" t="str">
        <f>IF(ISERROR('One District'!B70)," ",'One District'!E70)</f>
        <v xml:space="preserve"> </v>
      </c>
      <c r="F79" s="57" t="str">
        <f>IF(ISERROR('One District'!B70)," ",C79-D79)</f>
        <v xml:space="preserve"> </v>
      </c>
      <c r="G79" s="58" t="str">
        <f>IF(ISERROR('One District'!B70)," ",1-E79)</f>
        <v xml:space="preserve"> </v>
      </c>
      <c r="H79" s="64" t="str">
        <f>IF(ISERROR('One District'!B70)," ",'One District'!AB70&amp;" ("&amp;TEXT(10*ROUND('One District'!Z70/10,0),"#,#00")&amp;"), "&amp;'One District'!AG70&amp;" ("&amp;TEXT(10*ROUND('One District'!AE70/10,0),"#,#00")&amp;")")</f>
        <v xml:space="preserve"> </v>
      </c>
      <c r="I79" s="59"/>
    </row>
    <row r="80" spans="2:9" x14ac:dyDescent="0.25">
      <c r="B80" s="63" t="str">
        <f>IF(ISERROR('One District'!B71)," ",'One District'!C71)</f>
        <v xml:space="preserve"> </v>
      </c>
      <c r="C80" s="57" t="str">
        <f>IF(ISERROR('One District'!B71)," ",50*ROUND('One District'!D71/50,0))</f>
        <v xml:space="preserve"> </v>
      </c>
      <c r="D80" s="57" t="str">
        <f>IF(ISERROR('One District'!B71)," ",50*ROUND('One District'!F71/50,0))</f>
        <v xml:space="preserve"> </v>
      </c>
      <c r="E80" s="58" t="str">
        <f>IF(ISERROR('One District'!B71)," ",'One District'!E71)</f>
        <v xml:space="preserve"> </v>
      </c>
      <c r="F80" s="57" t="str">
        <f>IF(ISERROR('One District'!B71)," ",C80-D80)</f>
        <v xml:space="preserve"> </v>
      </c>
      <c r="G80" s="58" t="str">
        <f>IF(ISERROR('One District'!B71)," ",1-E80)</f>
        <v xml:space="preserve"> </v>
      </c>
      <c r="H80" s="64" t="str">
        <f>IF(ISERROR('One District'!B71)," ",'One District'!AB71&amp;" ("&amp;TEXT(10*ROUND('One District'!Z71/10,0),"#,#00")&amp;"), "&amp;'One District'!AG71&amp;" ("&amp;TEXT(10*ROUND('One District'!AE71/10,0),"#,#00")&amp;")")</f>
        <v xml:space="preserve"> </v>
      </c>
    </row>
    <row r="81" spans="2:8" x14ac:dyDescent="0.25">
      <c r="B81" s="63" t="str">
        <f>IF(ISERROR('One District'!B72)," ",'One District'!C72)</f>
        <v xml:space="preserve"> </v>
      </c>
      <c r="C81" s="57" t="str">
        <f>IF(ISERROR('One District'!B72)," ",50*ROUND('One District'!D72/50,0))</f>
        <v xml:space="preserve"> </v>
      </c>
      <c r="D81" s="57" t="str">
        <f>IF(ISERROR('One District'!B72)," ",50*ROUND('One District'!F72/50,0))</f>
        <v xml:space="preserve"> </v>
      </c>
      <c r="E81" s="58" t="str">
        <f>IF(ISERROR('One District'!B72)," ",'One District'!E72)</f>
        <v xml:space="preserve"> </v>
      </c>
      <c r="F81" s="57" t="str">
        <f>IF(ISERROR('One District'!B72)," ",C81-D81)</f>
        <v xml:space="preserve"> </v>
      </c>
      <c r="G81" s="58" t="str">
        <f>IF(ISERROR('One District'!B72)," ",1-E81)</f>
        <v xml:space="preserve"> </v>
      </c>
      <c r="H81" s="64" t="str">
        <f>IF(ISERROR('One District'!B72)," ",'One District'!AB72&amp;" ("&amp;TEXT(10*ROUND('One District'!Z72/10,0),"#,#00")&amp;"), "&amp;'One District'!AG72&amp;" ("&amp;TEXT(10*ROUND('One District'!AE72/10,0),"#,#00")&amp;")")</f>
        <v xml:space="preserve"> </v>
      </c>
    </row>
    <row r="82" spans="2:8" x14ac:dyDescent="0.25">
      <c r="B82" s="63" t="str">
        <f>IF(ISERROR('One District'!B73)," ",'One District'!C73)</f>
        <v xml:space="preserve"> </v>
      </c>
      <c r="C82" s="57" t="str">
        <f>IF(ISERROR('One District'!B73)," ",50*ROUND('One District'!D73/50,0))</f>
        <v xml:space="preserve"> </v>
      </c>
      <c r="D82" s="57" t="str">
        <f>IF(ISERROR('One District'!B73)," ",50*ROUND('One District'!F73/50,0))</f>
        <v xml:space="preserve"> </v>
      </c>
      <c r="E82" s="58" t="str">
        <f>IF(ISERROR('One District'!B73)," ",'One District'!E73)</f>
        <v xml:space="preserve"> </v>
      </c>
      <c r="F82" s="57" t="str">
        <f>IF(ISERROR('One District'!B73)," ",C82-D82)</f>
        <v xml:space="preserve"> </v>
      </c>
      <c r="G82" s="58" t="str">
        <f>IF(ISERROR('One District'!B73)," ",1-E82)</f>
        <v xml:space="preserve"> </v>
      </c>
      <c r="H82" s="64" t="str">
        <f>IF(ISERROR('One District'!B73)," ",'One District'!AB73&amp;" ("&amp;TEXT(10*ROUND('One District'!Z73/10,0),"#,#00")&amp;"), "&amp;'One District'!AG73&amp;" ("&amp;TEXT(10*ROUND('One District'!AE73/10,0),"#,#00")&amp;")")</f>
        <v xml:space="preserve"> </v>
      </c>
    </row>
    <row r="83" spans="2:8" x14ac:dyDescent="0.25">
      <c r="B83" s="63" t="str">
        <f>IF(ISERROR('One District'!B74)," ",'One District'!C74)</f>
        <v xml:space="preserve"> </v>
      </c>
      <c r="C83" s="57" t="str">
        <f>IF(ISERROR('One District'!B74)," ",50*ROUND('One District'!D74/50,0))</f>
        <v xml:space="preserve"> </v>
      </c>
      <c r="D83" s="57" t="str">
        <f>IF(ISERROR('One District'!B74)," ",50*ROUND('One District'!F74/50,0))</f>
        <v xml:space="preserve"> </v>
      </c>
      <c r="E83" s="58" t="str">
        <f>IF(ISERROR('One District'!B74)," ",'One District'!E74)</f>
        <v xml:space="preserve"> </v>
      </c>
      <c r="F83" s="57" t="str">
        <f>IF(ISERROR('One District'!B74)," ",C83-D83)</f>
        <v xml:space="preserve"> </v>
      </c>
      <c r="G83" s="58" t="str">
        <f>IF(ISERROR('One District'!B74)," ",1-E83)</f>
        <v xml:space="preserve"> </v>
      </c>
      <c r="H83" s="64" t="str">
        <f>IF(ISERROR('One District'!B74)," ",'One District'!AB74&amp;" ("&amp;TEXT(10*ROUND('One District'!Z74/10,0),"#,#00")&amp;"), "&amp;'One District'!AG74&amp;" ("&amp;TEXT(10*ROUND('One District'!AE74/10,0),"#,#00")&amp;")")</f>
        <v xml:space="preserve"> </v>
      </c>
    </row>
    <row r="84" spans="2:8" x14ac:dyDescent="0.25">
      <c r="B84" s="63" t="str">
        <f>IF(ISERROR('One District'!B75)," ",'One District'!C75)</f>
        <v xml:space="preserve"> </v>
      </c>
      <c r="C84" s="57" t="str">
        <f>IF(ISERROR('One District'!B75)," ",50*ROUND('One District'!D75/50,0))</f>
        <v xml:space="preserve"> </v>
      </c>
      <c r="D84" s="57" t="str">
        <f>IF(ISERROR('One District'!B75)," ",50*ROUND('One District'!F75/50,0))</f>
        <v xml:space="preserve"> </v>
      </c>
      <c r="E84" s="58" t="str">
        <f>IF(ISERROR('One District'!B75)," ",'One District'!E75)</f>
        <v xml:space="preserve"> </v>
      </c>
      <c r="F84" s="57" t="str">
        <f>IF(ISERROR('One District'!B75)," ",C84-D84)</f>
        <v xml:space="preserve"> </v>
      </c>
      <c r="G84" s="58" t="str">
        <f>IF(ISERROR('One District'!B75)," ",1-E84)</f>
        <v xml:space="preserve"> </v>
      </c>
      <c r="H84" s="64" t="str">
        <f>IF(ISERROR('One District'!B75)," ",'One District'!AB75&amp;" ("&amp;TEXT(10*ROUND('One District'!Z75/10,0),"#,#00")&amp;"), "&amp;'One District'!AG75&amp;" ("&amp;TEXT(10*ROUND('One District'!AE75/10,0),"#,#00")&amp;")")</f>
        <v xml:space="preserve"> </v>
      </c>
    </row>
    <row r="85" spans="2:8" x14ac:dyDescent="0.25">
      <c r="B85" s="63" t="str">
        <f>IF(ISERROR('One District'!B76)," ",'One District'!C76)</f>
        <v xml:space="preserve"> </v>
      </c>
      <c r="C85" s="57" t="str">
        <f>IF(ISERROR('One District'!B76)," ",50*ROUND('One District'!D76/50,0))</f>
        <v xml:space="preserve"> </v>
      </c>
      <c r="D85" s="57" t="str">
        <f>IF(ISERROR('One District'!B76)," ",50*ROUND('One District'!F76/50,0))</f>
        <v xml:space="preserve"> </v>
      </c>
      <c r="E85" s="58" t="str">
        <f>IF(ISERROR('One District'!B76)," ",'One District'!E76)</f>
        <v xml:space="preserve"> </v>
      </c>
      <c r="F85" s="57" t="str">
        <f>IF(ISERROR('One District'!B76)," ",C85-D85)</f>
        <v xml:space="preserve"> </v>
      </c>
      <c r="G85" s="58" t="str">
        <f>IF(ISERROR('One District'!B76)," ",1-E85)</f>
        <v xml:space="preserve"> </v>
      </c>
      <c r="H85" s="64" t="str">
        <f>IF(ISERROR('One District'!B76)," ",'One District'!AB76&amp;" ("&amp;TEXT(10*ROUND('One District'!Z76/10,0),"#,#00")&amp;"), "&amp;'One District'!AG76&amp;" ("&amp;TEXT(10*ROUND('One District'!AE76/10,0),"#,#00")&amp;")")</f>
        <v xml:space="preserve"> </v>
      </c>
    </row>
    <row r="86" spans="2:8" x14ac:dyDescent="0.25">
      <c r="B86" s="63" t="str">
        <f>IF(ISERROR('One District'!B77)," ",'One District'!C77)</f>
        <v xml:space="preserve"> </v>
      </c>
      <c r="C86" s="57" t="str">
        <f>IF(ISERROR('One District'!B77)," ",50*ROUND('One District'!D77/50,0))</f>
        <v xml:space="preserve"> </v>
      </c>
      <c r="D86" s="57" t="str">
        <f>IF(ISERROR('One District'!B77)," ",50*ROUND('One District'!F77/50,0))</f>
        <v xml:space="preserve"> </v>
      </c>
      <c r="E86" s="58" t="str">
        <f>IF(ISERROR('One District'!B77)," ",'One District'!E77)</f>
        <v xml:space="preserve"> </v>
      </c>
      <c r="F86" s="57" t="str">
        <f>IF(ISERROR('One District'!B77)," ",C86-D86)</f>
        <v xml:space="preserve"> </v>
      </c>
      <c r="G86" s="58" t="str">
        <f>IF(ISERROR('One District'!B77)," ",1-E86)</f>
        <v xml:space="preserve"> </v>
      </c>
      <c r="H86" s="64" t="str">
        <f>IF(ISERROR('One District'!B77)," ",'One District'!AB77&amp;" ("&amp;TEXT(10*ROUND('One District'!Z77/10,0),"#,#00")&amp;"), "&amp;'One District'!AG77&amp;" ("&amp;TEXT(10*ROUND('One District'!AE77/10,0),"#,#00")&amp;")")</f>
        <v xml:space="preserve"> </v>
      </c>
    </row>
    <row r="87" spans="2:8" x14ac:dyDescent="0.25">
      <c r="B87" s="63" t="str">
        <f>IF(ISERROR('One District'!B78)," ",'One District'!C78)</f>
        <v xml:space="preserve"> </v>
      </c>
      <c r="C87" s="57" t="str">
        <f>IF(ISERROR('One District'!B78)," ",50*ROUND('One District'!D78/50,0))</f>
        <v xml:space="preserve"> </v>
      </c>
      <c r="D87" s="57" t="str">
        <f>IF(ISERROR('One District'!B78)," ",50*ROUND('One District'!F78/50,0))</f>
        <v xml:space="preserve"> </v>
      </c>
      <c r="E87" s="58" t="str">
        <f>IF(ISERROR('One District'!B78)," ",'One District'!E78)</f>
        <v xml:space="preserve"> </v>
      </c>
      <c r="F87" s="57" t="str">
        <f>IF(ISERROR('One District'!B78)," ",C87-D87)</f>
        <v xml:space="preserve"> </v>
      </c>
      <c r="G87" s="58" t="str">
        <f>IF(ISERROR('One District'!B78)," ",1-E87)</f>
        <v xml:space="preserve"> </v>
      </c>
      <c r="H87" s="64" t="str">
        <f>IF(ISERROR('One District'!B78)," ",'One District'!AB78&amp;" ("&amp;TEXT(10*ROUND('One District'!Z78/10,0),"#,#00")&amp;"), "&amp;'One District'!AG78&amp;" ("&amp;TEXT(10*ROUND('One District'!AE78/10,0),"#,#00")&amp;")")</f>
        <v xml:space="preserve"> </v>
      </c>
    </row>
    <row r="88" spans="2:8" x14ac:dyDescent="0.25">
      <c r="B88" s="63" t="str">
        <f>IF(ISERROR('One District'!B79)," ",'One District'!C79)</f>
        <v xml:space="preserve"> </v>
      </c>
      <c r="C88" s="57" t="str">
        <f>IF(ISERROR('One District'!B79)," ",50*ROUND('One District'!D79/50,0))</f>
        <v xml:space="preserve"> </v>
      </c>
      <c r="D88" s="57" t="str">
        <f>IF(ISERROR('One District'!B79)," ",50*ROUND('One District'!F79/50,0))</f>
        <v xml:space="preserve"> </v>
      </c>
      <c r="E88" s="58" t="str">
        <f>IF(ISERROR('One District'!B79)," ",'One District'!E79)</f>
        <v xml:space="preserve"> </v>
      </c>
      <c r="F88" s="57" t="str">
        <f>IF(ISERROR('One District'!B79)," ",C88-D88)</f>
        <v xml:space="preserve"> </v>
      </c>
      <c r="G88" s="58" t="str">
        <f>IF(ISERROR('One District'!B79)," ",1-E88)</f>
        <v xml:space="preserve"> </v>
      </c>
      <c r="H88" s="64" t="str">
        <f>IF(ISERROR('One District'!B79)," ",'One District'!AB79&amp;" ("&amp;TEXT(10*ROUND('One District'!Z79/10,0),"#,#00")&amp;"), "&amp;'One District'!AG79&amp;" ("&amp;TEXT(10*ROUND('One District'!AE79/10,0),"#,#00")&amp;")")</f>
        <v xml:space="preserve"> </v>
      </c>
    </row>
    <row r="89" spans="2:8" x14ac:dyDescent="0.25">
      <c r="B89" s="63" t="str">
        <f>IF(ISERROR('One District'!B80)," ",'One District'!C80)</f>
        <v xml:space="preserve"> </v>
      </c>
      <c r="C89" s="57" t="str">
        <f>IF(ISERROR('One District'!B80)," ",50*ROUND('One District'!D80/50,0))</f>
        <v xml:space="preserve"> </v>
      </c>
      <c r="D89" s="57" t="str">
        <f>IF(ISERROR('One District'!B80)," ",50*ROUND('One District'!F80/50,0))</f>
        <v xml:space="preserve"> </v>
      </c>
      <c r="E89" s="58" t="str">
        <f>IF(ISERROR('One District'!B80)," ",'One District'!E80)</f>
        <v xml:space="preserve"> </v>
      </c>
      <c r="F89" s="57" t="str">
        <f>IF(ISERROR('One District'!B80)," ",C89-D89)</f>
        <v xml:space="preserve"> </v>
      </c>
      <c r="G89" s="58" t="str">
        <f>IF(ISERROR('One District'!B80)," ",1-E89)</f>
        <v xml:space="preserve"> </v>
      </c>
      <c r="H89" s="64" t="str">
        <f>IF(ISERROR('One District'!B80)," ",'One District'!AB80&amp;" ("&amp;TEXT(10*ROUND('One District'!Z80/10,0),"#,#00")&amp;"), "&amp;'One District'!AG80&amp;" ("&amp;TEXT(10*ROUND('One District'!AE80/10,0),"#,#00")&amp;")")</f>
        <v xml:space="preserve"> </v>
      </c>
    </row>
    <row r="90" spans="2:8" x14ac:dyDescent="0.25">
      <c r="B90" s="63" t="str">
        <f>IF(ISERROR('One District'!B81)," ",'One District'!C81)</f>
        <v xml:space="preserve"> </v>
      </c>
      <c r="C90" s="57" t="str">
        <f>IF(ISERROR('One District'!B81)," ",50*ROUND('One District'!D81/50,0))</f>
        <v xml:space="preserve"> </v>
      </c>
      <c r="D90" s="57" t="str">
        <f>IF(ISERROR('One District'!B81)," ",50*ROUND('One District'!F81/50,0))</f>
        <v xml:space="preserve"> </v>
      </c>
      <c r="E90" s="58" t="str">
        <f>IF(ISERROR('One District'!B81)," ",'One District'!E81)</f>
        <v xml:space="preserve"> </v>
      </c>
      <c r="F90" s="57" t="str">
        <f>IF(ISERROR('One District'!B81)," ",C90-D90)</f>
        <v xml:space="preserve"> </v>
      </c>
      <c r="G90" s="58" t="str">
        <f>IF(ISERROR('One District'!B81)," ",1-E90)</f>
        <v xml:space="preserve"> </v>
      </c>
      <c r="H90" s="64" t="str">
        <f>IF(ISERROR('One District'!B81)," ",'One District'!AB81&amp;" ("&amp;TEXT(10*ROUND('One District'!Z81/10,0),"#,#00")&amp;"), "&amp;'One District'!AG81&amp;" ("&amp;TEXT(10*ROUND('One District'!AE81/10,0),"#,#00")&amp;")")</f>
        <v xml:space="preserve"> </v>
      </c>
    </row>
    <row r="91" spans="2:8" x14ac:dyDescent="0.25">
      <c r="B91" s="63" t="str">
        <f>IF(ISERROR('One District'!B82)," ",'One District'!C82)</f>
        <v xml:space="preserve"> </v>
      </c>
      <c r="C91" s="57" t="str">
        <f>IF(ISERROR('One District'!B82)," ",50*ROUND('One District'!D82/50,0))</f>
        <v xml:space="preserve"> </v>
      </c>
      <c r="D91" s="57" t="str">
        <f>IF(ISERROR('One District'!B82)," ",50*ROUND('One District'!F82/50,0))</f>
        <v xml:space="preserve"> </v>
      </c>
      <c r="E91" s="58" t="str">
        <f>IF(ISERROR('One District'!B82)," ",'One District'!E82)</f>
        <v xml:space="preserve"> </v>
      </c>
      <c r="F91" s="57" t="str">
        <f>IF(ISERROR('One District'!B82)," ",C91-D91)</f>
        <v xml:space="preserve"> </v>
      </c>
      <c r="G91" s="58" t="str">
        <f>IF(ISERROR('One District'!B82)," ",1-E91)</f>
        <v xml:space="preserve"> </v>
      </c>
      <c r="H91" s="64" t="str">
        <f>IF(ISERROR('One District'!B82)," ",'One District'!AB82&amp;" ("&amp;TEXT(10*ROUND('One District'!Z82/10,0),"#,#00")&amp;"), "&amp;'One District'!AG82&amp;" ("&amp;TEXT(10*ROUND('One District'!AE82/10,0),"#,#00")&amp;")")</f>
        <v xml:space="preserve"> </v>
      </c>
    </row>
    <row r="92" spans="2:8" x14ac:dyDescent="0.25">
      <c r="B92" s="63" t="str">
        <f>IF(ISERROR('One District'!B83)," ",'One District'!C83)</f>
        <v xml:space="preserve"> </v>
      </c>
      <c r="C92" s="57" t="str">
        <f>IF(ISERROR('One District'!B83)," ",50*ROUND('One District'!D83/50,0))</f>
        <v xml:space="preserve"> </v>
      </c>
      <c r="D92" s="57" t="str">
        <f>IF(ISERROR('One District'!B83)," ",50*ROUND('One District'!F83/50,0))</f>
        <v xml:space="preserve"> </v>
      </c>
      <c r="E92" s="58" t="str">
        <f>IF(ISERROR('One District'!B83)," ",'One District'!E83)</f>
        <v xml:space="preserve"> </v>
      </c>
      <c r="F92" s="57" t="str">
        <f>IF(ISERROR('One District'!B83)," ",C92-D92)</f>
        <v xml:space="preserve"> </v>
      </c>
      <c r="G92" s="58" t="str">
        <f>IF(ISERROR('One District'!B83)," ",1-E92)</f>
        <v xml:space="preserve"> </v>
      </c>
      <c r="H92" s="64" t="str">
        <f>IF(ISERROR('One District'!B83)," ",'One District'!AB83&amp;" ("&amp;TEXT(10*ROUND('One District'!Z83/10,0),"#,#00")&amp;"), "&amp;'One District'!AG83&amp;" ("&amp;TEXT(10*ROUND('One District'!AE83/10,0),"#,#00")&amp;")")</f>
        <v xml:space="preserve"> </v>
      </c>
    </row>
    <row r="93" spans="2:8" x14ac:dyDescent="0.25">
      <c r="B93" s="63" t="str">
        <f>IF(ISERROR('One District'!B84)," ",'One District'!C84)</f>
        <v xml:space="preserve"> </v>
      </c>
      <c r="C93" s="57" t="str">
        <f>IF(ISERROR('One District'!B84)," ",50*ROUND('One District'!D84/50,0))</f>
        <v xml:space="preserve"> </v>
      </c>
      <c r="D93" s="57" t="str">
        <f>IF(ISERROR('One District'!B84)," ",50*ROUND('One District'!F84/50,0))</f>
        <v xml:space="preserve"> </v>
      </c>
      <c r="E93" s="58" t="str">
        <f>IF(ISERROR('One District'!B84)," ",'One District'!E84)</f>
        <v xml:space="preserve"> </v>
      </c>
      <c r="F93" s="57" t="str">
        <f>IF(ISERROR('One District'!B84)," ",C93-D93)</f>
        <v xml:space="preserve"> </v>
      </c>
      <c r="G93" s="58" t="str">
        <f>IF(ISERROR('One District'!B84)," ",1-E93)</f>
        <v xml:space="preserve"> </v>
      </c>
      <c r="H93" s="64" t="str">
        <f>IF(ISERROR('One District'!B84)," ",'One District'!AB84&amp;" ("&amp;TEXT(10*ROUND('One District'!Z84/10,0),"#,#00")&amp;"), "&amp;'One District'!AG84&amp;" ("&amp;TEXT(10*ROUND('One District'!AE84/10,0),"#,#00")&amp;")")</f>
        <v xml:space="preserve"> </v>
      </c>
    </row>
    <row r="94" spans="2:8" x14ac:dyDescent="0.25">
      <c r="B94" s="63" t="str">
        <f>IF(ISERROR('One District'!B85)," ",'One District'!C85)</f>
        <v xml:space="preserve"> </v>
      </c>
      <c r="C94" s="57" t="str">
        <f>IF(ISERROR('One District'!B85)," ",50*ROUND('One District'!D85/50,0))</f>
        <v xml:space="preserve"> </v>
      </c>
      <c r="D94" s="57" t="str">
        <f>IF(ISERROR('One District'!B85)," ",50*ROUND('One District'!F85/50,0))</f>
        <v xml:space="preserve"> </v>
      </c>
      <c r="E94" s="58" t="str">
        <f>IF(ISERROR('One District'!B85)," ",'One District'!E85)</f>
        <v xml:space="preserve"> </v>
      </c>
      <c r="F94" s="57" t="str">
        <f>IF(ISERROR('One District'!B85)," ",C94-D94)</f>
        <v xml:space="preserve"> </v>
      </c>
      <c r="G94" s="58" t="str">
        <f>IF(ISERROR('One District'!B85)," ",1-E94)</f>
        <v xml:space="preserve"> </v>
      </c>
      <c r="H94" s="64" t="str">
        <f>IF(ISERROR('One District'!B85)," ",'One District'!AB85&amp;" ("&amp;TEXT(10*ROUND('One District'!Z85/10,0),"#,#00")&amp;"), "&amp;'One District'!AG85&amp;" ("&amp;TEXT(10*ROUND('One District'!AE85/10,0),"#,#00")&amp;")")</f>
        <v xml:space="preserve"> </v>
      </c>
    </row>
    <row r="95" spans="2:8" x14ac:dyDescent="0.25">
      <c r="B95" s="63" t="str">
        <f>IF(ISERROR('One District'!B86)," ",'One District'!C86)</f>
        <v xml:space="preserve"> </v>
      </c>
      <c r="C95" s="57" t="str">
        <f>IF(ISERROR('One District'!B86)," ",50*ROUND('One District'!D86/50,0))</f>
        <v xml:space="preserve"> </v>
      </c>
      <c r="D95" s="57" t="str">
        <f>IF(ISERROR('One District'!B86)," ",50*ROUND('One District'!F86/50,0))</f>
        <v xml:space="preserve"> </v>
      </c>
      <c r="E95" s="58" t="str">
        <f>IF(ISERROR('One District'!B86)," ",'One District'!E86)</f>
        <v xml:space="preserve"> </v>
      </c>
      <c r="F95" s="57" t="str">
        <f>IF(ISERROR('One District'!B86)," ",C95-D95)</f>
        <v xml:space="preserve"> </v>
      </c>
      <c r="G95" s="58" t="str">
        <f>IF(ISERROR('One District'!B86)," ",1-E95)</f>
        <v xml:space="preserve"> </v>
      </c>
      <c r="H95" s="64" t="str">
        <f>IF(ISERROR('One District'!B86)," ",'One District'!AB86&amp;" ("&amp;TEXT(10*ROUND('One District'!Z86/10,0),"#,#00")&amp;"), "&amp;'One District'!AG86&amp;" ("&amp;TEXT(10*ROUND('One District'!AE86/10,0),"#,#00")&amp;")")</f>
        <v xml:space="preserve"> </v>
      </c>
    </row>
    <row r="96" spans="2:8" x14ac:dyDescent="0.25">
      <c r="B96" s="63" t="str">
        <f>IF(ISERROR('One District'!B87)," ",'One District'!C87)</f>
        <v xml:space="preserve"> </v>
      </c>
      <c r="C96" s="57" t="str">
        <f>IF(ISERROR('One District'!B87)," ",50*ROUND('One District'!D87/50,0))</f>
        <v xml:space="preserve"> </v>
      </c>
      <c r="D96" s="57" t="str">
        <f>IF(ISERROR('One District'!B87)," ",50*ROUND('One District'!F87/50,0))</f>
        <v xml:space="preserve"> </v>
      </c>
      <c r="E96" s="58" t="str">
        <f>IF(ISERROR('One District'!B87)," ",'One District'!E87)</f>
        <v xml:space="preserve"> </v>
      </c>
      <c r="F96" s="57" t="str">
        <f>IF(ISERROR('One District'!B87)," ",C96-D96)</f>
        <v xml:space="preserve"> </v>
      </c>
      <c r="G96" s="58" t="str">
        <f>IF(ISERROR('One District'!B87)," ",1-E96)</f>
        <v xml:space="preserve"> </v>
      </c>
      <c r="H96" s="64" t="str">
        <f>IF(ISERROR('One District'!B87)," ",'One District'!AB87&amp;" ("&amp;TEXT(10*ROUND('One District'!Z87/10,0),"#,#00")&amp;"), "&amp;'One District'!AG87&amp;" ("&amp;TEXT(10*ROUND('One District'!AE87/10,0),"#,#00")&amp;")")</f>
        <v xml:space="preserve"> </v>
      </c>
    </row>
    <row r="97" spans="2:8" x14ac:dyDescent="0.25">
      <c r="B97" s="63" t="str">
        <f>IF(ISERROR('One District'!B88)," ",'One District'!C88)</f>
        <v xml:space="preserve"> </v>
      </c>
      <c r="C97" s="57" t="str">
        <f>IF(ISERROR('One District'!B88)," ",50*ROUND('One District'!D88/50,0))</f>
        <v xml:space="preserve"> </v>
      </c>
      <c r="D97" s="57" t="str">
        <f>IF(ISERROR('One District'!B88)," ",50*ROUND('One District'!F88/50,0))</f>
        <v xml:space="preserve"> </v>
      </c>
      <c r="E97" s="58" t="str">
        <f>IF(ISERROR('One District'!B88)," ",'One District'!E88)</f>
        <v xml:space="preserve"> </v>
      </c>
      <c r="F97" s="57" t="str">
        <f>IF(ISERROR('One District'!B88)," ",C97-D97)</f>
        <v xml:space="preserve"> </v>
      </c>
      <c r="G97" s="58" t="str">
        <f>IF(ISERROR('One District'!B88)," ",1-E97)</f>
        <v xml:space="preserve"> </v>
      </c>
      <c r="H97" s="64" t="str">
        <f>IF(ISERROR('One District'!B88)," ",'One District'!AB88&amp;" ("&amp;TEXT(10*ROUND('One District'!Z88/10,0),"#,#00")&amp;"), "&amp;'One District'!AG88&amp;" ("&amp;TEXT(10*ROUND('One District'!AE88/10,0),"#,#00")&amp;")")</f>
        <v xml:space="preserve"> </v>
      </c>
    </row>
    <row r="98" spans="2:8" x14ac:dyDescent="0.25">
      <c r="B98" s="63" t="str">
        <f>IF(ISERROR('One District'!B89)," ",'One District'!C89)</f>
        <v xml:space="preserve"> </v>
      </c>
      <c r="C98" s="57" t="str">
        <f>IF(ISERROR('One District'!B89)," ",50*ROUND('One District'!D89/50,0))</f>
        <v xml:space="preserve"> </v>
      </c>
      <c r="D98" s="57" t="str">
        <f>IF(ISERROR('One District'!B89)," ",50*ROUND('One District'!F89/50,0))</f>
        <v xml:space="preserve"> </v>
      </c>
      <c r="E98" s="58" t="str">
        <f>IF(ISERROR('One District'!B89)," ",'One District'!E89)</f>
        <v xml:space="preserve"> </v>
      </c>
      <c r="F98" s="57" t="str">
        <f>IF(ISERROR('One District'!B89)," ",C98-D98)</f>
        <v xml:space="preserve"> </v>
      </c>
      <c r="G98" s="58" t="str">
        <f>IF(ISERROR('One District'!B89)," ",1-E98)</f>
        <v xml:space="preserve"> </v>
      </c>
      <c r="H98" s="64" t="str">
        <f>IF(ISERROR('One District'!B89)," ",'One District'!AB89&amp;" ("&amp;TEXT(10*ROUND('One District'!Z89/10,0),"#,#00")&amp;"), "&amp;'One District'!AG89&amp;" ("&amp;TEXT(10*ROUND('One District'!AE89/10,0),"#,#00")&amp;")")</f>
        <v xml:space="preserve"> </v>
      </c>
    </row>
    <row r="99" spans="2:8" x14ac:dyDescent="0.25">
      <c r="B99" s="63" t="str">
        <f>IF(ISERROR('One District'!B90)," ",'One District'!C90)</f>
        <v xml:space="preserve"> </v>
      </c>
      <c r="C99" s="57" t="str">
        <f>IF(ISERROR('One District'!B90)," ",50*ROUND('One District'!D90/50,0))</f>
        <v xml:space="preserve"> </v>
      </c>
      <c r="D99" s="57" t="str">
        <f>IF(ISERROR('One District'!B90)," ",50*ROUND('One District'!F90/50,0))</f>
        <v xml:space="preserve"> </v>
      </c>
      <c r="E99" s="58" t="str">
        <f>IF(ISERROR('One District'!B90)," ",'One District'!E90)</f>
        <v xml:space="preserve"> </v>
      </c>
      <c r="F99" s="57" t="str">
        <f>IF(ISERROR('One District'!B90)," ",C99-D99)</f>
        <v xml:space="preserve"> </v>
      </c>
      <c r="G99" s="58" t="str">
        <f>IF(ISERROR('One District'!B90)," ",1-E99)</f>
        <v xml:space="preserve"> </v>
      </c>
      <c r="H99" s="64" t="str">
        <f>IF(ISERROR('One District'!B90)," ",'One District'!AB90&amp;" ("&amp;TEXT(10*ROUND('One District'!Z90/10,0),"#,#00")&amp;"), "&amp;'One District'!AG90&amp;" ("&amp;TEXT(10*ROUND('One District'!AE90/10,0),"#,#00")&amp;")")</f>
        <v xml:space="preserve"> </v>
      </c>
    </row>
    <row r="100" spans="2:8" x14ac:dyDescent="0.25">
      <c r="B100" s="63" t="str">
        <f>IF(ISERROR('One District'!B91)," ",'One District'!C91)</f>
        <v xml:space="preserve"> </v>
      </c>
      <c r="C100" s="57" t="str">
        <f>IF(ISERROR('One District'!B91)," ",50*ROUND('One District'!D91/50,0))</f>
        <v xml:space="preserve"> </v>
      </c>
      <c r="D100" s="57" t="str">
        <f>IF(ISERROR('One District'!B91)," ",50*ROUND('One District'!F91/50,0))</f>
        <v xml:space="preserve"> </v>
      </c>
      <c r="E100" s="58" t="str">
        <f>IF(ISERROR('One District'!B91)," ",'One District'!E91)</f>
        <v xml:space="preserve"> </v>
      </c>
      <c r="F100" s="57" t="str">
        <f>IF(ISERROR('One District'!B91)," ",C100-D100)</f>
        <v xml:space="preserve"> </v>
      </c>
      <c r="G100" s="58" t="str">
        <f>IF(ISERROR('One District'!B91)," ",1-E100)</f>
        <v xml:space="preserve"> </v>
      </c>
      <c r="H100" s="64" t="str">
        <f>IF(ISERROR('One District'!B91)," ",'One District'!AB91&amp;" ("&amp;TEXT(10*ROUND('One District'!Z91/10,0),"#,#00")&amp;"), "&amp;'One District'!AG91&amp;" ("&amp;TEXT(10*ROUND('One District'!AE91/10,0),"#,#00")&amp;")")</f>
        <v xml:space="preserve"> </v>
      </c>
    </row>
    <row r="101" spans="2:8" x14ac:dyDescent="0.25">
      <c r="B101" s="63" t="str">
        <f>IF(ISERROR('One District'!B92)," ",'One District'!C92)</f>
        <v xml:space="preserve"> </v>
      </c>
      <c r="C101" s="57" t="str">
        <f>IF(ISERROR('One District'!B92)," ",50*ROUND('One District'!D92/50,0))</f>
        <v xml:space="preserve"> </v>
      </c>
      <c r="D101" s="57" t="str">
        <f>IF(ISERROR('One District'!B92)," ",50*ROUND('One District'!F92/50,0))</f>
        <v xml:space="preserve"> </v>
      </c>
      <c r="E101" s="58" t="str">
        <f>IF(ISERROR('One District'!B92)," ",'One District'!E92)</f>
        <v xml:space="preserve"> </v>
      </c>
      <c r="F101" s="57" t="str">
        <f>IF(ISERROR('One District'!B92)," ",C101-D101)</f>
        <v xml:space="preserve"> </v>
      </c>
      <c r="G101" s="58" t="str">
        <f>IF(ISERROR('One District'!B92)," ",1-E101)</f>
        <v xml:space="preserve"> </v>
      </c>
      <c r="H101" s="64" t="str">
        <f>IF(ISERROR('One District'!B92)," ",'One District'!AB92&amp;" ("&amp;TEXT(10*ROUND('One District'!Z92/10,0),"#,#00")&amp;"), "&amp;'One District'!AG92&amp;" ("&amp;TEXT(10*ROUND('One District'!AE92/10,0),"#,#00")&amp;")")</f>
        <v xml:space="preserve"> </v>
      </c>
    </row>
    <row r="102" spans="2:8" x14ac:dyDescent="0.25">
      <c r="B102" s="63" t="str">
        <f>IF(ISERROR('One District'!B93)," ",'One District'!C93)</f>
        <v xml:space="preserve"> </v>
      </c>
      <c r="C102" s="57" t="str">
        <f>IF(ISERROR('One District'!B93)," ",50*ROUND('One District'!D93/50,0))</f>
        <v xml:space="preserve"> </v>
      </c>
      <c r="D102" s="57" t="str">
        <f>IF(ISERROR('One District'!B93)," ",50*ROUND('One District'!F93/50,0))</f>
        <v xml:space="preserve"> </v>
      </c>
      <c r="E102" s="58" t="str">
        <f>IF(ISERROR('One District'!B93)," ",'One District'!E93)</f>
        <v xml:space="preserve"> </v>
      </c>
      <c r="F102" s="57" t="str">
        <f>IF(ISERROR('One District'!B93)," ",C102-D102)</f>
        <v xml:space="preserve"> </v>
      </c>
      <c r="G102" s="58" t="str">
        <f>IF(ISERROR('One District'!B93)," ",1-E102)</f>
        <v xml:space="preserve"> </v>
      </c>
      <c r="H102" s="64" t="str">
        <f>IF(ISERROR('One District'!B93)," ",'One District'!AB93&amp;" ("&amp;TEXT(10*ROUND('One District'!Z93/10,0),"#,#00")&amp;"), "&amp;'One District'!AG93&amp;" ("&amp;TEXT(10*ROUND('One District'!AE93/10,0),"#,#00")&amp;")")</f>
        <v xml:space="preserve"> </v>
      </c>
    </row>
    <row r="103" spans="2:8" x14ac:dyDescent="0.25">
      <c r="B103" s="63" t="str">
        <f>IF(ISERROR('One District'!B94)," ",'One District'!C94)</f>
        <v xml:space="preserve"> </v>
      </c>
      <c r="C103" s="57" t="str">
        <f>IF(ISERROR('One District'!B94)," ",50*ROUND('One District'!D94/50,0))</f>
        <v xml:space="preserve"> </v>
      </c>
      <c r="D103" s="57" t="str">
        <f>IF(ISERROR('One District'!B94)," ",50*ROUND('One District'!F94/50,0))</f>
        <v xml:space="preserve"> </v>
      </c>
      <c r="E103" s="58" t="str">
        <f>IF(ISERROR('One District'!B94)," ",'One District'!E94)</f>
        <v xml:space="preserve"> </v>
      </c>
      <c r="F103" s="57" t="str">
        <f>IF(ISERROR('One District'!B94)," ",C103-D103)</f>
        <v xml:space="preserve"> </v>
      </c>
      <c r="G103" s="58" t="str">
        <f>IF(ISERROR('One District'!B94)," ",1-E103)</f>
        <v xml:space="preserve"> </v>
      </c>
      <c r="H103" s="64" t="str">
        <f>IF(ISERROR('One District'!B94)," ",'One District'!AB94&amp;" ("&amp;TEXT(10*ROUND('One District'!Z94/10,0),"#,#00")&amp;"), "&amp;'One District'!AG94&amp;" ("&amp;TEXT(10*ROUND('One District'!AE94/10,0),"#,#00")&amp;")")</f>
        <v xml:space="preserve"> </v>
      </c>
    </row>
    <row r="104" spans="2:8" x14ac:dyDescent="0.25">
      <c r="B104" s="63" t="str">
        <f>IF(ISERROR('One District'!B95)," ",'One District'!C95)</f>
        <v xml:space="preserve"> </v>
      </c>
      <c r="C104" s="57" t="str">
        <f>IF(ISERROR('One District'!B95)," ",50*ROUND('One District'!D95/50,0))</f>
        <v xml:space="preserve"> </v>
      </c>
      <c r="D104" s="57" t="str">
        <f>IF(ISERROR('One District'!B95)," ",50*ROUND('One District'!F95/50,0))</f>
        <v xml:space="preserve"> </v>
      </c>
      <c r="E104" s="58" t="str">
        <f>IF(ISERROR('One District'!B95)," ",'One District'!E95)</f>
        <v xml:space="preserve"> </v>
      </c>
      <c r="F104" s="57" t="str">
        <f>IF(ISERROR('One District'!B95)," ",C104-D104)</f>
        <v xml:space="preserve"> </v>
      </c>
      <c r="G104" s="58" t="str">
        <f>IF(ISERROR('One District'!B95)," ",1-E104)</f>
        <v xml:space="preserve"> </v>
      </c>
      <c r="H104" s="64" t="str">
        <f>IF(ISERROR('One District'!B95)," ",'One District'!AB95&amp;" ("&amp;TEXT(10*ROUND('One District'!Z95/10,0),"#,#00")&amp;"), "&amp;'One District'!AG95&amp;" ("&amp;TEXT(10*ROUND('One District'!AE95/10,0),"#,#00")&amp;")")</f>
        <v xml:space="preserve"> </v>
      </c>
    </row>
    <row r="105" spans="2:8" x14ac:dyDescent="0.25">
      <c r="B105" s="63" t="str">
        <f>IF(ISERROR('One District'!B96)," ",'One District'!C96)</f>
        <v xml:space="preserve"> </v>
      </c>
      <c r="C105" s="57" t="str">
        <f>IF(ISERROR('One District'!B96)," ",50*ROUND('One District'!D96/50,0))</f>
        <v xml:space="preserve"> </v>
      </c>
      <c r="D105" s="57" t="str">
        <f>IF(ISERROR('One District'!B96)," ",50*ROUND('One District'!F96/50,0))</f>
        <v xml:space="preserve"> </v>
      </c>
      <c r="E105" s="58" t="str">
        <f>IF(ISERROR('One District'!B96)," ",'One District'!E96)</f>
        <v xml:space="preserve"> </v>
      </c>
      <c r="F105" s="57" t="str">
        <f>IF(ISERROR('One District'!B96)," ",C105-D105)</f>
        <v xml:space="preserve"> </v>
      </c>
      <c r="G105" s="58" t="str">
        <f>IF(ISERROR('One District'!B96)," ",1-E105)</f>
        <v xml:space="preserve"> </v>
      </c>
      <c r="H105" s="64" t="str">
        <f>IF(ISERROR('One District'!B96)," ",'One District'!AB96&amp;" ("&amp;TEXT(10*ROUND('One District'!Z96/10,0),"#,#00")&amp;"), "&amp;'One District'!AG96&amp;" ("&amp;TEXT(10*ROUND('One District'!AE96/10,0),"#,#00")&amp;")")</f>
        <v xml:space="preserve"> </v>
      </c>
    </row>
    <row r="106" spans="2:8" x14ac:dyDescent="0.25">
      <c r="B106" s="63" t="str">
        <f>IF(ISERROR('One District'!B97)," ",'One District'!C97)</f>
        <v xml:space="preserve"> </v>
      </c>
      <c r="C106" s="57" t="str">
        <f>IF(ISERROR('One District'!B97)," ",50*ROUND('One District'!D97/50,0))</f>
        <v xml:space="preserve"> </v>
      </c>
      <c r="D106" s="57" t="str">
        <f>IF(ISERROR('One District'!B97)," ",50*ROUND('One District'!F97/50,0))</f>
        <v xml:space="preserve"> </v>
      </c>
      <c r="E106" s="58" t="str">
        <f>IF(ISERROR('One District'!B97)," ",'One District'!E97)</f>
        <v xml:space="preserve"> </v>
      </c>
      <c r="F106" s="57" t="str">
        <f>IF(ISERROR('One District'!B97)," ",C106-D106)</f>
        <v xml:space="preserve"> </v>
      </c>
      <c r="G106" s="58" t="str">
        <f>IF(ISERROR('One District'!B97)," ",1-E106)</f>
        <v xml:space="preserve"> </v>
      </c>
      <c r="H106" s="64" t="str">
        <f>IF(ISERROR('One District'!B97)," ",'One District'!AB97&amp;" ("&amp;TEXT(10*ROUND('One District'!Z97/10,0),"#,#00")&amp;"), "&amp;'One District'!AG97&amp;" ("&amp;TEXT(10*ROUND('One District'!AE97/10,0),"#,#00")&amp;")")</f>
        <v xml:space="preserve"> </v>
      </c>
    </row>
    <row r="107" spans="2:8" x14ac:dyDescent="0.25">
      <c r="B107" s="63" t="str">
        <f>IF(ISERROR('One District'!B98)," ",'One District'!C98)</f>
        <v xml:space="preserve"> </v>
      </c>
      <c r="C107" s="57" t="str">
        <f>IF(ISERROR('One District'!B98)," ",50*ROUND('One District'!D98/50,0))</f>
        <v xml:space="preserve"> </v>
      </c>
      <c r="D107" s="57" t="str">
        <f>IF(ISERROR('One District'!B98)," ",50*ROUND('One District'!F98/50,0))</f>
        <v xml:space="preserve"> </v>
      </c>
      <c r="E107" s="58" t="str">
        <f>IF(ISERROR('One District'!B98)," ",'One District'!E98)</f>
        <v xml:space="preserve"> </v>
      </c>
      <c r="F107" s="57" t="str">
        <f>IF(ISERROR('One District'!B98)," ",C107-D107)</f>
        <v xml:space="preserve"> </v>
      </c>
      <c r="G107" s="58" t="str">
        <f>IF(ISERROR('One District'!B98)," ",1-E107)</f>
        <v xml:space="preserve"> </v>
      </c>
      <c r="H107" s="64" t="str">
        <f>IF(ISERROR('One District'!B98)," ",'One District'!AB98&amp;" ("&amp;TEXT(10*ROUND('One District'!Z98/10,0),"#,#00")&amp;"), "&amp;'One District'!AG98&amp;" ("&amp;TEXT(10*ROUND('One District'!AE98/10,0),"#,#00")&amp;")")</f>
        <v xml:space="preserve"> </v>
      </c>
    </row>
    <row r="108" spans="2:8" x14ac:dyDescent="0.25">
      <c r="B108" s="63" t="str">
        <f>IF(ISERROR('One District'!B99)," ",'One District'!C99)</f>
        <v xml:space="preserve"> </v>
      </c>
      <c r="C108" s="57" t="str">
        <f>IF(ISERROR('One District'!B99)," ",50*ROUND('One District'!D99/50,0))</f>
        <v xml:space="preserve"> </v>
      </c>
      <c r="D108" s="57" t="str">
        <f>IF(ISERROR('One District'!B99)," ",50*ROUND('One District'!F99/50,0))</f>
        <v xml:space="preserve"> </v>
      </c>
      <c r="E108" s="58" t="str">
        <f>IF(ISERROR('One District'!B99)," ",'One District'!E99)</f>
        <v xml:space="preserve"> </v>
      </c>
      <c r="F108" s="57" t="str">
        <f>IF(ISERROR('One District'!B99)," ",C108-D108)</f>
        <v xml:space="preserve"> </v>
      </c>
      <c r="G108" s="58" t="str">
        <f>IF(ISERROR('One District'!B99)," ",1-E108)</f>
        <v xml:space="preserve"> </v>
      </c>
      <c r="H108" s="64" t="str">
        <f>IF(ISERROR('One District'!B99)," ",'One District'!AB99&amp;" ("&amp;TEXT(10*ROUND('One District'!Z99/10,0),"#,#00")&amp;"), "&amp;'One District'!AG99&amp;" ("&amp;TEXT(10*ROUND('One District'!AE99/10,0),"#,#00")&amp;")")</f>
        <v xml:space="preserve"> </v>
      </c>
    </row>
    <row r="109" spans="2:8" x14ac:dyDescent="0.25">
      <c r="B109" s="63" t="str">
        <f>IF(ISERROR('One District'!B100)," ",'One District'!C100)</f>
        <v xml:space="preserve"> </v>
      </c>
      <c r="C109" s="57" t="str">
        <f>IF(ISERROR('One District'!B100)," ",50*ROUND('One District'!D100/50,0))</f>
        <v xml:space="preserve"> </v>
      </c>
      <c r="D109" s="57" t="str">
        <f>IF(ISERROR('One District'!B100)," ",50*ROUND('One District'!F100/50,0))</f>
        <v xml:space="preserve"> </v>
      </c>
      <c r="E109" s="58" t="str">
        <f>IF(ISERROR('One District'!B100)," ",'One District'!E100)</f>
        <v xml:space="preserve"> </v>
      </c>
      <c r="F109" s="57" t="str">
        <f>IF(ISERROR('One District'!B100)," ",C109-D109)</f>
        <v xml:space="preserve"> </v>
      </c>
      <c r="G109" s="58" t="str">
        <f>IF(ISERROR('One District'!B100)," ",1-E109)</f>
        <v xml:space="preserve"> </v>
      </c>
      <c r="H109" s="64" t="str">
        <f>IF(ISERROR('One District'!B100)," ",'One District'!AB100&amp;" ("&amp;TEXT(10*ROUND('One District'!Z100/10,0),"#,#00")&amp;"), "&amp;'One District'!AG100&amp;" ("&amp;TEXT(10*ROUND('One District'!AE100/10,0),"#,#00")&amp;")")</f>
        <v xml:space="preserve"> </v>
      </c>
    </row>
    <row r="110" spans="2:8" x14ac:dyDescent="0.25">
      <c r="B110" s="63" t="str">
        <f>IF(ISERROR('One District'!B101)," ",'One District'!C101)</f>
        <v xml:space="preserve"> </v>
      </c>
      <c r="C110" s="57" t="str">
        <f>IF(ISERROR('One District'!B101)," ",50*ROUND('One District'!D101/50,0))</f>
        <v xml:space="preserve"> </v>
      </c>
      <c r="D110" s="57" t="str">
        <f>IF(ISERROR('One District'!B101)," ",50*ROUND('One District'!F101/50,0))</f>
        <v xml:space="preserve"> </v>
      </c>
      <c r="E110" s="58" t="str">
        <f>IF(ISERROR('One District'!B101)," ",'One District'!E101)</f>
        <v xml:space="preserve"> </v>
      </c>
      <c r="F110" s="57" t="str">
        <f>IF(ISERROR('One District'!B101)," ",C110-D110)</f>
        <v xml:space="preserve"> </v>
      </c>
      <c r="G110" s="58" t="str">
        <f>IF(ISERROR('One District'!B101)," ",1-E110)</f>
        <v xml:space="preserve"> </v>
      </c>
      <c r="H110" s="64" t="str">
        <f>IF(ISERROR('One District'!B101)," ",'One District'!AB101&amp;" ("&amp;TEXT(10*ROUND('One District'!Z101/10,0),"#,#00")&amp;"), "&amp;'One District'!AG101&amp;" ("&amp;TEXT(10*ROUND('One District'!AE101/10,0),"#,#00")&amp;")")</f>
        <v xml:space="preserve"> </v>
      </c>
    </row>
    <row r="111" spans="2:8" x14ac:dyDescent="0.25">
      <c r="B111" s="63" t="str">
        <f>IF(ISERROR('One District'!B102)," ",'One District'!C102)</f>
        <v xml:space="preserve"> </v>
      </c>
      <c r="C111" s="57" t="str">
        <f>IF(ISERROR('One District'!B102)," ",50*ROUND('One District'!D102/50,0))</f>
        <v xml:space="preserve"> </v>
      </c>
      <c r="D111" s="57" t="str">
        <f>IF(ISERROR('One District'!B102)," ",50*ROUND('One District'!F102/50,0))</f>
        <v xml:space="preserve"> </v>
      </c>
      <c r="E111" s="58" t="str">
        <f>IF(ISERROR('One District'!B102)," ",'One District'!E102)</f>
        <v xml:space="preserve"> </v>
      </c>
      <c r="F111" s="57" t="str">
        <f>IF(ISERROR('One District'!B102)," ",C111-D111)</f>
        <v xml:space="preserve"> </v>
      </c>
      <c r="G111" s="58" t="str">
        <f>IF(ISERROR('One District'!B102)," ",1-E111)</f>
        <v xml:space="preserve"> </v>
      </c>
      <c r="H111" s="64" t="str">
        <f>IF(ISERROR('One District'!B102)," ",'One District'!AB102&amp;" ("&amp;TEXT(10*ROUND('One District'!Z102/10,0),"#,#00")&amp;"), "&amp;'One District'!AG102&amp;" ("&amp;TEXT(10*ROUND('One District'!AE102/10,0),"#,#00")&amp;")")</f>
        <v xml:space="preserve"> </v>
      </c>
    </row>
    <row r="112" spans="2:8" x14ac:dyDescent="0.25">
      <c r="B112" s="63" t="str">
        <f>IF(ISERROR('One District'!B103)," ",'One District'!C103)</f>
        <v xml:space="preserve"> </v>
      </c>
      <c r="C112" s="57" t="str">
        <f>IF(ISERROR('One District'!B103)," ",50*ROUND('One District'!D103/50,0))</f>
        <v xml:space="preserve"> </v>
      </c>
      <c r="D112" s="57" t="str">
        <f>IF(ISERROR('One District'!B103)," ",50*ROUND('One District'!F103/50,0))</f>
        <v xml:space="preserve"> </v>
      </c>
      <c r="E112" s="58" t="str">
        <f>IF(ISERROR('One District'!B103)," ",'One District'!E103)</f>
        <v xml:space="preserve"> </v>
      </c>
      <c r="F112" s="57" t="str">
        <f>IF(ISERROR('One District'!B103)," ",C112-D112)</f>
        <v xml:space="preserve"> </v>
      </c>
      <c r="G112" s="58" t="str">
        <f>IF(ISERROR('One District'!B103)," ",1-E112)</f>
        <v xml:space="preserve"> </v>
      </c>
      <c r="H112" s="64" t="str">
        <f>IF(ISERROR('One District'!B103)," ",'One District'!AB103&amp;" ("&amp;TEXT(10*ROUND('One District'!Z103/10,0),"#,#00")&amp;"), "&amp;'One District'!AG103&amp;" ("&amp;TEXT(10*ROUND('One District'!AE103/10,0),"#,#00")&amp;")")</f>
        <v xml:space="preserve"> </v>
      </c>
    </row>
    <row r="113" spans="2:8" x14ac:dyDescent="0.25">
      <c r="B113" s="63" t="str">
        <f>IF(ISERROR('One District'!B104)," ",'One District'!C104)</f>
        <v xml:space="preserve"> </v>
      </c>
      <c r="C113" s="57" t="str">
        <f>IF(ISERROR('One District'!B104)," ",50*ROUND('One District'!D104/50,0))</f>
        <v xml:space="preserve"> </v>
      </c>
      <c r="D113" s="57" t="str">
        <f>IF(ISERROR('One District'!B104)," ",50*ROUND('One District'!F104/50,0))</f>
        <v xml:space="preserve"> </v>
      </c>
      <c r="E113" s="58" t="str">
        <f>IF(ISERROR('One District'!B104)," ",'One District'!E104)</f>
        <v xml:space="preserve"> </v>
      </c>
      <c r="F113" s="57" t="str">
        <f>IF(ISERROR('One District'!B104)," ",C113-D113)</f>
        <v xml:space="preserve"> </v>
      </c>
      <c r="G113" s="58" t="str">
        <f>IF(ISERROR('One District'!B104)," ",1-E113)</f>
        <v xml:space="preserve"> </v>
      </c>
      <c r="H113" s="64" t="str">
        <f>IF(ISERROR('One District'!B104)," ",'One District'!AB104&amp;" ("&amp;TEXT(10*ROUND('One District'!Z104/10,0),"#,#00")&amp;"), "&amp;'One District'!AG104&amp;" ("&amp;TEXT(10*ROUND('One District'!AE104/10,0),"#,#00")&amp;")")</f>
        <v xml:space="preserve"> </v>
      </c>
    </row>
    <row r="114" spans="2:8" x14ac:dyDescent="0.25">
      <c r="B114" s="63" t="str">
        <f>IF(ISERROR('One District'!B105)," ",'One District'!C105)</f>
        <v xml:space="preserve"> </v>
      </c>
      <c r="C114" s="57" t="str">
        <f>IF(ISERROR('One District'!B105)," ",50*ROUND('One District'!D105/50,0))</f>
        <v xml:space="preserve"> </v>
      </c>
      <c r="D114" s="57" t="str">
        <f>IF(ISERROR('One District'!B105)," ",50*ROUND('One District'!F105/50,0))</f>
        <v xml:space="preserve"> </v>
      </c>
      <c r="E114" s="58" t="str">
        <f>IF(ISERROR('One District'!B105)," ",'One District'!E105)</f>
        <v xml:space="preserve"> </v>
      </c>
      <c r="F114" s="57" t="str">
        <f>IF(ISERROR('One District'!B105)," ",C114-D114)</f>
        <v xml:space="preserve"> </v>
      </c>
      <c r="G114" s="58" t="str">
        <f>IF(ISERROR('One District'!B105)," ",1-E114)</f>
        <v xml:space="preserve"> </v>
      </c>
      <c r="H114" s="64" t="str">
        <f>IF(ISERROR('One District'!B105)," ",'One District'!AB105&amp;" ("&amp;TEXT(10*ROUND('One District'!Z105/10,0),"#,#00")&amp;"), "&amp;'One District'!AG105&amp;" ("&amp;TEXT(10*ROUND('One District'!AE105/10,0),"#,#00")&amp;")")</f>
        <v xml:space="preserve"> </v>
      </c>
    </row>
    <row r="115" spans="2:8" x14ac:dyDescent="0.25">
      <c r="B115" s="63" t="str">
        <f>IF(ISERROR('One District'!B106)," ",'One District'!C106)</f>
        <v xml:space="preserve"> </v>
      </c>
      <c r="C115" s="57" t="str">
        <f>IF(ISERROR('One District'!B106)," ",50*ROUND('One District'!D106/50,0))</f>
        <v xml:space="preserve"> </v>
      </c>
      <c r="D115" s="57" t="str">
        <f>IF(ISERROR('One District'!B106)," ",50*ROUND('One District'!F106/50,0))</f>
        <v xml:space="preserve"> </v>
      </c>
      <c r="E115" s="58" t="str">
        <f>IF(ISERROR('One District'!B106)," ",'One District'!E106)</f>
        <v xml:space="preserve"> </v>
      </c>
      <c r="F115" s="57" t="str">
        <f>IF(ISERROR('One District'!B106)," ",C115-D115)</f>
        <v xml:space="preserve"> </v>
      </c>
      <c r="G115" s="58" t="str">
        <f>IF(ISERROR('One District'!B106)," ",1-E115)</f>
        <v xml:space="preserve"> </v>
      </c>
      <c r="H115" s="64" t="str">
        <f>IF(ISERROR('One District'!B106)," ",'One District'!AB106&amp;" ("&amp;TEXT(10*ROUND('One District'!Z106/10,0),"#,#00")&amp;"), "&amp;'One District'!AG106&amp;" ("&amp;TEXT(10*ROUND('One District'!AE106/10,0),"#,#00")&amp;")")</f>
        <v xml:space="preserve"> </v>
      </c>
    </row>
    <row r="116" spans="2:8" x14ac:dyDescent="0.25">
      <c r="B116" s="63" t="str">
        <f>IF(ISERROR('One District'!B107)," ",'One District'!C107)</f>
        <v xml:space="preserve"> </v>
      </c>
      <c r="C116" s="57" t="str">
        <f>IF(ISERROR('One District'!B107)," ",50*ROUND('One District'!D107/50,0))</f>
        <v xml:space="preserve"> </v>
      </c>
      <c r="D116" s="57" t="str">
        <f>IF(ISERROR('One District'!B107)," ",50*ROUND('One District'!F107/50,0))</f>
        <v xml:space="preserve"> </v>
      </c>
      <c r="E116" s="58" t="str">
        <f>IF(ISERROR('One District'!B107)," ",'One District'!E107)</f>
        <v xml:space="preserve"> </v>
      </c>
      <c r="F116" s="57" t="str">
        <f>IF(ISERROR('One District'!B107)," ",C116-D116)</f>
        <v xml:space="preserve"> </v>
      </c>
      <c r="G116" s="58" t="str">
        <f>IF(ISERROR('One District'!B107)," ",1-E116)</f>
        <v xml:space="preserve"> </v>
      </c>
      <c r="H116" s="64" t="str">
        <f>IF(ISERROR('One District'!B107)," ",'One District'!AB107&amp;" ("&amp;TEXT(10*ROUND('One District'!Z107/10,0),"#,#00")&amp;"), "&amp;'One District'!AG107&amp;" ("&amp;TEXT(10*ROUND('One District'!AE107/10,0),"#,#00")&amp;")")</f>
        <v xml:space="preserve"> </v>
      </c>
    </row>
    <row r="117" spans="2:8" x14ac:dyDescent="0.25">
      <c r="B117" s="63" t="str">
        <f>IF(ISERROR('One District'!B108)," ",'One District'!C108)</f>
        <v xml:space="preserve"> </v>
      </c>
      <c r="C117" s="57" t="str">
        <f>IF(ISERROR('One District'!B108)," ",50*ROUND('One District'!D108/50,0))</f>
        <v xml:space="preserve"> </v>
      </c>
      <c r="D117" s="57" t="str">
        <f>IF(ISERROR('One District'!B108)," ",50*ROUND('One District'!F108/50,0))</f>
        <v xml:space="preserve"> </v>
      </c>
      <c r="E117" s="58" t="str">
        <f>IF(ISERROR('One District'!B108)," ",'One District'!E108)</f>
        <v xml:space="preserve"> </v>
      </c>
      <c r="F117" s="57" t="str">
        <f>IF(ISERROR('One District'!B108)," ",C117-D117)</f>
        <v xml:space="preserve"> </v>
      </c>
      <c r="G117" s="58" t="str">
        <f>IF(ISERROR('One District'!B108)," ",1-E117)</f>
        <v xml:space="preserve"> </v>
      </c>
      <c r="H117" s="64" t="str">
        <f>IF(ISERROR('One District'!B108)," ",'One District'!AB108&amp;" ("&amp;TEXT(10*ROUND('One District'!Z108/10,0),"#,#00")&amp;"), "&amp;'One District'!AG108&amp;" ("&amp;TEXT(10*ROUND('One District'!AE108/10,0),"#,#00")&amp;")")</f>
        <v xml:space="preserve"> </v>
      </c>
    </row>
    <row r="118" spans="2:8" x14ac:dyDescent="0.25">
      <c r="B118" s="63" t="str">
        <f>IF(ISERROR('One District'!B109)," ",'One District'!C109)</f>
        <v xml:space="preserve"> </v>
      </c>
      <c r="C118" s="57" t="str">
        <f>IF(ISERROR('One District'!B109)," ",50*ROUND('One District'!D109/50,0))</f>
        <v xml:space="preserve"> </v>
      </c>
      <c r="D118" s="57" t="str">
        <f>IF(ISERROR('One District'!B109)," ",50*ROUND('One District'!F109/50,0))</f>
        <v xml:space="preserve"> </v>
      </c>
      <c r="E118" s="58" t="str">
        <f>IF(ISERROR('One District'!B109)," ",'One District'!E109)</f>
        <v xml:space="preserve"> </v>
      </c>
      <c r="F118" s="57" t="str">
        <f>IF(ISERROR('One District'!B109)," ",C118-D118)</f>
        <v xml:space="preserve"> </v>
      </c>
      <c r="G118" s="58" t="str">
        <f>IF(ISERROR('One District'!B109)," ",1-E118)</f>
        <v xml:space="preserve"> </v>
      </c>
      <c r="H118" s="64" t="str">
        <f>IF(ISERROR('One District'!B109)," ",'One District'!AB109&amp;" ("&amp;TEXT(10*ROUND('One District'!Z109/10,0),"#,#00")&amp;"), "&amp;'One District'!AG109&amp;" ("&amp;TEXT(10*ROUND('One District'!AE109/10,0),"#,#00")&amp;")")</f>
        <v xml:space="preserve"> </v>
      </c>
    </row>
    <row r="119" spans="2:8" x14ac:dyDescent="0.25">
      <c r="B119" s="63" t="str">
        <f>IF(ISERROR('One District'!B110)," ",'One District'!C110)</f>
        <v xml:space="preserve"> </v>
      </c>
      <c r="C119" s="57" t="str">
        <f>IF(ISERROR('One District'!B110)," ",50*ROUND('One District'!D110/50,0))</f>
        <v xml:space="preserve"> </v>
      </c>
      <c r="D119" s="57" t="str">
        <f>IF(ISERROR('One District'!B110)," ",50*ROUND('One District'!F110/50,0))</f>
        <v xml:space="preserve"> </v>
      </c>
      <c r="E119" s="58" t="str">
        <f>IF(ISERROR('One District'!B110)," ",'One District'!E110)</f>
        <v xml:space="preserve"> </v>
      </c>
      <c r="F119" s="57" t="str">
        <f>IF(ISERROR('One District'!B110)," ",C119-D119)</f>
        <v xml:space="preserve"> </v>
      </c>
      <c r="G119" s="58" t="str">
        <f>IF(ISERROR('One District'!B110)," ",1-E119)</f>
        <v xml:space="preserve"> </v>
      </c>
      <c r="H119" s="64" t="str">
        <f>IF(ISERROR('One District'!B110)," ",'One District'!AB110&amp;" ("&amp;TEXT(10*ROUND('One District'!Z110/10,0),"#,#00")&amp;"), "&amp;'One District'!AG110&amp;" ("&amp;TEXT(10*ROUND('One District'!AE110/10,0),"#,#00")&amp;")")</f>
        <v xml:space="preserve"> </v>
      </c>
    </row>
    <row r="120" spans="2:8" x14ac:dyDescent="0.25">
      <c r="B120" s="63" t="str">
        <f>IF(ISERROR('One District'!B111)," ",'One District'!C111)</f>
        <v xml:space="preserve"> </v>
      </c>
      <c r="C120" s="57" t="str">
        <f>IF(ISERROR('One District'!B111)," ",50*ROUND('One District'!D111/50,0))</f>
        <v xml:space="preserve"> </v>
      </c>
      <c r="D120" s="57" t="str">
        <f>IF(ISERROR('One District'!B111)," ",50*ROUND('One District'!F111/50,0))</f>
        <v xml:space="preserve"> </v>
      </c>
      <c r="E120" s="58" t="str">
        <f>IF(ISERROR('One District'!B111)," ",'One District'!E111)</f>
        <v xml:space="preserve"> </v>
      </c>
      <c r="F120" s="57" t="str">
        <f>IF(ISERROR('One District'!B111)," ",C120-D120)</f>
        <v xml:space="preserve"> </v>
      </c>
      <c r="G120" s="58" t="str">
        <f>IF(ISERROR('One District'!B111)," ",1-E120)</f>
        <v xml:space="preserve"> </v>
      </c>
      <c r="H120" s="64" t="str">
        <f>IF(ISERROR('One District'!B111)," ",'One District'!AB111&amp;" ("&amp;TEXT(10*ROUND('One District'!Z111/10,0),"#,#00")&amp;"), "&amp;'One District'!AG111&amp;" ("&amp;TEXT(10*ROUND('One District'!AE111/10,0),"#,#00")&amp;")")</f>
        <v xml:space="preserve"> </v>
      </c>
    </row>
    <row r="121" spans="2:8" x14ac:dyDescent="0.25">
      <c r="B121" s="63" t="str">
        <f>IF(ISERROR('One District'!B112)," ",'One District'!C112)</f>
        <v xml:space="preserve"> </v>
      </c>
      <c r="C121" s="57" t="str">
        <f>IF(ISERROR('One District'!B112)," ",50*ROUND('One District'!D112/50,0))</f>
        <v xml:space="preserve"> </v>
      </c>
      <c r="D121" s="57" t="str">
        <f>IF(ISERROR('One District'!B112)," ",50*ROUND('One District'!F112/50,0))</f>
        <v xml:space="preserve"> </v>
      </c>
      <c r="E121" s="58" t="str">
        <f>IF(ISERROR('One District'!B112)," ",'One District'!E112)</f>
        <v xml:space="preserve"> </v>
      </c>
      <c r="F121" s="57" t="str">
        <f>IF(ISERROR('One District'!B112)," ",C121-D121)</f>
        <v xml:space="preserve"> </v>
      </c>
      <c r="G121" s="58" t="str">
        <f>IF(ISERROR('One District'!B112)," ",1-E121)</f>
        <v xml:space="preserve"> </v>
      </c>
      <c r="H121" s="64" t="str">
        <f>IF(ISERROR('One District'!B112)," ",'One District'!AB112&amp;" ("&amp;TEXT(10*ROUND('One District'!Z112/10,0),"#,#00")&amp;"), "&amp;'One District'!AG112&amp;" ("&amp;TEXT(10*ROUND('One District'!AE112/10,0),"#,#00")&amp;")")</f>
        <v xml:space="preserve"> </v>
      </c>
    </row>
    <row r="122" spans="2:8" x14ac:dyDescent="0.25">
      <c r="B122" s="63" t="str">
        <f>IF(ISERROR('One District'!B113)," ",'One District'!C113)</f>
        <v xml:space="preserve"> </v>
      </c>
      <c r="C122" s="57" t="str">
        <f>IF(ISERROR('One District'!B113)," ",50*ROUND('One District'!D113/50,0))</f>
        <v xml:space="preserve"> </v>
      </c>
      <c r="D122" s="57" t="str">
        <f>IF(ISERROR('One District'!B113)," ",50*ROUND('One District'!F113/50,0))</f>
        <v xml:space="preserve"> </v>
      </c>
      <c r="E122" s="58" t="str">
        <f>IF(ISERROR('One District'!B113)," ",'One District'!E113)</f>
        <v xml:space="preserve"> </v>
      </c>
      <c r="F122" s="57" t="str">
        <f>IF(ISERROR('One District'!B113)," ",C122-D122)</f>
        <v xml:space="preserve"> </v>
      </c>
      <c r="G122" s="58" t="str">
        <f>IF(ISERROR('One District'!B113)," ",1-E122)</f>
        <v xml:space="preserve"> </v>
      </c>
      <c r="H122" s="64" t="str">
        <f>IF(ISERROR('One District'!B113)," ",'One District'!AB113&amp;" ("&amp;TEXT(10*ROUND('One District'!Z113/10,0),"#,#00")&amp;"), "&amp;'One District'!AG113&amp;" ("&amp;TEXT(10*ROUND('One District'!AE113/10,0),"#,#00")&amp;")")</f>
        <v xml:space="preserve"> </v>
      </c>
    </row>
    <row r="123" spans="2:8" x14ac:dyDescent="0.25">
      <c r="B123" s="63" t="str">
        <f>IF(ISERROR('One District'!B114)," ",'One District'!C114)</f>
        <v xml:space="preserve"> </v>
      </c>
      <c r="C123" s="57" t="str">
        <f>IF(ISERROR('One District'!B114)," ",50*ROUND('One District'!D114/50,0))</f>
        <v xml:space="preserve"> </v>
      </c>
      <c r="D123" s="57" t="str">
        <f>IF(ISERROR('One District'!B114)," ",50*ROUND('One District'!F114/50,0))</f>
        <v xml:space="preserve"> </v>
      </c>
      <c r="E123" s="58" t="str">
        <f>IF(ISERROR('One District'!B114)," ",'One District'!E114)</f>
        <v xml:space="preserve"> </v>
      </c>
      <c r="F123" s="57" t="str">
        <f>IF(ISERROR('One District'!B114)," ",C123-D123)</f>
        <v xml:space="preserve"> </v>
      </c>
      <c r="G123" s="58" t="str">
        <f>IF(ISERROR('One District'!B114)," ",1-E123)</f>
        <v xml:space="preserve"> </v>
      </c>
      <c r="H123" s="64" t="str">
        <f>IF(ISERROR('One District'!B114)," ",'One District'!AB114&amp;" ("&amp;TEXT(10*ROUND('One District'!Z114/10,0),"#,#00")&amp;"), "&amp;'One District'!AG114&amp;" ("&amp;TEXT(10*ROUND('One District'!AE114/10,0),"#,#00")&amp;")")</f>
        <v xml:space="preserve"> </v>
      </c>
    </row>
    <row r="124" spans="2:8" x14ac:dyDescent="0.25">
      <c r="B124" s="63" t="str">
        <f>IF(ISERROR('One District'!B115)," ",'One District'!C115)</f>
        <v xml:space="preserve"> </v>
      </c>
      <c r="C124" s="57" t="str">
        <f>IF(ISERROR('One District'!B115)," ",50*ROUND('One District'!D115/50,0))</f>
        <v xml:space="preserve"> </v>
      </c>
      <c r="D124" s="57" t="str">
        <f>IF(ISERROR('One District'!B115)," ",50*ROUND('One District'!F115/50,0))</f>
        <v xml:space="preserve"> </v>
      </c>
      <c r="E124" s="58" t="str">
        <f>IF(ISERROR('One District'!B115)," ",'One District'!E115)</f>
        <v xml:space="preserve"> </v>
      </c>
      <c r="F124" s="57" t="str">
        <f>IF(ISERROR('One District'!B115)," ",C124-D124)</f>
        <v xml:space="preserve"> </v>
      </c>
      <c r="G124" s="58" t="str">
        <f>IF(ISERROR('One District'!B115)," ",1-E124)</f>
        <v xml:space="preserve"> </v>
      </c>
      <c r="H124" s="64" t="str">
        <f>IF(ISERROR('One District'!B115)," ",'One District'!AB115&amp;" ("&amp;TEXT(10*ROUND('One District'!Z115/10,0),"#,#00")&amp;"), "&amp;'One District'!AG115&amp;" ("&amp;TEXT(10*ROUND('One District'!AE115/10,0),"#,#00")&amp;")")</f>
        <v xml:space="preserve"> </v>
      </c>
    </row>
    <row r="125" spans="2:8" x14ac:dyDescent="0.25">
      <c r="B125" s="63" t="str">
        <f>IF(ISERROR('One District'!B116)," ",'One District'!C116)</f>
        <v xml:space="preserve"> </v>
      </c>
      <c r="C125" s="57" t="str">
        <f>IF(ISERROR('One District'!B116)," ",50*ROUND('One District'!D116/50,0))</f>
        <v xml:space="preserve"> </v>
      </c>
      <c r="D125" s="57" t="str">
        <f>IF(ISERROR('One District'!B116)," ",50*ROUND('One District'!F116/50,0))</f>
        <v xml:space="preserve"> </v>
      </c>
      <c r="E125" s="58" t="str">
        <f>IF(ISERROR('One District'!B116)," ",'One District'!E116)</f>
        <v xml:space="preserve"> </v>
      </c>
      <c r="F125" s="57" t="str">
        <f>IF(ISERROR('One District'!B116)," ",C125-D125)</f>
        <v xml:space="preserve"> </v>
      </c>
      <c r="G125" s="58" t="str">
        <f>IF(ISERROR('One District'!B116)," ",1-E125)</f>
        <v xml:space="preserve"> </v>
      </c>
      <c r="H125" s="64" t="str">
        <f>IF(ISERROR('One District'!B116)," ",'One District'!AB116&amp;" ("&amp;TEXT(10*ROUND('One District'!Z116/10,0),"#,#00")&amp;"), "&amp;'One District'!AG116&amp;" ("&amp;TEXT(10*ROUND('One District'!AE116/10,0),"#,#00")&amp;")")</f>
        <v xml:space="preserve"> </v>
      </c>
    </row>
    <row r="126" spans="2:8" x14ac:dyDescent="0.25">
      <c r="B126" s="63" t="str">
        <f>IF(ISERROR('One District'!B117)," ",'One District'!C117)</f>
        <v xml:space="preserve"> </v>
      </c>
      <c r="C126" s="57" t="str">
        <f>IF(ISERROR('One District'!B117)," ",50*ROUND('One District'!D117/50,0))</f>
        <v xml:space="preserve"> </v>
      </c>
      <c r="D126" s="57" t="str">
        <f>IF(ISERROR('One District'!B117)," ",50*ROUND('One District'!F117/50,0))</f>
        <v xml:space="preserve"> </v>
      </c>
      <c r="E126" s="58" t="str">
        <f>IF(ISERROR('One District'!B117)," ",'One District'!E117)</f>
        <v xml:space="preserve"> </v>
      </c>
      <c r="F126" s="57" t="str">
        <f>IF(ISERROR('One District'!B117)," ",C126-D126)</f>
        <v xml:space="preserve"> </v>
      </c>
      <c r="G126" s="58" t="str">
        <f>IF(ISERROR('One District'!B117)," ",1-E126)</f>
        <v xml:space="preserve"> </v>
      </c>
      <c r="H126" s="64" t="str">
        <f>IF(ISERROR('One District'!B117)," ",'One District'!AB117&amp;" ("&amp;TEXT(10*ROUND('One District'!Z117/10,0),"#,#00")&amp;"), "&amp;'One District'!AG117&amp;" ("&amp;TEXT(10*ROUND('One District'!AE117/10,0),"#,#00")&amp;")")</f>
        <v xml:space="preserve"> </v>
      </c>
    </row>
    <row r="127" spans="2:8" x14ac:dyDescent="0.25">
      <c r="B127" s="63" t="str">
        <f>IF(ISERROR('One District'!B118)," ",'One District'!C118)</f>
        <v xml:space="preserve"> </v>
      </c>
      <c r="C127" s="57" t="str">
        <f>IF(ISERROR('One District'!B118)," ",50*ROUND('One District'!D118/50,0))</f>
        <v xml:space="preserve"> </v>
      </c>
      <c r="D127" s="57" t="str">
        <f>IF(ISERROR('One District'!B118)," ",50*ROUND('One District'!F118/50,0))</f>
        <v xml:space="preserve"> </v>
      </c>
      <c r="E127" s="58" t="str">
        <f>IF(ISERROR('One District'!B118)," ",'One District'!E118)</f>
        <v xml:space="preserve"> </v>
      </c>
      <c r="F127" s="57" t="str">
        <f>IF(ISERROR('One District'!B118)," ",C127-D127)</f>
        <v xml:space="preserve"> </v>
      </c>
      <c r="G127" s="58" t="str">
        <f>IF(ISERROR('One District'!B118)," ",1-E127)</f>
        <v xml:space="preserve"> </v>
      </c>
      <c r="H127" s="64" t="str">
        <f>IF(ISERROR('One District'!B118)," ",'One District'!AB118&amp;" ("&amp;TEXT(10*ROUND('One District'!Z118/10,0),"#,#00")&amp;"), "&amp;'One District'!AG118&amp;" ("&amp;TEXT(10*ROUND('One District'!AE118/10,0),"#,#00")&amp;")")</f>
        <v xml:space="preserve"> </v>
      </c>
    </row>
    <row r="128" spans="2:8" x14ac:dyDescent="0.25">
      <c r="B128" s="63" t="str">
        <f>IF(ISERROR('One District'!B119)," ",'One District'!C119)</f>
        <v xml:space="preserve"> </v>
      </c>
      <c r="C128" s="57" t="str">
        <f>IF(ISERROR('One District'!B119)," ",50*ROUND('One District'!D119/50,0))</f>
        <v xml:space="preserve"> </v>
      </c>
      <c r="D128" s="57" t="str">
        <f>IF(ISERROR('One District'!B119)," ",50*ROUND('One District'!F119/50,0))</f>
        <v xml:space="preserve"> </v>
      </c>
      <c r="E128" s="58" t="str">
        <f>IF(ISERROR('One District'!B119)," ",'One District'!E119)</f>
        <v xml:space="preserve"> </v>
      </c>
      <c r="F128" s="57" t="str">
        <f>IF(ISERROR('One District'!B119)," ",C128-D128)</f>
        <v xml:space="preserve"> </v>
      </c>
      <c r="G128" s="58" t="str">
        <f>IF(ISERROR('One District'!B119)," ",1-E128)</f>
        <v xml:space="preserve"> </v>
      </c>
      <c r="H128" s="64" t="str">
        <f>IF(ISERROR('One District'!B119)," ",'One District'!AB119&amp;" ("&amp;TEXT(10*ROUND('One District'!Z119/10,0),"#,#00")&amp;"), "&amp;'One District'!AG119&amp;" ("&amp;TEXT(10*ROUND('One District'!AE119/10,0),"#,#00")&amp;")")</f>
        <v xml:space="preserve"> </v>
      </c>
    </row>
    <row r="129" spans="2:8" x14ac:dyDescent="0.25">
      <c r="B129" s="63" t="str">
        <f>IF(ISERROR('One District'!B120)," ",'One District'!C120)</f>
        <v xml:space="preserve"> </v>
      </c>
      <c r="C129" s="57" t="str">
        <f>IF(ISERROR('One District'!B120)," ",50*ROUND('One District'!D120/50,0))</f>
        <v xml:space="preserve"> </v>
      </c>
      <c r="D129" s="57" t="str">
        <f>IF(ISERROR('One District'!B120)," ",50*ROUND('One District'!F120/50,0))</f>
        <v xml:space="preserve"> </v>
      </c>
      <c r="E129" s="58" t="str">
        <f>IF(ISERROR('One District'!B120)," ",'One District'!E120)</f>
        <v xml:space="preserve"> </v>
      </c>
      <c r="F129" s="57" t="str">
        <f>IF(ISERROR('One District'!B120)," ",C129-D129)</f>
        <v xml:space="preserve"> </v>
      </c>
      <c r="G129" s="58" t="str">
        <f>IF(ISERROR('One District'!B120)," ",1-E129)</f>
        <v xml:space="preserve"> </v>
      </c>
      <c r="H129" s="64" t="str">
        <f>IF(ISERROR('One District'!B120)," ",'One District'!AB120&amp;" ("&amp;TEXT(10*ROUND('One District'!Z120/10,0),"#,#00")&amp;"), "&amp;'One District'!AG120&amp;" ("&amp;TEXT(10*ROUND('One District'!AE120/10,0),"#,#00")&amp;")")</f>
        <v xml:space="preserve"> </v>
      </c>
    </row>
    <row r="130" spans="2:8" x14ac:dyDescent="0.25">
      <c r="B130" s="63" t="str">
        <f>IF(ISERROR('One District'!B121)," ",'One District'!C121)</f>
        <v xml:space="preserve"> </v>
      </c>
      <c r="C130" s="57" t="str">
        <f>IF(ISERROR('One District'!B121)," ",50*ROUND('One District'!D121/50,0))</f>
        <v xml:space="preserve"> </v>
      </c>
      <c r="D130" s="57" t="str">
        <f>IF(ISERROR('One District'!B121)," ",50*ROUND('One District'!F121/50,0))</f>
        <v xml:space="preserve"> </v>
      </c>
      <c r="E130" s="58" t="str">
        <f>IF(ISERROR('One District'!B121)," ",'One District'!E121)</f>
        <v xml:space="preserve"> </v>
      </c>
      <c r="F130" s="57" t="str">
        <f>IF(ISERROR('One District'!B121)," ",C130-D130)</f>
        <v xml:space="preserve"> </v>
      </c>
      <c r="G130" s="58" t="str">
        <f>IF(ISERROR('One District'!B121)," ",1-E130)</f>
        <v xml:space="preserve"> </v>
      </c>
      <c r="H130" s="64" t="str">
        <f>IF(ISERROR('One District'!B121)," ",'One District'!AB121&amp;" ("&amp;TEXT(10*ROUND('One District'!Z121/10,0),"#,#00")&amp;"), "&amp;'One District'!AG121&amp;" ("&amp;TEXT(10*ROUND('One District'!AE121/10,0),"#,#00")&amp;")")</f>
        <v xml:space="preserve"> </v>
      </c>
    </row>
    <row r="131" spans="2:8" x14ac:dyDescent="0.25">
      <c r="B131" s="63" t="str">
        <f>IF(ISERROR('One District'!B122)," ",'One District'!C122)</f>
        <v xml:space="preserve"> </v>
      </c>
      <c r="C131" s="57" t="str">
        <f>IF(ISERROR('One District'!B122)," ",50*ROUND('One District'!D122/50,0))</f>
        <v xml:space="preserve"> </v>
      </c>
      <c r="D131" s="57" t="str">
        <f>IF(ISERROR('One District'!B122)," ",50*ROUND('One District'!F122/50,0))</f>
        <v xml:space="preserve"> </v>
      </c>
      <c r="E131" s="58" t="str">
        <f>IF(ISERROR('One District'!B122)," ",'One District'!E122)</f>
        <v xml:space="preserve"> </v>
      </c>
      <c r="F131" s="57" t="str">
        <f>IF(ISERROR('One District'!B122)," ",C131-D131)</f>
        <v xml:space="preserve"> </v>
      </c>
      <c r="G131" s="58" t="str">
        <f>IF(ISERROR('One District'!B122)," ",1-E131)</f>
        <v xml:space="preserve"> </v>
      </c>
      <c r="H131" s="64" t="str">
        <f>IF(ISERROR('One District'!B122)," ",'One District'!AB122&amp;" ("&amp;TEXT(10*ROUND('One District'!Z122/10,0),"#,#00")&amp;"), "&amp;'One District'!AG122&amp;" ("&amp;TEXT(10*ROUND('One District'!AE122/10,0),"#,#00")&amp;")")</f>
        <v xml:space="preserve"> </v>
      </c>
    </row>
    <row r="132" spans="2:8" x14ac:dyDescent="0.25">
      <c r="B132" s="63" t="str">
        <f>IF(ISERROR('One District'!B123)," ",'One District'!C123)</f>
        <v xml:space="preserve"> </v>
      </c>
      <c r="C132" s="57" t="str">
        <f>IF(ISERROR('One District'!B123)," ",50*ROUND('One District'!D123/50,0))</f>
        <v xml:space="preserve"> </v>
      </c>
      <c r="D132" s="57" t="str">
        <f>IF(ISERROR('One District'!B123)," ",50*ROUND('One District'!F123/50,0))</f>
        <v xml:space="preserve"> </v>
      </c>
      <c r="E132" s="58" t="str">
        <f>IF(ISERROR('One District'!B123)," ",'One District'!E123)</f>
        <v xml:space="preserve"> </v>
      </c>
      <c r="F132" s="57" t="str">
        <f>IF(ISERROR('One District'!B123)," ",C132-D132)</f>
        <v xml:space="preserve"> </v>
      </c>
      <c r="G132" s="58" t="str">
        <f>IF(ISERROR('One District'!B123)," ",1-E132)</f>
        <v xml:space="preserve"> </v>
      </c>
      <c r="H132" s="64" t="str">
        <f>IF(ISERROR('One District'!B123)," ",'One District'!AB123&amp;" ("&amp;TEXT(10*ROUND('One District'!Z123/10,0),"#,#00")&amp;"), "&amp;'One District'!AG123&amp;" ("&amp;TEXT(10*ROUND('One District'!AE123/10,0),"#,#00")&amp;")")</f>
        <v xml:space="preserve"> </v>
      </c>
    </row>
    <row r="133" spans="2:8" x14ac:dyDescent="0.25">
      <c r="B133" s="63" t="str">
        <f>IF(ISERROR('One District'!B124)," ",'One District'!C124)</f>
        <v xml:space="preserve"> </v>
      </c>
      <c r="C133" s="57" t="str">
        <f>IF(ISERROR('One District'!B124)," ",50*ROUND('One District'!D124/50,0))</f>
        <v xml:space="preserve"> </v>
      </c>
      <c r="D133" s="57" t="str">
        <f>IF(ISERROR('One District'!B124)," ",50*ROUND('One District'!F124/50,0))</f>
        <v xml:space="preserve"> </v>
      </c>
      <c r="E133" s="58" t="str">
        <f>IF(ISERROR('One District'!B124)," ",'One District'!E124)</f>
        <v xml:space="preserve"> </v>
      </c>
      <c r="F133" s="57" t="str">
        <f>IF(ISERROR('One District'!B124)," ",C133-D133)</f>
        <v xml:space="preserve"> </v>
      </c>
      <c r="G133" s="58" t="str">
        <f>IF(ISERROR('One District'!B124)," ",1-E133)</f>
        <v xml:space="preserve"> </v>
      </c>
      <c r="H133" s="64" t="str">
        <f>IF(ISERROR('One District'!B124)," ",'One District'!AB124&amp;" ("&amp;TEXT(10*ROUND('One District'!Z124/10,0),"#,#00")&amp;"), "&amp;'One District'!AG124&amp;" ("&amp;TEXT(10*ROUND('One District'!AE124/10,0),"#,#00")&amp;")")</f>
        <v xml:space="preserve"> </v>
      </c>
    </row>
    <row r="134" spans="2:8" x14ac:dyDescent="0.25">
      <c r="B134" s="63" t="str">
        <f>IF(ISERROR('One District'!B125)," ",'One District'!C125)</f>
        <v xml:space="preserve"> </v>
      </c>
      <c r="C134" s="57" t="str">
        <f>IF(ISERROR('One District'!B125)," ",50*ROUND('One District'!D125/50,0))</f>
        <v xml:space="preserve"> </v>
      </c>
      <c r="D134" s="57" t="str">
        <f>IF(ISERROR('One District'!B125)," ",50*ROUND('One District'!F125/50,0))</f>
        <v xml:space="preserve"> </v>
      </c>
      <c r="E134" s="58" t="str">
        <f>IF(ISERROR('One District'!B125)," ",'One District'!E125)</f>
        <v xml:space="preserve"> </v>
      </c>
      <c r="F134" s="57" t="str">
        <f>IF(ISERROR('One District'!B125)," ",C134-D134)</f>
        <v xml:space="preserve"> </v>
      </c>
      <c r="G134" s="58" t="str">
        <f>IF(ISERROR('One District'!B125)," ",1-E134)</f>
        <v xml:space="preserve"> </v>
      </c>
      <c r="H134" s="64" t="str">
        <f>IF(ISERROR('One District'!B125)," ",'One District'!AB125&amp;" ("&amp;TEXT(10*ROUND('One District'!Z125/10,0),"#,#00")&amp;"), "&amp;'One District'!AG125&amp;" ("&amp;TEXT(10*ROUND('One District'!AE125/10,0),"#,#00")&amp;")")</f>
        <v xml:space="preserve"> </v>
      </c>
    </row>
    <row r="135" spans="2:8" x14ac:dyDescent="0.25">
      <c r="B135" s="63" t="str">
        <f>IF(ISERROR('One District'!B126)," ",'One District'!C126)</f>
        <v xml:space="preserve"> </v>
      </c>
      <c r="C135" s="57" t="str">
        <f>IF(ISERROR('One District'!B126)," ",50*ROUND('One District'!D126/50,0))</f>
        <v xml:space="preserve"> </v>
      </c>
      <c r="D135" s="57" t="str">
        <f>IF(ISERROR('One District'!B126)," ",50*ROUND('One District'!F126/50,0))</f>
        <v xml:space="preserve"> </v>
      </c>
      <c r="E135" s="58" t="str">
        <f>IF(ISERROR('One District'!B126)," ",'One District'!E126)</f>
        <v xml:space="preserve"> </v>
      </c>
      <c r="F135" s="57" t="str">
        <f>IF(ISERROR('One District'!B126)," ",C135-D135)</f>
        <v xml:space="preserve"> </v>
      </c>
      <c r="G135" s="58" t="str">
        <f>IF(ISERROR('One District'!B126)," ",1-E135)</f>
        <v xml:space="preserve"> </v>
      </c>
      <c r="H135" s="64" t="str">
        <f>IF(ISERROR('One District'!B126)," ",'One District'!AB126&amp;" ("&amp;TEXT(10*ROUND('One District'!Z126/10,0),"#,#00")&amp;"), "&amp;'One District'!AG126&amp;" ("&amp;TEXT(10*ROUND('One District'!AE126/10,0),"#,#00")&amp;")")</f>
        <v xml:space="preserve"> </v>
      </c>
    </row>
    <row r="136" spans="2:8" x14ac:dyDescent="0.25">
      <c r="B136" s="63" t="str">
        <f>IF(ISERROR('One District'!B127)," ",'One District'!C127)</f>
        <v xml:space="preserve"> </v>
      </c>
      <c r="C136" s="57" t="str">
        <f>IF(ISERROR('One District'!B127)," ",50*ROUND('One District'!D127/50,0))</f>
        <v xml:space="preserve"> </v>
      </c>
      <c r="D136" s="57" t="str">
        <f>IF(ISERROR('One District'!B127)," ",50*ROUND('One District'!F127/50,0))</f>
        <v xml:space="preserve"> </v>
      </c>
      <c r="E136" s="58" t="str">
        <f>IF(ISERROR('One District'!B127)," ",'One District'!E127)</f>
        <v xml:space="preserve"> </v>
      </c>
      <c r="F136" s="57" t="str">
        <f>IF(ISERROR('One District'!B127)," ",C136-D136)</f>
        <v xml:space="preserve"> </v>
      </c>
      <c r="G136" s="58" t="str">
        <f>IF(ISERROR('One District'!B127)," ",1-E136)</f>
        <v xml:space="preserve"> </v>
      </c>
      <c r="H136" s="64" t="str">
        <f>IF(ISERROR('One District'!B127)," ",'One District'!AB127&amp;" ("&amp;TEXT(10*ROUND('One District'!Z127/10,0),"#,#00")&amp;"), "&amp;'One District'!AG127&amp;" ("&amp;TEXT(10*ROUND('One District'!AE127/10,0),"#,#00")&amp;")")</f>
        <v xml:space="preserve"> </v>
      </c>
    </row>
    <row r="137" spans="2:8" x14ac:dyDescent="0.25">
      <c r="B137" s="63" t="str">
        <f>IF(ISERROR('One District'!B128)," ",'One District'!C128)</f>
        <v xml:space="preserve"> </v>
      </c>
      <c r="C137" s="57" t="str">
        <f>IF(ISERROR('One District'!B128)," ",50*ROUND('One District'!D128/50,0))</f>
        <v xml:space="preserve"> </v>
      </c>
      <c r="D137" s="57" t="str">
        <f>IF(ISERROR('One District'!B128)," ",50*ROUND('One District'!F128/50,0))</f>
        <v xml:space="preserve"> </v>
      </c>
      <c r="E137" s="58" t="str">
        <f>IF(ISERROR('One District'!B128)," ",'One District'!E128)</f>
        <v xml:space="preserve"> </v>
      </c>
      <c r="F137" s="57" t="str">
        <f>IF(ISERROR('One District'!B128)," ",C137-D137)</f>
        <v xml:space="preserve"> </v>
      </c>
      <c r="G137" s="58" t="str">
        <f>IF(ISERROR('One District'!B128)," ",1-E137)</f>
        <v xml:space="preserve"> </v>
      </c>
      <c r="H137" s="64" t="str">
        <f>IF(ISERROR('One District'!B128)," ",'One District'!AB128&amp;" ("&amp;TEXT(10*ROUND('One District'!Z128/10,0),"#,#00")&amp;"), "&amp;'One District'!AG128&amp;" ("&amp;TEXT(10*ROUND('One District'!AE128/10,0),"#,#00")&amp;")")</f>
        <v xml:space="preserve"> </v>
      </c>
    </row>
    <row r="138" spans="2:8" x14ac:dyDescent="0.25">
      <c r="B138" s="63" t="str">
        <f>IF(ISERROR('One District'!B129)," ",'One District'!C129)</f>
        <v xml:space="preserve"> </v>
      </c>
      <c r="C138" s="57" t="str">
        <f>IF(ISERROR('One District'!B129)," ",50*ROUND('One District'!D129/50,0))</f>
        <v xml:space="preserve"> </v>
      </c>
      <c r="D138" s="57" t="str">
        <f>IF(ISERROR('One District'!B129)," ",50*ROUND('One District'!F129/50,0))</f>
        <v xml:space="preserve"> </v>
      </c>
      <c r="E138" s="58" t="str">
        <f>IF(ISERROR('One District'!B129)," ",'One District'!E129)</f>
        <v xml:space="preserve"> </v>
      </c>
      <c r="F138" s="57" t="str">
        <f>IF(ISERROR('One District'!B129)," ",C138-D138)</f>
        <v xml:space="preserve"> </v>
      </c>
      <c r="G138" s="58" t="str">
        <f>IF(ISERROR('One District'!B129)," ",1-E138)</f>
        <v xml:space="preserve"> </v>
      </c>
      <c r="H138" s="64" t="str">
        <f>IF(ISERROR('One District'!B129)," ",'One District'!AB129&amp;" ("&amp;TEXT(10*ROUND('One District'!Z129/10,0),"#,#00")&amp;"), "&amp;'One District'!AG129&amp;" ("&amp;TEXT(10*ROUND('One District'!AE129/10,0),"#,#00")&amp;")")</f>
        <v xml:space="preserve"> </v>
      </c>
    </row>
    <row r="139" spans="2:8" x14ac:dyDescent="0.25">
      <c r="B139" s="63" t="str">
        <f>IF(ISERROR('One District'!B130)," ",'One District'!C130)</f>
        <v xml:space="preserve"> </v>
      </c>
      <c r="C139" s="57" t="str">
        <f>IF(ISERROR('One District'!B130)," ",50*ROUND('One District'!D130/50,0))</f>
        <v xml:space="preserve"> </v>
      </c>
      <c r="D139" s="57" t="str">
        <f>IF(ISERROR('One District'!B130)," ",50*ROUND('One District'!F130/50,0))</f>
        <v xml:space="preserve"> </v>
      </c>
      <c r="E139" s="58" t="str">
        <f>IF(ISERROR('One District'!B130)," ",'One District'!E130)</f>
        <v xml:space="preserve"> </v>
      </c>
      <c r="F139" s="57" t="str">
        <f>IF(ISERROR('One District'!B130)," ",C139-D139)</f>
        <v xml:space="preserve"> </v>
      </c>
      <c r="G139" s="58" t="str">
        <f>IF(ISERROR('One District'!B130)," ",1-E139)</f>
        <v xml:space="preserve"> </v>
      </c>
      <c r="H139" s="64" t="str">
        <f>IF(ISERROR('One District'!B130)," ",'One District'!AB130&amp;" ("&amp;TEXT(10*ROUND('One District'!Z130/10,0),"#,#00")&amp;"), "&amp;'One District'!AG130&amp;" ("&amp;TEXT(10*ROUND('One District'!AE130/10,0),"#,#00")&amp;")")</f>
        <v xml:space="preserve"> </v>
      </c>
    </row>
    <row r="140" spans="2:8" x14ac:dyDescent="0.25">
      <c r="B140" s="63" t="str">
        <f>IF(ISERROR('One District'!B131)," ",'One District'!C131)</f>
        <v xml:space="preserve"> </v>
      </c>
      <c r="C140" s="57" t="str">
        <f>IF(ISERROR('One District'!B131)," ",50*ROUND('One District'!D131/50,0))</f>
        <v xml:space="preserve"> </v>
      </c>
      <c r="D140" s="57" t="str">
        <f>IF(ISERROR('One District'!B131)," ",50*ROUND('One District'!F131/50,0))</f>
        <v xml:space="preserve"> </v>
      </c>
      <c r="E140" s="58" t="str">
        <f>IF(ISERROR('One District'!B131)," ",'One District'!E131)</f>
        <v xml:space="preserve"> </v>
      </c>
      <c r="F140" s="57" t="str">
        <f>IF(ISERROR('One District'!B131)," ",C140-D140)</f>
        <v xml:space="preserve"> </v>
      </c>
      <c r="G140" s="58" t="str">
        <f>IF(ISERROR('One District'!B131)," ",1-E140)</f>
        <v xml:space="preserve"> </v>
      </c>
      <c r="H140" s="64" t="str">
        <f>IF(ISERROR('One District'!B131)," ",'One District'!AB131&amp;" ("&amp;TEXT(10*ROUND('One District'!Z131/10,0),"#,#00")&amp;"), "&amp;'One District'!AG131&amp;" ("&amp;TEXT(10*ROUND('One District'!AE131/10,0),"#,#00")&amp;")")</f>
        <v xml:space="preserve"> </v>
      </c>
    </row>
    <row r="141" spans="2:8" x14ac:dyDescent="0.25">
      <c r="B141" s="63" t="str">
        <f>IF(ISERROR('One District'!B132)," ",'One District'!C132)</f>
        <v xml:space="preserve"> </v>
      </c>
      <c r="C141" s="57" t="str">
        <f>IF(ISERROR('One District'!B132)," ",50*ROUND('One District'!D132/50,0))</f>
        <v xml:space="preserve"> </v>
      </c>
      <c r="D141" s="57" t="str">
        <f>IF(ISERROR('One District'!B132)," ",50*ROUND('One District'!F132/50,0))</f>
        <v xml:space="preserve"> </v>
      </c>
      <c r="E141" s="58" t="str">
        <f>IF(ISERROR('One District'!B132)," ",'One District'!E132)</f>
        <v xml:space="preserve"> </v>
      </c>
      <c r="F141" s="57" t="str">
        <f>IF(ISERROR('One District'!B132)," ",C141-D141)</f>
        <v xml:space="preserve"> </v>
      </c>
      <c r="G141" s="58" t="str">
        <f>IF(ISERROR('One District'!B132)," ",1-E141)</f>
        <v xml:space="preserve"> </v>
      </c>
      <c r="H141" s="64" t="str">
        <f>IF(ISERROR('One District'!B132)," ",'One District'!AB132&amp;" ("&amp;TEXT(10*ROUND('One District'!Z132/10,0),"#,#00")&amp;"), "&amp;'One District'!AG132&amp;" ("&amp;TEXT(10*ROUND('One District'!AE132/10,0),"#,#00")&amp;")")</f>
        <v xml:space="preserve"> </v>
      </c>
    </row>
    <row r="142" spans="2:8" x14ac:dyDescent="0.25">
      <c r="B142" s="63" t="str">
        <f>IF(ISERROR('One District'!B133)," ",'One District'!C133)</f>
        <v xml:space="preserve"> </v>
      </c>
      <c r="C142" s="57" t="str">
        <f>IF(ISERROR('One District'!B133)," ",50*ROUND('One District'!D133/50,0))</f>
        <v xml:space="preserve"> </v>
      </c>
      <c r="D142" s="57" t="str">
        <f>IF(ISERROR('One District'!B133)," ",50*ROUND('One District'!F133/50,0))</f>
        <v xml:space="preserve"> </v>
      </c>
      <c r="E142" s="58" t="str">
        <f>IF(ISERROR('One District'!B133)," ",'One District'!E133)</f>
        <v xml:space="preserve"> </v>
      </c>
      <c r="F142" s="57" t="str">
        <f>IF(ISERROR('One District'!B133)," ",C142-D142)</f>
        <v xml:space="preserve"> </v>
      </c>
      <c r="G142" s="58" t="str">
        <f>IF(ISERROR('One District'!B133)," ",1-E142)</f>
        <v xml:space="preserve"> </v>
      </c>
      <c r="H142" s="64" t="str">
        <f>IF(ISERROR('One District'!B133)," ",'One District'!AB133&amp;" ("&amp;TEXT(10*ROUND('One District'!Z133/10,0),"#,#00")&amp;"), "&amp;'One District'!AG133&amp;" ("&amp;TEXT(10*ROUND('One District'!AE133/10,0),"#,#00")&amp;")")</f>
        <v xml:space="preserve"> </v>
      </c>
    </row>
    <row r="143" spans="2:8" x14ac:dyDescent="0.25">
      <c r="B143" s="63" t="str">
        <f>IF(ISERROR('One District'!B134)," ",'One District'!C134)</f>
        <v xml:space="preserve"> </v>
      </c>
      <c r="C143" s="57" t="str">
        <f>IF(ISERROR('One District'!B134)," ",50*ROUND('One District'!D134/50,0))</f>
        <v xml:space="preserve"> </v>
      </c>
      <c r="D143" s="57" t="str">
        <f>IF(ISERROR('One District'!B134)," ",50*ROUND('One District'!F134/50,0))</f>
        <v xml:space="preserve"> </v>
      </c>
      <c r="E143" s="58" t="str">
        <f>IF(ISERROR('One District'!B134)," ",'One District'!E134)</f>
        <v xml:space="preserve"> </v>
      </c>
      <c r="F143" s="57" t="str">
        <f>IF(ISERROR('One District'!B134)," ",C143-D143)</f>
        <v xml:space="preserve"> </v>
      </c>
      <c r="G143" s="58" t="str">
        <f>IF(ISERROR('One District'!B134)," ",1-E143)</f>
        <v xml:space="preserve"> </v>
      </c>
      <c r="H143" s="64" t="str">
        <f>IF(ISERROR('One District'!B134)," ",'One District'!AB134&amp;" ("&amp;TEXT(10*ROUND('One District'!Z134/10,0),"#,#00")&amp;"), "&amp;'One District'!AG134&amp;" ("&amp;TEXT(10*ROUND('One District'!AE134/10,0),"#,#00")&amp;")")</f>
        <v xml:space="preserve"> </v>
      </c>
    </row>
    <row r="144" spans="2:8" x14ac:dyDescent="0.25">
      <c r="B144" s="63" t="str">
        <f>IF(ISERROR('One District'!B135)," ",'One District'!C135)</f>
        <v xml:space="preserve"> </v>
      </c>
      <c r="C144" s="57" t="str">
        <f>IF(ISERROR('One District'!B135)," ",50*ROUND('One District'!D135/50,0))</f>
        <v xml:space="preserve"> </v>
      </c>
      <c r="D144" s="57" t="str">
        <f>IF(ISERROR('One District'!B135)," ",50*ROUND('One District'!F135/50,0))</f>
        <v xml:space="preserve"> </v>
      </c>
      <c r="E144" s="58" t="str">
        <f>IF(ISERROR('One District'!B135)," ",'One District'!E135)</f>
        <v xml:space="preserve"> </v>
      </c>
      <c r="F144" s="57" t="str">
        <f>IF(ISERROR('One District'!B135)," ",C144-D144)</f>
        <v xml:space="preserve"> </v>
      </c>
      <c r="G144" s="58" t="str">
        <f>IF(ISERROR('One District'!B135)," ",1-E144)</f>
        <v xml:space="preserve"> </v>
      </c>
      <c r="H144" s="64" t="str">
        <f>IF(ISERROR('One District'!B135)," ",'One District'!AB135&amp;" ("&amp;TEXT(10*ROUND('One District'!Z135/10,0),"#,#00")&amp;"), "&amp;'One District'!AG135&amp;" ("&amp;TEXT(10*ROUND('One District'!AE135/10,0),"#,#00")&amp;")")</f>
        <v xml:space="preserve"> </v>
      </c>
    </row>
    <row r="145" spans="2:8" x14ac:dyDescent="0.25">
      <c r="B145" s="63" t="str">
        <f>IF(ISERROR('One District'!B136)," ",'One District'!C136)</f>
        <v xml:space="preserve"> </v>
      </c>
      <c r="C145" s="57" t="str">
        <f>IF(ISERROR('One District'!B136)," ",50*ROUND('One District'!D136/50,0))</f>
        <v xml:space="preserve"> </v>
      </c>
      <c r="D145" s="57" t="str">
        <f>IF(ISERROR('One District'!B136)," ",50*ROUND('One District'!F136/50,0))</f>
        <v xml:space="preserve"> </v>
      </c>
      <c r="E145" s="58" t="str">
        <f>IF(ISERROR('One District'!B136)," ",'One District'!E136)</f>
        <v xml:space="preserve"> </v>
      </c>
      <c r="F145" s="57" t="str">
        <f>IF(ISERROR('One District'!B136)," ",C145-D145)</f>
        <v xml:space="preserve"> </v>
      </c>
      <c r="G145" s="58" t="str">
        <f>IF(ISERROR('One District'!B136)," ",1-E145)</f>
        <v xml:space="preserve"> </v>
      </c>
      <c r="H145" s="64" t="str">
        <f>IF(ISERROR('One District'!B136)," ",'One District'!AB136&amp;" ("&amp;TEXT(10*ROUND('One District'!Z136/10,0),"#,#00")&amp;"), "&amp;'One District'!AG136&amp;" ("&amp;TEXT(10*ROUND('One District'!AE136/10,0),"#,#00")&amp;")")</f>
        <v xml:space="preserve"> </v>
      </c>
    </row>
    <row r="146" spans="2:8" x14ac:dyDescent="0.25">
      <c r="B146" s="63" t="str">
        <f>IF(ISERROR('One District'!B137)," ",'One District'!C137)</f>
        <v xml:space="preserve"> </v>
      </c>
      <c r="C146" s="57" t="str">
        <f>IF(ISERROR('One District'!B137)," ",50*ROUND('One District'!D137/50,0))</f>
        <v xml:space="preserve"> </v>
      </c>
      <c r="D146" s="57" t="str">
        <f>IF(ISERROR('One District'!B137)," ",50*ROUND('One District'!F137/50,0))</f>
        <v xml:space="preserve"> </v>
      </c>
      <c r="E146" s="58" t="str">
        <f>IF(ISERROR('One District'!B137)," ",'One District'!E137)</f>
        <v xml:space="preserve"> </v>
      </c>
      <c r="F146" s="57" t="str">
        <f>IF(ISERROR('One District'!B137)," ",C146-D146)</f>
        <v xml:space="preserve"> </v>
      </c>
      <c r="G146" s="58" t="str">
        <f>IF(ISERROR('One District'!B137)," ",1-E146)</f>
        <v xml:space="preserve"> </v>
      </c>
      <c r="H146" s="64" t="str">
        <f>IF(ISERROR('One District'!B137)," ",'One District'!AB137&amp;" ("&amp;TEXT(10*ROUND('One District'!Z137/10,0),"#,#00")&amp;"), "&amp;'One District'!AG137&amp;" ("&amp;TEXT(10*ROUND('One District'!AE137/10,0),"#,#00")&amp;")")</f>
        <v xml:space="preserve"> </v>
      </c>
    </row>
    <row r="147" spans="2:8" x14ac:dyDescent="0.25">
      <c r="B147" s="63" t="str">
        <f>IF(ISERROR('One District'!B138)," ",'One District'!C138)</f>
        <v xml:space="preserve"> </v>
      </c>
      <c r="C147" s="57" t="str">
        <f>IF(ISERROR('One District'!B138)," ",50*ROUND('One District'!D138/50,0))</f>
        <v xml:space="preserve"> </v>
      </c>
      <c r="D147" s="57" t="str">
        <f>IF(ISERROR('One District'!B138)," ",50*ROUND('One District'!F138/50,0))</f>
        <v xml:space="preserve"> </v>
      </c>
      <c r="E147" s="58" t="str">
        <f>IF(ISERROR('One District'!B138)," ",'One District'!E138)</f>
        <v xml:space="preserve"> </v>
      </c>
      <c r="F147" s="57" t="str">
        <f>IF(ISERROR('One District'!B138)," ",C147-D147)</f>
        <v xml:space="preserve"> </v>
      </c>
      <c r="G147" s="58" t="str">
        <f>IF(ISERROR('One District'!B138)," ",1-E147)</f>
        <v xml:space="preserve"> </v>
      </c>
      <c r="H147" s="64" t="str">
        <f>IF(ISERROR('One District'!B138)," ",'One District'!AB138&amp;" ("&amp;TEXT(10*ROUND('One District'!Z138/10,0),"#,#00")&amp;"), "&amp;'One District'!AG138&amp;" ("&amp;TEXT(10*ROUND('One District'!AE138/10,0),"#,#00")&amp;")")</f>
        <v xml:space="preserve"> </v>
      </c>
    </row>
    <row r="148" spans="2:8" x14ac:dyDescent="0.25">
      <c r="B148" s="63" t="str">
        <f>IF(ISERROR('One District'!B139)," ",'One District'!C139)</f>
        <v xml:space="preserve"> </v>
      </c>
      <c r="C148" s="57" t="str">
        <f>IF(ISERROR('One District'!B139)," ",50*ROUND('One District'!D139/50,0))</f>
        <v xml:space="preserve"> </v>
      </c>
      <c r="D148" s="57" t="str">
        <f>IF(ISERROR('One District'!B139)," ",50*ROUND('One District'!F139/50,0))</f>
        <v xml:space="preserve"> </v>
      </c>
      <c r="E148" s="58" t="str">
        <f>IF(ISERROR('One District'!B139)," ",'One District'!E139)</f>
        <v xml:space="preserve"> </v>
      </c>
      <c r="F148" s="57" t="str">
        <f>IF(ISERROR('One District'!B139)," ",C148-D148)</f>
        <v xml:space="preserve"> </v>
      </c>
      <c r="G148" s="58" t="str">
        <f>IF(ISERROR('One District'!B139)," ",1-E148)</f>
        <v xml:space="preserve"> </v>
      </c>
      <c r="H148" s="64" t="str">
        <f>IF(ISERROR('One District'!B139)," ",'One District'!AB139&amp;" ("&amp;TEXT(10*ROUND('One District'!Z139/10,0),"#,#00")&amp;"), "&amp;'One District'!AG139&amp;" ("&amp;TEXT(10*ROUND('One District'!AE139/10,0),"#,#00")&amp;")")</f>
        <v xml:space="preserve"> </v>
      </c>
    </row>
    <row r="149" spans="2:8" x14ac:dyDescent="0.25">
      <c r="B149" s="63" t="str">
        <f>IF(ISERROR('One District'!B140)," ",'One District'!C140)</f>
        <v xml:space="preserve"> </v>
      </c>
      <c r="C149" s="57" t="str">
        <f>IF(ISERROR('One District'!B140)," ",50*ROUND('One District'!D140/50,0))</f>
        <v xml:space="preserve"> </v>
      </c>
      <c r="D149" s="57" t="str">
        <f>IF(ISERROR('One District'!B140)," ",50*ROUND('One District'!F140/50,0))</f>
        <v xml:space="preserve"> </v>
      </c>
      <c r="E149" s="58" t="str">
        <f>IF(ISERROR('One District'!B140)," ",'One District'!E140)</f>
        <v xml:space="preserve"> </v>
      </c>
      <c r="F149" s="57" t="str">
        <f>IF(ISERROR('One District'!B140)," ",C149-D149)</f>
        <v xml:space="preserve"> </v>
      </c>
      <c r="G149" s="58" t="str">
        <f>IF(ISERROR('One District'!B140)," ",1-E149)</f>
        <v xml:space="preserve"> </v>
      </c>
      <c r="H149" s="64" t="str">
        <f>IF(ISERROR('One District'!B140)," ",'One District'!AB140&amp;" ("&amp;TEXT(10*ROUND('One District'!Z140/10,0),"#,#00")&amp;"), "&amp;'One District'!AG140&amp;" ("&amp;TEXT(10*ROUND('One District'!AE140/10,0),"#,#00")&amp;")")</f>
        <v xml:space="preserve"> </v>
      </c>
    </row>
    <row r="150" spans="2:8" x14ac:dyDescent="0.25">
      <c r="B150" s="63" t="str">
        <f>IF(ISERROR('One District'!B141)," ",'One District'!C141)</f>
        <v xml:space="preserve"> </v>
      </c>
      <c r="C150" s="57" t="str">
        <f>IF(ISERROR('One District'!B141)," ",50*ROUND('One District'!D141/50,0))</f>
        <v xml:space="preserve"> </v>
      </c>
      <c r="D150" s="57" t="str">
        <f>IF(ISERROR('One District'!B141)," ",50*ROUND('One District'!F141/50,0))</f>
        <v xml:space="preserve"> </v>
      </c>
      <c r="E150" s="58" t="str">
        <f>IF(ISERROR('One District'!B141)," ",'One District'!E141)</f>
        <v xml:space="preserve"> </v>
      </c>
      <c r="F150" s="57" t="str">
        <f>IF(ISERROR('One District'!B141)," ",C150-D150)</f>
        <v xml:space="preserve"> </v>
      </c>
      <c r="G150" s="58" t="str">
        <f>IF(ISERROR('One District'!B141)," ",1-E150)</f>
        <v xml:space="preserve"> </v>
      </c>
      <c r="H150" s="64" t="str">
        <f>IF(ISERROR('One District'!B141)," ",'One District'!AB141&amp;" ("&amp;TEXT(10*ROUND('One District'!Z141/10,0),"#,#00")&amp;"), "&amp;'One District'!AG141&amp;" ("&amp;TEXT(10*ROUND('One District'!AE141/10,0),"#,#00")&amp;")")</f>
        <v xml:space="preserve"> </v>
      </c>
    </row>
    <row r="151" spans="2:8" x14ac:dyDescent="0.25">
      <c r="B151" s="63" t="str">
        <f>IF(ISERROR('One District'!B142)," ",'One District'!C142)</f>
        <v xml:space="preserve"> </v>
      </c>
      <c r="C151" s="57" t="str">
        <f>IF(ISERROR('One District'!B142)," ",50*ROUND('One District'!D142/50,0))</f>
        <v xml:space="preserve"> </v>
      </c>
      <c r="D151" s="57" t="str">
        <f>IF(ISERROR('One District'!B142)," ",50*ROUND('One District'!F142/50,0))</f>
        <v xml:space="preserve"> </v>
      </c>
      <c r="E151" s="58" t="str">
        <f>IF(ISERROR('One District'!B142)," ",'One District'!E142)</f>
        <v xml:space="preserve"> </v>
      </c>
      <c r="F151" s="57" t="str">
        <f>IF(ISERROR('One District'!B142)," ",C151-D151)</f>
        <v xml:space="preserve"> </v>
      </c>
      <c r="G151" s="58" t="str">
        <f>IF(ISERROR('One District'!B142)," ",1-E151)</f>
        <v xml:space="preserve"> </v>
      </c>
      <c r="H151" s="64" t="str">
        <f>IF(ISERROR('One District'!B142)," ",'One District'!AB142&amp;" ("&amp;TEXT(10*ROUND('One District'!Z142/10,0),"#,#00")&amp;"), "&amp;'One District'!AG142&amp;" ("&amp;TEXT(10*ROUND('One District'!AE142/10,0),"#,#00")&amp;")")</f>
        <v xml:space="preserve"> </v>
      </c>
    </row>
  </sheetData>
  <sheetProtection sheet="1" objects="1" scenarios="1"/>
  <mergeCells count="15">
    <mergeCell ref="F1:I1"/>
    <mergeCell ref="F2:I2"/>
    <mergeCell ref="D26:E26"/>
    <mergeCell ref="F26:G26"/>
    <mergeCell ref="H27:I27"/>
    <mergeCell ref="C12:I12"/>
    <mergeCell ref="C9:I9"/>
    <mergeCell ref="C11:I11"/>
    <mergeCell ref="B17:I17"/>
    <mergeCell ref="B18:I18"/>
    <mergeCell ref="C5:I5"/>
    <mergeCell ref="C6:I6"/>
    <mergeCell ref="C7:I7"/>
    <mergeCell ref="C14:I14"/>
    <mergeCell ref="C15:I15"/>
  </mergeCells>
  <pageMargins left="0.70866141732283472" right="0.70866141732283472" top="0.74803149606299213" bottom="0.74803149606299213" header="0.31496062992125984" footer="0.31496062992125984"/>
  <pageSetup paperSize="9" scale="69" fitToHeight="3" orientation="portrait" r:id="rId1"/>
  <drawing r:id="rId2"/>
  <legacyDrawing r:id="rId3"/>
  <controls>
    <mc:AlternateContent xmlns:mc="http://schemas.openxmlformats.org/markup-compatibility/2006">
      <mc:Choice Requires="x14">
        <control shapeId="3076" r:id="rId4" name="ComboBox21">
          <controlPr defaultSize="0" autoLine="0" autoPict="0" linkedCell="C2" listFillRange="Districts!$B$2:$B$33" r:id="rId5">
            <anchor moveWithCells="1">
              <from>
                <xdr:col>1</xdr:col>
                <xdr:colOff>1019175</xdr:colOff>
                <xdr:row>0</xdr:row>
                <xdr:rowOff>76200</xdr:rowOff>
              </from>
              <to>
                <xdr:col>5</xdr:col>
                <xdr:colOff>476250</xdr:colOff>
                <xdr:row>1</xdr:row>
                <xdr:rowOff>247650</xdr:rowOff>
              </to>
            </anchor>
          </controlPr>
        </control>
      </mc:Choice>
      <mc:Fallback>
        <control shapeId="3076" r:id="rId4" name="ComboBox2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Wards 2011</vt:lpstr>
      <vt:lpstr>Districts</vt:lpstr>
      <vt:lpstr>One District</vt:lpstr>
      <vt:lpstr>Profile</vt:lpstr>
      <vt:lpstr>Districts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Ludi</dc:creator>
  <cp:lastModifiedBy>char</cp:lastModifiedBy>
  <cp:lastPrinted>2015-03-17T13:43:35Z</cp:lastPrinted>
  <dcterms:created xsi:type="dcterms:W3CDTF">2015-01-08T10:55:06Z</dcterms:created>
  <dcterms:modified xsi:type="dcterms:W3CDTF">2015-10-09T08:00:04Z</dcterms:modified>
</cp:coreProperties>
</file>