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240" yWindow="240" windowWidth="23256" windowHeight="13176" activeTab="3"/>
  </bookViews>
  <sheets>
    <sheet name="Notes" sheetId="10" r:id="rId1"/>
    <sheet name="Figure 5.1" sheetId="4" r:id="rId2"/>
    <sheet name="Figure 5.4" sheetId="13" r:id="rId3"/>
    <sheet name="Figure 5.5" sheetId="14" r:id="rId4"/>
    <sheet name="DC2202EW" sheetId="18" r:id="rId5"/>
    <sheet name="DC2209EWr" sheetId="15" r:id="rId6"/>
    <sheet name="DC2204EW" sheetId="17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5" l="1"/>
  <c r="B37" i="15"/>
  <c r="B38" i="15"/>
  <c r="B39" i="15"/>
  <c r="B40" i="15"/>
  <c r="B41" i="15"/>
  <c r="B42" i="15"/>
  <c r="B35" i="15"/>
  <c r="B34" i="15"/>
  <c r="B31" i="15"/>
  <c r="C31" i="15"/>
  <c r="D31" i="15"/>
  <c r="E31" i="15"/>
  <c r="F31" i="15"/>
  <c r="B32" i="15"/>
  <c r="C32" i="15"/>
  <c r="D32" i="15"/>
  <c r="E32" i="15"/>
  <c r="F32" i="15"/>
  <c r="B33" i="15"/>
  <c r="C33" i="15"/>
  <c r="D33" i="15"/>
  <c r="E33" i="15"/>
  <c r="F33" i="15"/>
  <c r="C34" i="15"/>
  <c r="D34" i="15"/>
  <c r="E34" i="15"/>
  <c r="F34" i="15"/>
  <c r="C35" i="15"/>
  <c r="D35" i="15"/>
  <c r="E35" i="15"/>
  <c r="F35" i="15"/>
  <c r="C36" i="15"/>
  <c r="D36" i="15"/>
  <c r="E36" i="15"/>
  <c r="F36" i="15"/>
  <c r="C37" i="15"/>
  <c r="D37" i="15"/>
  <c r="E37" i="15"/>
  <c r="F37" i="15"/>
  <c r="C38" i="15"/>
  <c r="D38" i="15"/>
  <c r="E38" i="15"/>
  <c r="F38" i="15"/>
  <c r="C39" i="15"/>
  <c r="D39" i="15"/>
  <c r="E39" i="15"/>
  <c r="F39" i="15"/>
  <c r="C40" i="15"/>
  <c r="D40" i="15"/>
  <c r="E40" i="15"/>
  <c r="F40" i="15"/>
  <c r="C41" i="15"/>
  <c r="D41" i="15"/>
  <c r="E41" i="15"/>
  <c r="F41" i="15"/>
  <c r="C42" i="15"/>
  <c r="D42" i="15"/>
  <c r="E42" i="15"/>
  <c r="F42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M42" i="15"/>
  <c r="L42" i="15"/>
  <c r="K42" i="15"/>
  <c r="J42" i="15"/>
  <c r="I42" i="15"/>
  <c r="M41" i="15"/>
  <c r="L41" i="15"/>
  <c r="K41" i="15"/>
  <c r="J41" i="15"/>
  <c r="I41" i="15"/>
  <c r="M40" i="15"/>
  <c r="L40" i="15"/>
  <c r="K40" i="15"/>
  <c r="J40" i="15"/>
  <c r="I40" i="15"/>
  <c r="M39" i="15"/>
  <c r="L39" i="15"/>
  <c r="K39" i="15"/>
  <c r="J39" i="15"/>
  <c r="I39" i="15"/>
  <c r="M38" i="15"/>
  <c r="L38" i="15"/>
  <c r="K38" i="15"/>
  <c r="J38" i="15"/>
  <c r="I38" i="15"/>
  <c r="M37" i="15"/>
  <c r="L37" i="15"/>
  <c r="K37" i="15"/>
  <c r="J37" i="15"/>
  <c r="I37" i="15"/>
  <c r="M36" i="15"/>
  <c r="L36" i="15"/>
  <c r="K36" i="15"/>
  <c r="J36" i="15"/>
  <c r="I36" i="15"/>
  <c r="M35" i="15"/>
  <c r="L35" i="15"/>
  <c r="K35" i="15"/>
  <c r="J35" i="15"/>
  <c r="I35" i="15"/>
  <c r="M34" i="15"/>
  <c r="L34" i="15"/>
  <c r="K34" i="15"/>
  <c r="J34" i="15"/>
  <c r="I34" i="15"/>
  <c r="M33" i="15"/>
  <c r="L33" i="15"/>
  <c r="K33" i="15"/>
  <c r="J33" i="15"/>
  <c r="I33" i="15"/>
  <c r="M32" i="15"/>
  <c r="L32" i="15"/>
  <c r="K32" i="15"/>
  <c r="J32" i="15"/>
  <c r="I32" i="15"/>
  <c r="M31" i="15"/>
  <c r="L31" i="15"/>
  <c r="K31" i="15"/>
  <c r="J31" i="15"/>
  <c r="I31" i="15"/>
  <c r="F30" i="15"/>
  <c r="B30" i="15"/>
  <c r="M30" i="15"/>
  <c r="E30" i="15"/>
  <c r="L30" i="15"/>
  <c r="D30" i="15"/>
  <c r="K30" i="15"/>
  <c r="C30" i="15"/>
  <c r="J30" i="15"/>
  <c r="I30" i="15"/>
  <c r="H30" i="15"/>
  <c r="F37" i="18"/>
  <c r="F38" i="18"/>
  <c r="F39" i="18"/>
  <c r="F40" i="18"/>
  <c r="B37" i="18"/>
  <c r="B38" i="18"/>
  <c r="B39" i="18"/>
  <c r="B40" i="18"/>
  <c r="E37" i="18"/>
  <c r="E38" i="18"/>
  <c r="E39" i="18"/>
  <c r="E40" i="18"/>
  <c r="D37" i="18"/>
  <c r="D38" i="18"/>
  <c r="D39" i="18"/>
  <c r="D40" i="18"/>
  <c r="C37" i="18"/>
  <c r="C38" i="18"/>
  <c r="C39" i="18"/>
  <c r="C40" i="18"/>
  <c r="F34" i="18"/>
  <c r="F35" i="18"/>
  <c r="F36" i="18"/>
  <c r="F41" i="18"/>
  <c r="F42" i="18"/>
  <c r="F43" i="18"/>
  <c r="F44" i="18"/>
  <c r="F45" i="18"/>
  <c r="F46" i="18"/>
  <c r="F47" i="18"/>
  <c r="F48" i="18"/>
  <c r="F49" i="18"/>
  <c r="F50" i="18"/>
  <c r="B34" i="18"/>
  <c r="B35" i="18"/>
  <c r="B36" i="18"/>
  <c r="B41" i="18"/>
  <c r="B42" i="18"/>
  <c r="B43" i="18"/>
  <c r="B44" i="18"/>
  <c r="B45" i="18"/>
  <c r="B46" i="18"/>
  <c r="B47" i="18"/>
  <c r="B48" i="18"/>
  <c r="B49" i="18"/>
  <c r="B50" i="18"/>
  <c r="E34" i="18"/>
  <c r="E35" i="18"/>
  <c r="E36" i="18"/>
  <c r="E41" i="18"/>
  <c r="E42" i="18"/>
  <c r="E43" i="18"/>
  <c r="E44" i="18"/>
  <c r="E45" i="18"/>
  <c r="E46" i="18"/>
  <c r="E47" i="18"/>
  <c r="E48" i="18"/>
  <c r="E49" i="18"/>
  <c r="E50" i="18"/>
  <c r="D34" i="18"/>
  <c r="D35" i="18"/>
  <c r="D36" i="18"/>
  <c r="D41" i="18"/>
  <c r="D42" i="18"/>
  <c r="D43" i="18"/>
  <c r="D44" i="18"/>
  <c r="D45" i="18"/>
  <c r="D46" i="18"/>
  <c r="D47" i="18"/>
  <c r="D48" i="18"/>
  <c r="D49" i="18"/>
  <c r="D50" i="18"/>
  <c r="C34" i="18"/>
  <c r="C35" i="18"/>
  <c r="C36" i="18"/>
  <c r="C41" i="18"/>
  <c r="C42" i="18"/>
  <c r="C43" i="18"/>
  <c r="C44" i="18"/>
  <c r="C45" i="18"/>
  <c r="C46" i="18"/>
  <c r="C47" i="18"/>
  <c r="C48" i="18"/>
  <c r="C49" i="18"/>
  <c r="C50" i="18"/>
  <c r="M50" i="18"/>
  <c r="L50" i="18"/>
  <c r="K50" i="18"/>
  <c r="J50" i="18"/>
  <c r="I50" i="18"/>
  <c r="H50" i="18"/>
  <c r="M49" i="18"/>
  <c r="L49" i="18"/>
  <c r="K49" i="18"/>
  <c r="J49" i="18"/>
  <c r="I49" i="18"/>
  <c r="H49" i="18"/>
  <c r="M48" i="18"/>
  <c r="L48" i="18"/>
  <c r="K48" i="18"/>
  <c r="J48" i="18"/>
  <c r="I48" i="18"/>
  <c r="H48" i="18"/>
  <c r="M47" i="18"/>
  <c r="L47" i="18"/>
  <c r="K47" i="18"/>
  <c r="J47" i="18"/>
  <c r="I47" i="18"/>
  <c r="H47" i="18"/>
  <c r="M46" i="18"/>
  <c r="L46" i="18"/>
  <c r="K46" i="18"/>
  <c r="J46" i="18"/>
  <c r="I46" i="18"/>
  <c r="H46" i="18"/>
  <c r="M45" i="18"/>
  <c r="L45" i="18"/>
  <c r="K45" i="18"/>
  <c r="J45" i="18"/>
  <c r="I45" i="18"/>
  <c r="H45" i="18"/>
  <c r="M44" i="18"/>
  <c r="L44" i="18"/>
  <c r="K44" i="18"/>
  <c r="J44" i="18"/>
  <c r="I44" i="18"/>
  <c r="H44" i="18"/>
  <c r="M43" i="18"/>
  <c r="L43" i="18"/>
  <c r="K43" i="18"/>
  <c r="J43" i="18"/>
  <c r="I43" i="18"/>
  <c r="H43" i="18"/>
  <c r="M42" i="18"/>
  <c r="L42" i="18"/>
  <c r="K42" i="18"/>
  <c r="J42" i="18"/>
  <c r="I42" i="18"/>
  <c r="H42" i="18"/>
  <c r="M41" i="18"/>
  <c r="L41" i="18"/>
  <c r="K41" i="18"/>
  <c r="J41" i="18"/>
  <c r="I41" i="18"/>
  <c r="H41" i="18"/>
  <c r="M40" i="18"/>
  <c r="L40" i="18"/>
  <c r="K40" i="18"/>
  <c r="J40" i="18"/>
  <c r="I40" i="18"/>
  <c r="H40" i="18"/>
  <c r="M39" i="18"/>
  <c r="L39" i="18"/>
  <c r="K39" i="18"/>
  <c r="J39" i="18"/>
  <c r="I39" i="18"/>
  <c r="H39" i="18"/>
  <c r="M38" i="18"/>
  <c r="L38" i="18"/>
  <c r="K38" i="18"/>
  <c r="J38" i="18"/>
  <c r="I38" i="18"/>
  <c r="H38" i="18"/>
  <c r="M37" i="18"/>
  <c r="L37" i="18"/>
  <c r="K37" i="18"/>
  <c r="J37" i="18"/>
  <c r="I37" i="18"/>
  <c r="H37" i="18"/>
  <c r="M36" i="18"/>
  <c r="L36" i="18"/>
  <c r="K36" i="18"/>
  <c r="J36" i="18"/>
  <c r="I36" i="18"/>
  <c r="H36" i="18"/>
  <c r="M35" i="18"/>
  <c r="L35" i="18"/>
  <c r="K35" i="18"/>
  <c r="J35" i="18"/>
  <c r="I35" i="18"/>
  <c r="H35" i="18"/>
  <c r="M34" i="18"/>
  <c r="L34" i="18"/>
  <c r="K34" i="18"/>
  <c r="J34" i="18"/>
  <c r="I34" i="18"/>
  <c r="H34" i="18"/>
  <c r="F33" i="18"/>
  <c r="B33" i="18"/>
  <c r="M33" i="18"/>
  <c r="E33" i="18"/>
  <c r="L33" i="18"/>
  <c r="D33" i="18"/>
  <c r="K33" i="18"/>
  <c r="C33" i="18"/>
  <c r="J33" i="18"/>
  <c r="I33" i="18"/>
  <c r="H33" i="18"/>
  <c r="F32" i="18"/>
  <c r="B32" i="18"/>
  <c r="M32" i="18"/>
  <c r="E32" i="18"/>
  <c r="L32" i="18"/>
  <c r="D32" i="18"/>
  <c r="K32" i="18"/>
  <c r="C32" i="18"/>
  <c r="J32" i="18"/>
  <c r="I32" i="18"/>
  <c r="H32" i="18"/>
  <c r="D31" i="18"/>
  <c r="C31" i="18"/>
  <c r="A24" i="17"/>
  <c r="B24" i="17"/>
  <c r="C24" i="17"/>
  <c r="D24" i="17"/>
  <c r="E24" i="17"/>
  <c r="F24" i="17"/>
  <c r="H24" i="17"/>
  <c r="I24" i="17"/>
  <c r="J24" i="17"/>
  <c r="K24" i="17"/>
  <c r="L24" i="17"/>
  <c r="M24" i="17"/>
  <c r="A25" i="17"/>
  <c r="B25" i="17"/>
  <c r="C25" i="17"/>
  <c r="D25" i="17"/>
  <c r="E25" i="17"/>
  <c r="F25" i="17"/>
  <c r="H25" i="17"/>
  <c r="I25" i="17"/>
  <c r="J25" i="17"/>
  <c r="K25" i="17"/>
  <c r="L25" i="17"/>
  <c r="M25" i="17"/>
  <c r="A26" i="17"/>
  <c r="B26" i="17"/>
  <c r="C26" i="17"/>
  <c r="D26" i="17"/>
  <c r="E26" i="17"/>
  <c r="F26" i="17"/>
  <c r="H26" i="17"/>
  <c r="I26" i="17"/>
  <c r="J26" i="17"/>
  <c r="K26" i="17"/>
  <c r="L26" i="17"/>
  <c r="M26" i="17"/>
  <c r="A27" i="17"/>
  <c r="B27" i="17"/>
  <c r="C27" i="17"/>
  <c r="D27" i="17"/>
  <c r="E27" i="17"/>
  <c r="F27" i="17"/>
  <c r="H27" i="17"/>
  <c r="I27" i="17"/>
  <c r="J27" i="17"/>
  <c r="K27" i="17"/>
  <c r="L27" i="17"/>
  <c r="M27" i="17"/>
  <c r="A28" i="17"/>
  <c r="B28" i="17"/>
  <c r="C28" i="17"/>
  <c r="D28" i="17"/>
  <c r="E28" i="17"/>
  <c r="F28" i="17"/>
  <c r="H28" i="17"/>
  <c r="I28" i="17"/>
  <c r="J28" i="17"/>
  <c r="K28" i="17"/>
  <c r="L28" i="17"/>
  <c r="M28" i="17"/>
  <c r="A29" i="17"/>
  <c r="B29" i="17"/>
  <c r="C29" i="17"/>
  <c r="D29" i="17"/>
  <c r="E29" i="17"/>
  <c r="F29" i="17"/>
  <c r="H29" i="17"/>
  <c r="I29" i="17"/>
  <c r="J29" i="17"/>
  <c r="K29" i="17"/>
  <c r="L29" i="17"/>
  <c r="M29" i="17"/>
  <c r="A30" i="17"/>
  <c r="B30" i="17"/>
  <c r="C30" i="17"/>
  <c r="D30" i="17"/>
  <c r="E30" i="17"/>
  <c r="F30" i="17"/>
  <c r="H30" i="17"/>
  <c r="I30" i="17"/>
  <c r="J30" i="17"/>
  <c r="K30" i="17"/>
  <c r="L30" i="17"/>
  <c r="M30" i="17"/>
  <c r="A31" i="17"/>
  <c r="B31" i="17"/>
  <c r="C31" i="17"/>
  <c r="D31" i="17"/>
  <c r="E31" i="17"/>
  <c r="F31" i="17"/>
  <c r="H31" i="17"/>
  <c r="I31" i="17"/>
  <c r="J31" i="17"/>
  <c r="K31" i="17"/>
  <c r="L31" i="17"/>
  <c r="M31" i="17"/>
  <c r="A32" i="17"/>
  <c r="B32" i="17"/>
  <c r="C32" i="17"/>
  <c r="D32" i="17"/>
  <c r="E32" i="17"/>
  <c r="F32" i="17"/>
  <c r="H32" i="17"/>
  <c r="I32" i="17"/>
  <c r="J32" i="17"/>
  <c r="K32" i="17"/>
  <c r="L32" i="17"/>
  <c r="M32" i="17"/>
  <c r="A33" i="17"/>
  <c r="B33" i="17"/>
  <c r="C33" i="17"/>
  <c r="D33" i="17"/>
  <c r="E33" i="17"/>
  <c r="F33" i="17"/>
  <c r="H33" i="17"/>
  <c r="I33" i="17"/>
  <c r="J33" i="17"/>
  <c r="K33" i="17"/>
  <c r="L33" i="17"/>
  <c r="M33" i="17"/>
</calcChain>
</file>

<file path=xl/sharedStrings.xml><?xml version="1.0" encoding="utf-8"?>
<sst xmlns="http://schemas.openxmlformats.org/spreadsheetml/2006/main" count="256" uniqueCount="129">
  <si>
    <t>ONS Crown Copyright Reserved [from Nomis on 16 May 2013]</t>
  </si>
  <si>
    <t>population</t>
  </si>
  <si>
    <t>All usual residents</t>
  </si>
  <si>
    <t>units</t>
  </si>
  <si>
    <t>Persons</t>
  </si>
  <si>
    <t>date</t>
  </si>
  <si>
    <t>area type</t>
  </si>
  <si>
    <t>countries</t>
  </si>
  <si>
    <t>area name</t>
  </si>
  <si>
    <t>England</t>
  </si>
  <si>
    <t>All categories: National identity</t>
  </si>
  <si>
    <t>British only identity</t>
  </si>
  <si>
    <t>English only identity</t>
  </si>
  <si>
    <t>English and British only identity</t>
  </si>
  <si>
    <t>Welsh only identity</t>
  </si>
  <si>
    <t>Welsh and British only identity</t>
  </si>
  <si>
    <t>Scottish only identity</t>
  </si>
  <si>
    <t>Scottish and British only identity</t>
  </si>
  <si>
    <t>Northern Irish only identity</t>
  </si>
  <si>
    <t>Northern Irish and British only identity</t>
  </si>
  <si>
    <t>Any other combination of UK identities (UK only)</t>
  </si>
  <si>
    <t>Irish only identity</t>
  </si>
  <si>
    <t>Irish and at least one UK identity</t>
  </si>
  <si>
    <t>Other identity only</t>
  </si>
  <si>
    <t>Other identity and at least one UK identity</t>
  </si>
  <si>
    <t>In order to protect against disclosure of personal information, records have been swapped between different geographic areas. Some counts will be affected, particularly small counts at the lowest geographies.</t>
  </si>
  <si>
    <t>NUMBERS</t>
  </si>
  <si>
    <t>PERCENTAGE</t>
  </si>
  <si>
    <t>British only</t>
  </si>
  <si>
    <t>White British</t>
  </si>
  <si>
    <t>White Irish</t>
  </si>
  <si>
    <t>White Other</t>
  </si>
  <si>
    <t>Mixed White-Caribbean</t>
  </si>
  <si>
    <t>Mixed White-African</t>
  </si>
  <si>
    <t>Mixed White-Asian</t>
  </si>
  <si>
    <t>Mixed Other</t>
  </si>
  <si>
    <t>Indian</t>
  </si>
  <si>
    <t>Pakistani</t>
  </si>
  <si>
    <t>Bangladeshi</t>
  </si>
  <si>
    <t>Chinese</t>
  </si>
  <si>
    <t>Asian Other</t>
  </si>
  <si>
    <t>African</t>
  </si>
  <si>
    <t>Caribbean</t>
  </si>
  <si>
    <t>Black Other</t>
  </si>
  <si>
    <t>Arab</t>
  </si>
  <si>
    <t>Other</t>
  </si>
  <si>
    <t>Religion not stated</t>
  </si>
  <si>
    <t>No religion</t>
  </si>
  <si>
    <t>Other religion</t>
  </si>
  <si>
    <t>Sikh</t>
  </si>
  <si>
    <t>Muslim</t>
  </si>
  <si>
    <t>Jewish</t>
  </si>
  <si>
    <t>Hindu</t>
  </si>
  <si>
    <t>Buddhist</t>
  </si>
  <si>
    <t>Christian</t>
  </si>
  <si>
    <t>All categories: Religion</t>
  </si>
  <si>
    <t>National Identity</t>
  </si>
  <si>
    <t>DC2204EW - National identity by religion</t>
  </si>
  <si>
    <t>English only</t>
  </si>
  <si>
    <t>British and English</t>
  </si>
  <si>
    <t>White Gypsy Traveller</t>
  </si>
  <si>
    <t>British identity only</t>
  </si>
  <si>
    <t>English identity only</t>
  </si>
  <si>
    <t>Other UK or UK combination identity</t>
  </si>
  <si>
    <t>EU Accession</t>
  </si>
  <si>
    <t>Ireland</t>
  </si>
  <si>
    <t>EU-15</t>
  </si>
  <si>
    <t>Rest of Europe</t>
  </si>
  <si>
    <t>America</t>
  </si>
  <si>
    <t>Asia</t>
  </si>
  <si>
    <t>Africa</t>
  </si>
  <si>
    <t>N.Ireland</t>
  </si>
  <si>
    <t>Scotland</t>
  </si>
  <si>
    <t>Wales</t>
  </si>
  <si>
    <t xml:space="preserve">www.ethnicity.ac.uk </t>
  </si>
  <si>
    <t>This file contains analysis of 2011 Census data for the chapter "Who feels British?" by Stephen Jivraj and Bridget Byrne.</t>
  </si>
  <si>
    <t>Chapter contribution to "Ethnic identity and inequalities in Britain: The dynamics of diversity " edited by S. Jivraj &amp; L. Simpson (Policy Press)</t>
  </si>
  <si>
    <t>Sources:</t>
  </si>
  <si>
    <t>UK not specified</t>
  </si>
  <si>
    <t>Antarctica and Oceania (including Australasia)</t>
  </si>
  <si>
    <t>The Americas and the Caribbean: Total</t>
  </si>
  <si>
    <t>Middle East and Asia: Total</t>
  </si>
  <si>
    <t>Africa: Total</t>
  </si>
  <si>
    <t>Europe: Other Europe: Rest of Europe</t>
  </si>
  <si>
    <t>Europe: Other Europe: EU countries: Accession countries April 2001 to March 2011</t>
  </si>
  <si>
    <t>Europe: Other Europe: EU countries: Member countries in March 2001</t>
  </si>
  <si>
    <t>Europe: Ireland</t>
  </si>
  <si>
    <t>Europe: United Kingdom: United Kingdom not otherwise specified</t>
  </si>
  <si>
    <t>Europe: United Kingdom: Great Britain not otherwise specified</t>
  </si>
  <si>
    <t>Europe: United Kingdom: Wales</t>
  </si>
  <si>
    <t>Europe: United Kingdom: Scotland</t>
  </si>
  <si>
    <t>Europe: United Kingdom: Northern Ireland</t>
  </si>
  <si>
    <t>Europe: United Kingdom: England</t>
  </si>
  <si>
    <t>All categories: Country of birth</t>
  </si>
  <si>
    <t>Country of Birth</t>
  </si>
  <si>
    <t>ONS Crown Copyright Reserved [from Nomis on 27 October 2013]</t>
  </si>
  <si>
    <t>DC2209EWr - Country of birth by national identity (regional)</t>
  </si>
  <si>
    <t>All categories: Ethnic group</t>
  </si>
  <si>
    <t>Other only</t>
  </si>
  <si>
    <t>Other UK combination</t>
  </si>
  <si>
    <t>Other Britishb combination</t>
  </si>
  <si>
    <t>Other ethnic group: Any other ethnic group</t>
  </si>
  <si>
    <t>Other ethnic group: Arab</t>
  </si>
  <si>
    <t>Black/African/Caribbean/Black British: Other Black</t>
  </si>
  <si>
    <t>Black/African/Caribbean/Black British: Caribbean</t>
  </si>
  <si>
    <t>Black/African/Caribbean/Black British: African</t>
  </si>
  <si>
    <t>Asian/Asian British: Other Asian</t>
  </si>
  <si>
    <t>Asian/Asian British: Chinese</t>
  </si>
  <si>
    <t>Asian/Asian British: Bangladeshi</t>
  </si>
  <si>
    <t>Asian/Asian British: Pakistani</t>
  </si>
  <si>
    <t>Asian/Asian British: Indian</t>
  </si>
  <si>
    <t>Mixed/multiple ethnic group: Other Mixed</t>
  </si>
  <si>
    <t>Mixed/multiple ethnic group: White and Asian</t>
  </si>
  <si>
    <t>Mixed/multiple ethnic group: White and Black African</t>
  </si>
  <si>
    <t>Mixed/multiple ethnic group: White and Black Caribbean</t>
  </si>
  <si>
    <t>White: Other White</t>
  </si>
  <si>
    <t>White: Gypsy or Irish Traveller</t>
  </si>
  <si>
    <t>White: Irish</t>
  </si>
  <si>
    <t>White: English/Welsh/Scottish/Northern Irish/British</t>
  </si>
  <si>
    <t>Ethnic Group</t>
  </si>
  <si>
    <t>DC2202EW - National identity by ethnic group</t>
  </si>
  <si>
    <t>Figure 5.1 – National identity by ethnic group, 2011</t>
  </si>
  <si>
    <t>Figure 5.4 – National identity by birthplace, 2011</t>
  </si>
  <si>
    <t>Figure 5.5 – National identity by religion, 2011</t>
  </si>
  <si>
    <t>Figure 5.1: 2011 Census DC2202EW</t>
  </si>
  <si>
    <t>Figure 5.4: 2011 Census DC2209EWr</t>
  </si>
  <si>
    <t>Figure 5.5: 2011 Census DC2204EW</t>
  </si>
  <si>
    <t>Last updated: 15.07.14, Stephen Jivraj.</t>
  </si>
  <si>
    <t>Foreign identity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</si>
</sst>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</font>
    <font>
      <b/>
      <sz val="10"/>
      <name val="Arial"/>
      <family val="2"/>
    </font>
    <font>
      <b/>
      <sz val="11"/>
      <name val="Calibri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9" applyFont="1" applyAlignment="1">
      <alignment horizontal="left" vertical="center"/>
    </xf>
    <xf numFmtId="0" fontId="2" fillId="0" borderId="0" xfId="8" applyAlignment="1">
      <alignment horizontal="left" vertical="center"/>
    </xf>
    <xf numFmtId="0" fontId="2" fillId="0" borderId="0" xfId="7" applyAlignment="1">
      <alignment horizontal="left" vertical="center"/>
    </xf>
    <xf numFmtId="0" fontId="2" fillId="0" borderId="0" xfId="0" applyFont="1"/>
    <xf numFmtId="9" fontId="0" fillId="0" borderId="0" xfId="0" applyNumberFormat="1"/>
    <xf numFmtId="0" fontId="2" fillId="0" borderId="0" xfId="4"/>
    <xf numFmtId="9" fontId="2" fillId="0" borderId="0" xfId="4" applyNumberFormat="1"/>
    <xf numFmtId="3" fontId="2" fillId="0" borderId="0" xfId="4" applyNumberFormat="1"/>
    <xf numFmtId="0" fontId="2" fillId="0" borderId="0" xfId="4" applyFont="1"/>
    <xf numFmtId="3" fontId="2" fillId="0" borderId="0" xfId="4" applyNumberFormat="1" applyAlignment="1">
      <alignment horizontal="right" vertical="center"/>
    </xf>
    <xf numFmtId="0" fontId="2" fillId="0" borderId="0" xfId="4" applyAlignment="1">
      <alignment horizontal="left" vertical="center"/>
    </xf>
    <xf numFmtId="10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0" xfId="3"/>
    <xf numFmtId="0" fontId="0" fillId="0" borderId="0" xfId="0" applyFont="1"/>
    <xf numFmtId="1" fontId="0" fillId="0" borderId="0" xfId="0" applyNumberFormat="1"/>
    <xf numFmtId="0" fontId="3" fillId="0" borderId="0" xfId="0" applyFont="1"/>
    <xf numFmtId="3" fontId="0" fillId="0" borderId="0" xfId="0" applyNumberFormat="1"/>
    <xf numFmtId="0" fontId="2" fillId="0" borderId="0" xfId="7" applyFont="1" applyAlignment="1">
      <alignment horizontal="left" vertical="center"/>
    </xf>
    <xf numFmtId="0" fontId="2" fillId="0" borderId="0" xfId="10" applyAlignment="1">
      <alignment horizontal="left"/>
    </xf>
    <xf numFmtId="3" fontId="0" fillId="0" borderId="0" xfId="0" applyNumberForma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2" fillId="0" borderId="0" xfId="0" applyNumberFormat="1" applyFont="1"/>
    <xf numFmtId="16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11">
    <cellStyle name="Data_Total" xfId="1"/>
    <cellStyle name="Headings" xfId="2"/>
    <cellStyle name="Hyperlink" xfId="3" builtinId="8"/>
    <cellStyle name="Normal" xfId="0" builtinId="0"/>
    <cellStyle name="Normal 2" xfId="4"/>
    <cellStyle name="Normal 3" xfId="5"/>
    <cellStyle name="Row_CategoryHeadings" xfId="6"/>
    <cellStyle name="Row_Headings" xfId="7"/>
    <cellStyle name="Source" xfId="8"/>
    <cellStyle name="Table_Name" xfId="9"/>
    <cellStyle name="Warnings" xfId="1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91140874209899"/>
          <c:y val="5.3146127167210101E-2"/>
          <c:w val="0.81010905454063098"/>
          <c:h val="0.745416926272066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5.1'!$B$2</c:f>
              <c:strCache>
                <c:ptCount val="1"/>
                <c:pt idx="0">
                  <c:v>British identity only</c:v>
                </c:pt>
              </c:strCache>
            </c:strRef>
          </c:tx>
          <c:spPr>
            <a:solidFill>
              <a:srgbClr val="5E3C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5.1'!$A$3:$A$20</c:f>
              <c:strCache>
                <c:ptCount val="18"/>
                <c:pt idx="0">
                  <c:v>White British</c:v>
                </c:pt>
                <c:pt idx="1">
                  <c:v>Mixed White-Caribbean</c:v>
                </c:pt>
                <c:pt idx="2">
                  <c:v>Mixed White-Asian</c:v>
                </c:pt>
                <c:pt idx="3">
                  <c:v>Caribbean</c:v>
                </c:pt>
                <c:pt idx="4">
                  <c:v>White Gypsy Traveller</c:v>
                </c:pt>
                <c:pt idx="5">
                  <c:v>Pakistani</c:v>
                </c:pt>
                <c:pt idx="6">
                  <c:v>Bangladeshi</c:v>
                </c:pt>
                <c:pt idx="7">
                  <c:v>Black Other</c:v>
                </c:pt>
                <c:pt idx="8">
                  <c:v>Mixed Other</c:v>
                </c:pt>
                <c:pt idx="9">
                  <c:v>Mixed White-African</c:v>
                </c:pt>
                <c:pt idx="10">
                  <c:v>Indian</c:v>
                </c:pt>
                <c:pt idx="11">
                  <c:v>Other</c:v>
                </c:pt>
                <c:pt idx="12">
                  <c:v>African</c:v>
                </c:pt>
                <c:pt idx="13">
                  <c:v>Arab</c:v>
                </c:pt>
                <c:pt idx="14">
                  <c:v>Asian Other</c:v>
                </c:pt>
                <c:pt idx="15">
                  <c:v>Chinese</c:v>
                </c:pt>
                <c:pt idx="16">
                  <c:v>White Irish</c:v>
                </c:pt>
                <c:pt idx="17">
                  <c:v>White Other</c:v>
                </c:pt>
              </c:strCache>
            </c:strRef>
          </c:cat>
          <c:val>
            <c:numRef>
              <c:f>'Figure 5.1'!$B$3:$B$20</c:f>
              <c:numCache>
                <c:formatCode>0</c:formatCode>
                <c:ptCount val="18"/>
                <c:pt idx="0">
                  <c:v>14.295438072722034</c:v>
                </c:pt>
                <c:pt idx="1">
                  <c:v>24.654488758854328</c:v>
                </c:pt>
                <c:pt idx="2">
                  <c:v>36.326448417230722</c:v>
                </c:pt>
                <c:pt idx="3">
                  <c:v>54.901728548804094</c:v>
                </c:pt>
                <c:pt idx="4">
                  <c:v>9.095546042444667</c:v>
                </c:pt>
                <c:pt idx="5">
                  <c:v>62.806104926628315</c:v>
                </c:pt>
                <c:pt idx="6">
                  <c:v>71.57937660647768</c:v>
                </c:pt>
                <c:pt idx="7">
                  <c:v>47.619818827670343</c:v>
                </c:pt>
                <c:pt idx="8">
                  <c:v>34.02908075829049</c:v>
                </c:pt>
                <c:pt idx="9">
                  <c:v>30.377592076756422</c:v>
                </c:pt>
                <c:pt idx="10">
                  <c:v>58.089692498828548</c:v>
                </c:pt>
                <c:pt idx="11">
                  <c:v>41.62561501131529</c:v>
                </c:pt>
                <c:pt idx="12">
                  <c:v>43.351357874938252</c:v>
                </c:pt>
                <c:pt idx="13">
                  <c:v>39.815824603479875</c:v>
                </c:pt>
                <c:pt idx="14">
                  <c:v>41.570193873092812</c:v>
                </c:pt>
                <c:pt idx="15">
                  <c:v>38.166496707535906</c:v>
                </c:pt>
                <c:pt idx="16">
                  <c:v>16.971727327413294</c:v>
                </c:pt>
                <c:pt idx="17">
                  <c:v>10.460162715379774</c:v>
                </c:pt>
              </c:numCache>
            </c:numRef>
          </c:val>
        </c:ser>
        <c:ser>
          <c:idx val="1"/>
          <c:order val="1"/>
          <c:tx>
            <c:strRef>
              <c:f>'Figure 5.1'!$C$2</c:f>
              <c:strCache>
                <c:ptCount val="1"/>
                <c:pt idx="0">
                  <c:v>English identity only</c:v>
                </c:pt>
              </c:strCache>
            </c:strRef>
          </c:tx>
          <c:spPr>
            <a:solidFill>
              <a:srgbClr val="B2ABD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5.1'!$A$3:$A$20</c:f>
              <c:strCache>
                <c:ptCount val="18"/>
                <c:pt idx="0">
                  <c:v>White British</c:v>
                </c:pt>
                <c:pt idx="1">
                  <c:v>Mixed White-Caribbean</c:v>
                </c:pt>
                <c:pt idx="2">
                  <c:v>Mixed White-Asian</c:v>
                </c:pt>
                <c:pt idx="3">
                  <c:v>Caribbean</c:v>
                </c:pt>
                <c:pt idx="4">
                  <c:v>White Gypsy Traveller</c:v>
                </c:pt>
                <c:pt idx="5">
                  <c:v>Pakistani</c:v>
                </c:pt>
                <c:pt idx="6">
                  <c:v>Bangladeshi</c:v>
                </c:pt>
                <c:pt idx="7">
                  <c:v>Black Other</c:v>
                </c:pt>
                <c:pt idx="8">
                  <c:v>Mixed Other</c:v>
                </c:pt>
                <c:pt idx="9">
                  <c:v>Mixed White-African</c:v>
                </c:pt>
                <c:pt idx="10">
                  <c:v>Indian</c:v>
                </c:pt>
                <c:pt idx="11">
                  <c:v>Other</c:v>
                </c:pt>
                <c:pt idx="12">
                  <c:v>African</c:v>
                </c:pt>
                <c:pt idx="13">
                  <c:v>Arab</c:v>
                </c:pt>
                <c:pt idx="14">
                  <c:v>Asian Other</c:v>
                </c:pt>
                <c:pt idx="15">
                  <c:v>Chinese</c:v>
                </c:pt>
                <c:pt idx="16">
                  <c:v>White Irish</c:v>
                </c:pt>
                <c:pt idx="17">
                  <c:v>White Other</c:v>
                </c:pt>
              </c:strCache>
            </c:strRef>
          </c:cat>
          <c:val>
            <c:numRef>
              <c:f>'Figure 5.1'!$C$3:$C$20</c:f>
              <c:numCache>
                <c:formatCode>0</c:formatCode>
                <c:ptCount val="18"/>
                <c:pt idx="0">
                  <c:v>71.782794277550337</c:v>
                </c:pt>
                <c:pt idx="1">
                  <c:v>63.000461964890661</c:v>
                </c:pt>
                <c:pt idx="2">
                  <c:v>41.045300984647199</c:v>
                </c:pt>
                <c:pt idx="3">
                  <c:v>26.448184143914887</c:v>
                </c:pt>
                <c:pt idx="4">
                  <c:v>68.029875216322068</c:v>
                </c:pt>
                <c:pt idx="5">
                  <c:v>15.320395367361876</c:v>
                </c:pt>
                <c:pt idx="6">
                  <c:v>8.0134886853571707</c:v>
                </c:pt>
                <c:pt idx="7">
                  <c:v>26.648239921974255</c:v>
                </c:pt>
                <c:pt idx="8">
                  <c:v>33.783855408915038</c:v>
                </c:pt>
                <c:pt idx="9">
                  <c:v>37.608789848344166</c:v>
                </c:pt>
                <c:pt idx="10">
                  <c:v>12.054507337526205</c:v>
                </c:pt>
                <c:pt idx="11">
                  <c:v>12.109347561180456</c:v>
                </c:pt>
                <c:pt idx="12">
                  <c:v>10.178360117863525</c:v>
                </c:pt>
                <c:pt idx="13">
                  <c:v>10.656379392266443</c:v>
                </c:pt>
                <c:pt idx="14">
                  <c:v>7.9744740676737429</c:v>
                </c:pt>
                <c:pt idx="15">
                  <c:v>8.7422233816333463</c:v>
                </c:pt>
                <c:pt idx="16">
                  <c:v>12.589917621049088</c:v>
                </c:pt>
                <c:pt idx="17">
                  <c:v>5.6105941950856169</c:v>
                </c:pt>
              </c:numCache>
            </c:numRef>
          </c:val>
        </c:ser>
        <c:ser>
          <c:idx val="2"/>
          <c:order val="2"/>
          <c:tx>
            <c:strRef>
              <c:f>'Figure 5.1'!$D$2</c:f>
              <c:strCache>
                <c:ptCount val="1"/>
                <c:pt idx="0">
                  <c:v>Other UK or UK combination identity</c:v>
                </c:pt>
              </c:strCache>
            </c:strRef>
          </c:tx>
          <c:spPr>
            <a:solidFill>
              <a:srgbClr val="FDB86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5.1'!$A$3:$A$20</c:f>
              <c:strCache>
                <c:ptCount val="18"/>
                <c:pt idx="0">
                  <c:v>White British</c:v>
                </c:pt>
                <c:pt idx="1">
                  <c:v>Mixed White-Caribbean</c:v>
                </c:pt>
                <c:pt idx="2">
                  <c:v>Mixed White-Asian</c:v>
                </c:pt>
                <c:pt idx="3">
                  <c:v>Caribbean</c:v>
                </c:pt>
                <c:pt idx="4">
                  <c:v>White Gypsy Traveller</c:v>
                </c:pt>
                <c:pt idx="5">
                  <c:v>Pakistani</c:v>
                </c:pt>
                <c:pt idx="6">
                  <c:v>Bangladeshi</c:v>
                </c:pt>
                <c:pt idx="7">
                  <c:v>Black Other</c:v>
                </c:pt>
                <c:pt idx="8">
                  <c:v>Mixed Other</c:v>
                </c:pt>
                <c:pt idx="9">
                  <c:v>Mixed White-African</c:v>
                </c:pt>
                <c:pt idx="10">
                  <c:v>Indian</c:v>
                </c:pt>
                <c:pt idx="11">
                  <c:v>Other</c:v>
                </c:pt>
                <c:pt idx="12">
                  <c:v>African</c:v>
                </c:pt>
                <c:pt idx="13">
                  <c:v>Arab</c:v>
                </c:pt>
                <c:pt idx="14">
                  <c:v>Asian Other</c:v>
                </c:pt>
                <c:pt idx="15">
                  <c:v>Chinese</c:v>
                </c:pt>
                <c:pt idx="16">
                  <c:v>White Irish</c:v>
                </c:pt>
                <c:pt idx="17">
                  <c:v>White Other</c:v>
                </c:pt>
              </c:strCache>
            </c:strRef>
          </c:cat>
          <c:val>
            <c:numRef>
              <c:f>'Figure 5.1'!$D$3:$D$20</c:f>
              <c:numCache>
                <c:formatCode>0</c:formatCode>
                <c:ptCount val="18"/>
                <c:pt idx="0">
                  <c:v>13.624013924944151</c:v>
                </c:pt>
                <c:pt idx="1">
                  <c:v>9.0694294733600245</c:v>
                </c:pt>
                <c:pt idx="2">
                  <c:v>11.253110835928201</c:v>
                </c:pt>
                <c:pt idx="3">
                  <c:v>6.5475384761157054</c:v>
                </c:pt>
                <c:pt idx="4">
                  <c:v>9.1920939976318419</c:v>
                </c:pt>
                <c:pt idx="5">
                  <c:v>6.309820710934817</c:v>
                </c:pt>
                <c:pt idx="6">
                  <c:v>4.8314601593534228</c:v>
                </c:pt>
                <c:pt idx="7">
                  <c:v>7.5808779336133334</c:v>
                </c:pt>
                <c:pt idx="8">
                  <c:v>11.054221656861186</c:v>
                </c:pt>
                <c:pt idx="9">
                  <c:v>9.364902506963789</c:v>
                </c:pt>
                <c:pt idx="10">
                  <c:v>5.4187785071598373</c:v>
                </c:pt>
                <c:pt idx="11">
                  <c:v>7.2353733435542535</c:v>
                </c:pt>
                <c:pt idx="12">
                  <c:v>5.2475041958964592</c:v>
                </c:pt>
                <c:pt idx="13">
                  <c:v>6.3845962395637708</c:v>
                </c:pt>
                <c:pt idx="14">
                  <c:v>5.6676698372715713</c:v>
                </c:pt>
                <c:pt idx="15">
                  <c:v>5.1477853930008459</c:v>
                </c:pt>
                <c:pt idx="16">
                  <c:v>9.3322836899735204</c:v>
                </c:pt>
                <c:pt idx="17">
                  <c:v>6.4202616450138068</c:v>
                </c:pt>
              </c:numCache>
            </c:numRef>
          </c:val>
        </c:ser>
        <c:ser>
          <c:idx val="3"/>
          <c:order val="3"/>
          <c:tx>
            <c:strRef>
              <c:f>'Figure 5.1'!$E$2</c:f>
              <c:strCache>
                <c:ptCount val="1"/>
                <c:pt idx="0">
                  <c:v>Foreign identity only</c:v>
                </c:pt>
              </c:strCache>
            </c:strRef>
          </c:tx>
          <c:spPr>
            <a:solidFill>
              <a:srgbClr val="E6610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5.1'!$A$3:$A$20</c:f>
              <c:strCache>
                <c:ptCount val="18"/>
                <c:pt idx="0">
                  <c:v>White British</c:v>
                </c:pt>
                <c:pt idx="1">
                  <c:v>Mixed White-Caribbean</c:v>
                </c:pt>
                <c:pt idx="2">
                  <c:v>Mixed White-Asian</c:v>
                </c:pt>
                <c:pt idx="3">
                  <c:v>Caribbean</c:v>
                </c:pt>
                <c:pt idx="4">
                  <c:v>White Gypsy Traveller</c:v>
                </c:pt>
                <c:pt idx="5">
                  <c:v>Pakistani</c:v>
                </c:pt>
                <c:pt idx="6">
                  <c:v>Bangladeshi</c:v>
                </c:pt>
                <c:pt idx="7">
                  <c:v>Black Other</c:v>
                </c:pt>
                <c:pt idx="8">
                  <c:v>Mixed Other</c:v>
                </c:pt>
                <c:pt idx="9">
                  <c:v>Mixed White-African</c:v>
                </c:pt>
                <c:pt idx="10">
                  <c:v>Indian</c:v>
                </c:pt>
                <c:pt idx="11">
                  <c:v>Other</c:v>
                </c:pt>
                <c:pt idx="12">
                  <c:v>African</c:v>
                </c:pt>
                <c:pt idx="13">
                  <c:v>Arab</c:v>
                </c:pt>
                <c:pt idx="14">
                  <c:v>Asian Other</c:v>
                </c:pt>
                <c:pt idx="15">
                  <c:v>Chinese</c:v>
                </c:pt>
                <c:pt idx="16">
                  <c:v>White Irish</c:v>
                </c:pt>
                <c:pt idx="17">
                  <c:v>White Other</c:v>
                </c:pt>
              </c:strCache>
            </c:strRef>
          </c:cat>
          <c:val>
            <c:numRef>
              <c:f>'Figure 5.1'!$E$3:$E$20</c:f>
              <c:numCache>
                <c:formatCode>0</c:formatCode>
                <c:ptCount val="18"/>
                <c:pt idx="0">
                  <c:v>0.297753724783485</c:v>
                </c:pt>
                <c:pt idx="1">
                  <c:v>3.2756198028949801</c:v>
                </c:pt>
                <c:pt idx="2">
                  <c:v>11.375139762193875</c:v>
                </c:pt>
                <c:pt idx="3">
                  <c:v>12.102548831165315</c:v>
                </c:pt>
                <c:pt idx="4">
                  <c:v>13.682484743601419</c:v>
                </c:pt>
                <c:pt idx="5">
                  <c:v>15.563678995074989</c:v>
                </c:pt>
                <c:pt idx="6">
                  <c:v>15.575674548811721</c:v>
                </c:pt>
                <c:pt idx="7">
                  <c:v>18.151063316742068</c:v>
                </c:pt>
                <c:pt idx="8">
                  <c:v>21.132842175933288</c:v>
                </c:pt>
                <c:pt idx="9">
                  <c:v>22.648715567935625</c:v>
                </c:pt>
                <c:pt idx="10">
                  <c:v>24.43702165648541</c:v>
                </c:pt>
                <c:pt idx="11">
                  <c:v>39.029664083950003</c:v>
                </c:pt>
                <c:pt idx="12">
                  <c:v>41.222777811301761</c:v>
                </c:pt>
                <c:pt idx="13">
                  <c:v>43.143199764689911</c:v>
                </c:pt>
                <c:pt idx="14">
                  <c:v>44.787662221961874</c:v>
                </c:pt>
                <c:pt idx="15">
                  <c:v>47.943494517829897</c:v>
                </c:pt>
                <c:pt idx="16">
                  <c:v>61.106071361564098</c:v>
                </c:pt>
                <c:pt idx="17">
                  <c:v>77.508981444520813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49152"/>
        <c:axId val="99275520"/>
      </c:bar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123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77056"/>
        <c:axId val="99282944"/>
      </c:scatterChart>
      <c:catAx>
        <c:axId val="99249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99275520"/>
        <c:crosses val="autoZero"/>
        <c:auto val="1"/>
        <c:lblAlgn val="ctr"/>
        <c:lblOffset val="100"/>
        <c:noMultiLvlLbl val="0"/>
      </c:catAx>
      <c:valAx>
        <c:axId val="99275520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99249152"/>
        <c:crosses val="autoZero"/>
        <c:crossBetween val="between"/>
      </c:valAx>
      <c:valAx>
        <c:axId val="99277056"/>
        <c:scaling>
          <c:orientation val="minMax"/>
        </c:scaling>
        <c:delete val="1"/>
        <c:axPos val="b"/>
        <c:majorTickMark val="out"/>
        <c:minorTickMark val="none"/>
        <c:tickLblPos val="nextTo"/>
        <c:crossAx val="99282944"/>
        <c:crosses val="autoZero"/>
        <c:crossBetween val="midCat"/>
      </c:valAx>
      <c:valAx>
        <c:axId val="9928294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99277056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/>
            </a:pPr>
            <a:endParaRPr lang="en-US"/>
          </a:p>
        </c:txPr>
      </c:legendEntry>
      <c:layout>
        <c:manualLayout>
          <c:xMode val="edge"/>
          <c:yMode val="edge"/>
          <c:x val="0.10550375509991899"/>
          <c:y val="0.82746308126578505"/>
          <c:w val="0.80218055663834098"/>
          <c:h val="0.144239191799137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91140874209899"/>
          <c:y val="5.3146127167210101E-2"/>
          <c:w val="0.81010905454063098"/>
          <c:h val="0.701893821391485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5.4'!$B$2</c:f>
              <c:strCache>
                <c:ptCount val="1"/>
                <c:pt idx="0">
                  <c:v>British identity only</c:v>
                </c:pt>
              </c:strCache>
            </c:strRef>
          </c:tx>
          <c:spPr>
            <a:solidFill>
              <a:srgbClr val="5E3C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5.4'!$A$3:$A$14</c:f>
              <c:strCache>
                <c:ptCount val="12"/>
                <c:pt idx="0">
                  <c:v>Wales</c:v>
                </c:pt>
                <c:pt idx="1">
                  <c:v>Scotland</c:v>
                </c:pt>
                <c:pt idx="2">
                  <c:v>England</c:v>
                </c:pt>
                <c:pt idx="3">
                  <c:v>N.Ireland</c:v>
                </c:pt>
                <c:pt idx="4">
                  <c:v>Africa</c:v>
                </c:pt>
                <c:pt idx="5">
                  <c:v>Asia</c:v>
                </c:pt>
                <c:pt idx="6">
                  <c:v>America</c:v>
                </c:pt>
                <c:pt idx="7">
                  <c:v>Rest of Europe</c:v>
                </c:pt>
                <c:pt idx="8">
                  <c:v>Other</c:v>
                </c:pt>
                <c:pt idx="9">
                  <c:v>EU-15</c:v>
                </c:pt>
                <c:pt idx="10">
                  <c:v>Ireland</c:v>
                </c:pt>
                <c:pt idx="11">
                  <c:v>EU Accession</c:v>
                </c:pt>
              </c:strCache>
            </c:strRef>
          </c:cat>
          <c:val>
            <c:numRef>
              <c:f>'Figure 5.4'!$B$3:$B$14</c:f>
              <c:numCache>
                <c:formatCode>0</c:formatCode>
                <c:ptCount val="12"/>
                <c:pt idx="0">
                  <c:v>24.51881986265813</c:v>
                </c:pt>
                <c:pt idx="1">
                  <c:v>27.049735354196525</c:v>
                </c:pt>
                <c:pt idx="2">
                  <c:v>16.907905585135236</c:v>
                </c:pt>
                <c:pt idx="3">
                  <c:v>26.895784458364574</c:v>
                </c:pt>
                <c:pt idx="4">
                  <c:v>43.472277859091548</c:v>
                </c:pt>
                <c:pt idx="5">
                  <c:v>43.933049099356815</c:v>
                </c:pt>
                <c:pt idx="6">
                  <c:v>34.740631376387256</c:v>
                </c:pt>
                <c:pt idx="7">
                  <c:v>34.609529913673967</c:v>
                </c:pt>
                <c:pt idx="8">
                  <c:v>15.973209754682996</c:v>
                </c:pt>
                <c:pt idx="9">
                  <c:v>13.359362079677464</c:v>
                </c:pt>
                <c:pt idx="10">
                  <c:v>19.472546826525498</c:v>
                </c:pt>
                <c:pt idx="11">
                  <c:v>7.7249663933603054</c:v>
                </c:pt>
              </c:numCache>
            </c:numRef>
          </c:val>
        </c:ser>
        <c:ser>
          <c:idx val="1"/>
          <c:order val="1"/>
          <c:tx>
            <c:strRef>
              <c:f>'Figure 5.4'!$C$2</c:f>
              <c:strCache>
                <c:ptCount val="1"/>
                <c:pt idx="0">
                  <c:v>English identity only</c:v>
                </c:pt>
              </c:strCache>
            </c:strRef>
          </c:tx>
          <c:spPr>
            <a:solidFill>
              <a:srgbClr val="B2ABD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5.4'!$A$3:$A$14</c:f>
              <c:strCache>
                <c:ptCount val="12"/>
                <c:pt idx="0">
                  <c:v>Wales</c:v>
                </c:pt>
                <c:pt idx="1">
                  <c:v>Scotland</c:v>
                </c:pt>
                <c:pt idx="2">
                  <c:v>England</c:v>
                </c:pt>
                <c:pt idx="3">
                  <c:v>N.Ireland</c:v>
                </c:pt>
                <c:pt idx="4">
                  <c:v>Africa</c:v>
                </c:pt>
                <c:pt idx="5">
                  <c:v>Asia</c:v>
                </c:pt>
                <c:pt idx="6">
                  <c:v>America</c:v>
                </c:pt>
                <c:pt idx="7">
                  <c:v>Rest of Europe</c:v>
                </c:pt>
                <c:pt idx="8">
                  <c:v>Other</c:v>
                </c:pt>
                <c:pt idx="9">
                  <c:v>EU-15</c:v>
                </c:pt>
                <c:pt idx="10">
                  <c:v>Ireland</c:v>
                </c:pt>
                <c:pt idx="11">
                  <c:v>EU Accession</c:v>
                </c:pt>
              </c:strCache>
            </c:strRef>
          </c:cat>
          <c:val>
            <c:numRef>
              <c:f>'Figure 5.4'!$C$3:$C$14</c:f>
              <c:numCache>
                <c:formatCode>0</c:formatCode>
                <c:ptCount val="12"/>
                <c:pt idx="0">
                  <c:v>11.587603307416423</c:v>
                </c:pt>
                <c:pt idx="1">
                  <c:v>6.7519947183694651</c:v>
                </c:pt>
                <c:pt idx="2">
                  <c:v>70.692310042771197</c:v>
                </c:pt>
                <c:pt idx="3">
                  <c:v>9.4091469755967783</c:v>
                </c:pt>
                <c:pt idx="4">
                  <c:v>9.6651121058165472</c:v>
                </c:pt>
                <c:pt idx="5">
                  <c:v>6.6028451602265905</c:v>
                </c:pt>
                <c:pt idx="6">
                  <c:v>10.340209714805358</c:v>
                </c:pt>
                <c:pt idx="7">
                  <c:v>8.1902911584246318</c:v>
                </c:pt>
                <c:pt idx="8">
                  <c:v>14.000747271622082</c:v>
                </c:pt>
                <c:pt idx="9">
                  <c:v>14.082229681710299</c:v>
                </c:pt>
                <c:pt idx="10">
                  <c:v>6.804712765257527</c:v>
                </c:pt>
                <c:pt idx="11">
                  <c:v>3.624541738110528</c:v>
                </c:pt>
              </c:numCache>
            </c:numRef>
          </c:val>
        </c:ser>
        <c:ser>
          <c:idx val="2"/>
          <c:order val="2"/>
          <c:tx>
            <c:strRef>
              <c:f>'Figure 5.4'!$D$2</c:f>
              <c:strCache>
                <c:ptCount val="1"/>
                <c:pt idx="0">
                  <c:v>Other UK or UK combination identity</c:v>
                </c:pt>
              </c:strCache>
            </c:strRef>
          </c:tx>
          <c:spPr>
            <a:solidFill>
              <a:srgbClr val="FDB86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5.4'!$A$3:$A$14</c:f>
              <c:strCache>
                <c:ptCount val="12"/>
                <c:pt idx="0">
                  <c:v>Wales</c:v>
                </c:pt>
                <c:pt idx="1">
                  <c:v>Scotland</c:v>
                </c:pt>
                <c:pt idx="2">
                  <c:v>England</c:v>
                </c:pt>
                <c:pt idx="3">
                  <c:v>N.Ireland</c:v>
                </c:pt>
                <c:pt idx="4">
                  <c:v>Africa</c:v>
                </c:pt>
                <c:pt idx="5">
                  <c:v>Asia</c:v>
                </c:pt>
                <c:pt idx="6">
                  <c:v>America</c:v>
                </c:pt>
                <c:pt idx="7">
                  <c:v>Rest of Europe</c:v>
                </c:pt>
                <c:pt idx="8">
                  <c:v>Other</c:v>
                </c:pt>
                <c:pt idx="9">
                  <c:v>EU-15</c:v>
                </c:pt>
                <c:pt idx="10">
                  <c:v>Ireland</c:v>
                </c:pt>
                <c:pt idx="11">
                  <c:v>EU Accession</c:v>
                </c:pt>
              </c:strCache>
            </c:strRef>
          </c:cat>
          <c:val>
            <c:numRef>
              <c:f>'Figure 5.4'!$D$3:$D$14</c:f>
              <c:numCache>
                <c:formatCode>0</c:formatCode>
                <c:ptCount val="12"/>
                <c:pt idx="0">
                  <c:v>63.5337403453088</c:v>
                </c:pt>
                <c:pt idx="1">
                  <c:v>65.794670970217467</c:v>
                </c:pt>
                <c:pt idx="2">
                  <c:v>11.622429587345394</c:v>
                </c:pt>
                <c:pt idx="3">
                  <c:v>58.016784772776745</c:v>
                </c:pt>
                <c:pt idx="4">
                  <c:v>6.6400332865596212</c:v>
                </c:pt>
                <c:pt idx="5">
                  <c:v>5.1029264132389827</c:v>
                </c:pt>
                <c:pt idx="6">
                  <c:v>8.0863712522112348</c:v>
                </c:pt>
                <c:pt idx="7">
                  <c:v>9.0545529806851341</c:v>
                </c:pt>
                <c:pt idx="8">
                  <c:v>11.491253018363921</c:v>
                </c:pt>
                <c:pt idx="9">
                  <c:v>6.352384826149728</c:v>
                </c:pt>
                <c:pt idx="10">
                  <c:v>3.8331705391439894</c:v>
                </c:pt>
                <c:pt idx="11">
                  <c:v>3.0759634440839876</c:v>
                </c:pt>
              </c:numCache>
            </c:numRef>
          </c:val>
        </c:ser>
        <c:ser>
          <c:idx val="3"/>
          <c:order val="3"/>
          <c:tx>
            <c:strRef>
              <c:f>'Figure 5.4'!$E$2</c:f>
              <c:strCache>
                <c:ptCount val="1"/>
                <c:pt idx="0">
                  <c:v>Foreign identity only</c:v>
                </c:pt>
              </c:strCache>
            </c:strRef>
          </c:tx>
          <c:spPr>
            <a:solidFill>
              <a:srgbClr val="E6610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5.4'!$A$3:$A$14</c:f>
              <c:strCache>
                <c:ptCount val="12"/>
                <c:pt idx="0">
                  <c:v>Wales</c:v>
                </c:pt>
                <c:pt idx="1">
                  <c:v>Scotland</c:v>
                </c:pt>
                <c:pt idx="2">
                  <c:v>England</c:v>
                </c:pt>
                <c:pt idx="3">
                  <c:v>N.Ireland</c:v>
                </c:pt>
                <c:pt idx="4">
                  <c:v>Africa</c:v>
                </c:pt>
                <c:pt idx="5">
                  <c:v>Asia</c:v>
                </c:pt>
                <c:pt idx="6">
                  <c:v>America</c:v>
                </c:pt>
                <c:pt idx="7">
                  <c:v>Rest of Europe</c:v>
                </c:pt>
                <c:pt idx="8">
                  <c:v>Other</c:v>
                </c:pt>
                <c:pt idx="9">
                  <c:v>EU-15</c:v>
                </c:pt>
                <c:pt idx="10">
                  <c:v>Ireland</c:v>
                </c:pt>
                <c:pt idx="11">
                  <c:v>EU Accession</c:v>
                </c:pt>
              </c:strCache>
            </c:strRef>
          </c:cat>
          <c:val>
            <c:numRef>
              <c:f>'Figure 5.4'!$E$3:$E$14</c:f>
              <c:numCache>
                <c:formatCode>0</c:formatCode>
                <c:ptCount val="12"/>
                <c:pt idx="0">
                  <c:v>0.35983648461664486</c:v>
                </c:pt>
                <c:pt idx="1">
                  <c:v>0.40359895721653555</c:v>
                </c:pt>
                <c:pt idx="2">
                  <c:v>0.77735478474816777</c:v>
                </c:pt>
                <c:pt idx="3">
                  <c:v>5.6782837932619055</c:v>
                </c:pt>
                <c:pt idx="4">
                  <c:v>40.222576748532283</c:v>
                </c:pt>
                <c:pt idx="5">
                  <c:v>44.361179327177609</c:v>
                </c:pt>
                <c:pt idx="6">
                  <c:v>46.832787656596153</c:v>
                </c:pt>
                <c:pt idx="7">
                  <c:v>48.145625947216267</c:v>
                </c:pt>
                <c:pt idx="8">
                  <c:v>58.534789955331</c:v>
                </c:pt>
                <c:pt idx="9">
                  <c:v>66.206023412462514</c:v>
                </c:pt>
                <c:pt idx="10">
                  <c:v>69.889569869072986</c:v>
                </c:pt>
                <c:pt idx="11">
                  <c:v>85.574528424445191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600640"/>
        <c:axId val="101610624"/>
      </c:bar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none"/>
          </c:marker>
          <c:yVal>
            <c:numRef>
              <c:f>'Figure 5.4'!$E$8</c:f>
              <c:numCache>
                <c:formatCode>0</c:formatCode>
                <c:ptCount val="1"/>
                <c:pt idx="0">
                  <c:v>44.361179327177609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12160"/>
        <c:axId val="101613952"/>
      </c:scatterChart>
      <c:catAx>
        <c:axId val="101600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1610624"/>
        <c:crosses val="autoZero"/>
        <c:auto val="1"/>
        <c:lblAlgn val="ctr"/>
        <c:lblOffset val="100"/>
        <c:noMultiLvlLbl val="0"/>
      </c:catAx>
      <c:valAx>
        <c:axId val="10161062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1600640"/>
        <c:crosses val="autoZero"/>
        <c:crossBetween val="between"/>
      </c:valAx>
      <c:valAx>
        <c:axId val="10161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1613952"/>
        <c:crosses val="autoZero"/>
        <c:crossBetween val="midCat"/>
      </c:valAx>
      <c:valAx>
        <c:axId val="101613952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1612160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/>
            </a:pPr>
            <a:endParaRPr lang="en-US"/>
          </a:p>
        </c:txPr>
      </c:legendEntry>
      <c:layout>
        <c:manualLayout>
          <c:xMode val="edge"/>
          <c:yMode val="edge"/>
          <c:x val="3.0204516514643599E-2"/>
          <c:y val="0.77471141602349203"/>
          <c:w val="0.91980873677918995"/>
          <c:h val="0.2252885839765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91140874209899"/>
          <c:y val="5.3146127167210101E-2"/>
          <c:w val="0.81010905454063098"/>
          <c:h val="0.650130062305296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5.5'!$B$2</c:f>
              <c:strCache>
                <c:ptCount val="1"/>
                <c:pt idx="0">
                  <c:v>British identity only</c:v>
                </c:pt>
              </c:strCache>
            </c:strRef>
          </c:tx>
          <c:spPr>
            <a:solidFill>
              <a:srgbClr val="5E3C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5.5'!$A$3:$A$11</c:f>
              <c:strCache>
                <c:ptCount val="9"/>
                <c:pt idx="0">
                  <c:v>No religion</c:v>
                </c:pt>
                <c:pt idx="1">
                  <c:v>Christian</c:v>
                </c:pt>
                <c:pt idx="2">
                  <c:v>Religion not stated</c:v>
                </c:pt>
                <c:pt idx="3">
                  <c:v>Jewish</c:v>
                </c:pt>
                <c:pt idx="4">
                  <c:v>Other religion</c:v>
                </c:pt>
                <c:pt idx="5">
                  <c:v>Sikh</c:v>
                </c:pt>
                <c:pt idx="6">
                  <c:v>Muslim</c:v>
                </c:pt>
                <c:pt idx="7">
                  <c:v>Hindu</c:v>
                </c:pt>
                <c:pt idx="8">
                  <c:v>Buddhist</c:v>
                </c:pt>
              </c:strCache>
            </c:strRef>
          </c:cat>
          <c:val>
            <c:numRef>
              <c:f>'Figure 5.5'!$B$3:$B$11</c:f>
              <c:numCache>
                <c:formatCode>0</c:formatCode>
                <c:ptCount val="9"/>
                <c:pt idx="0">
                  <c:v>16.98025473394096</c:v>
                </c:pt>
                <c:pt idx="1">
                  <c:v>15.15167658220763</c:v>
                </c:pt>
                <c:pt idx="2">
                  <c:v>19.740154317547574</c:v>
                </c:pt>
                <c:pt idx="3">
                  <c:v>24.481594598939076</c:v>
                </c:pt>
                <c:pt idx="4">
                  <c:v>30.136288818171842</c:v>
                </c:pt>
                <c:pt idx="5">
                  <c:v>62.41825243457815</c:v>
                </c:pt>
                <c:pt idx="6">
                  <c:v>57.415879608257683</c:v>
                </c:pt>
                <c:pt idx="7">
                  <c:v>54.247896611134472</c:v>
                </c:pt>
                <c:pt idx="8">
                  <c:v>27.139121470418143</c:v>
                </c:pt>
              </c:numCache>
            </c:numRef>
          </c:val>
        </c:ser>
        <c:ser>
          <c:idx val="1"/>
          <c:order val="1"/>
          <c:tx>
            <c:strRef>
              <c:f>'Figure 5.5'!$C$2</c:f>
              <c:strCache>
                <c:ptCount val="1"/>
                <c:pt idx="0">
                  <c:v>English identity only</c:v>
                </c:pt>
              </c:strCache>
            </c:strRef>
          </c:tx>
          <c:spPr>
            <a:solidFill>
              <a:srgbClr val="B2ABD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5.5'!$A$3:$A$11</c:f>
              <c:strCache>
                <c:ptCount val="9"/>
                <c:pt idx="0">
                  <c:v>No religion</c:v>
                </c:pt>
                <c:pt idx="1">
                  <c:v>Christian</c:v>
                </c:pt>
                <c:pt idx="2">
                  <c:v>Religion not stated</c:v>
                </c:pt>
                <c:pt idx="3">
                  <c:v>Jewish</c:v>
                </c:pt>
                <c:pt idx="4">
                  <c:v>Other religion</c:v>
                </c:pt>
                <c:pt idx="5">
                  <c:v>Sikh</c:v>
                </c:pt>
                <c:pt idx="6">
                  <c:v>Muslim</c:v>
                </c:pt>
                <c:pt idx="7">
                  <c:v>Hindu</c:v>
                </c:pt>
                <c:pt idx="8">
                  <c:v>Buddhist</c:v>
                </c:pt>
              </c:strCache>
            </c:strRef>
          </c:cat>
          <c:val>
            <c:numRef>
              <c:f>'Figure 5.5'!$C$3:$C$11</c:f>
              <c:numCache>
                <c:formatCode>0</c:formatCode>
                <c:ptCount val="9"/>
                <c:pt idx="0">
                  <c:v>65.264073412762556</c:v>
                </c:pt>
                <c:pt idx="1">
                  <c:v>64.797529698020412</c:v>
                </c:pt>
                <c:pt idx="2">
                  <c:v>59.493825615703464</c:v>
                </c:pt>
                <c:pt idx="3">
                  <c:v>53.691796602904141</c:v>
                </c:pt>
                <c:pt idx="4">
                  <c:v>48.47273126303083</c:v>
                </c:pt>
                <c:pt idx="5">
                  <c:v>15.282392026578073</c:v>
                </c:pt>
                <c:pt idx="6">
                  <c:v>12.944849021621613</c:v>
                </c:pt>
                <c:pt idx="7">
                  <c:v>9.2267541884820012</c:v>
                </c:pt>
                <c:pt idx="8">
                  <c:v>22.647154962158357</c:v>
                </c:pt>
              </c:numCache>
            </c:numRef>
          </c:val>
        </c:ser>
        <c:ser>
          <c:idx val="2"/>
          <c:order val="2"/>
          <c:tx>
            <c:strRef>
              <c:f>'Figure 5.5'!$D$2</c:f>
              <c:strCache>
                <c:ptCount val="1"/>
                <c:pt idx="0">
                  <c:v>Other UK or UK combination identity</c:v>
                </c:pt>
              </c:strCache>
            </c:strRef>
          </c:tx>
          <c:spPr>
            <a:solidFill>
              <a:srgbClr val="FDB86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5.5'!$A$3:$A$11</c:f>
              <c:strCache>
                <c:ptCount val="9"/>
                <c:pt idx="0">
                  <c:v>No religion</c:v>
                </c:pt>
                <c:pt idx="1">
                  <c:v>Christian</c:v>
                </c:pt>
                <c:pt idx="2">
                  <c:v>Religion not stated</c:v>
                </c:pt>
                <c:pt idx="3">
                  <c:v>Jewish</c:v>
                </c:pt>
                <c:pt idx="4">
                  <c:v>Other religion</c:v>
                </c:pt>
                <c:pt idx="5">
                  <c:v>Sikh</c:v>
                </c:pt>
                <c:pt idx="6">
                  <c:v>Muslim</c:v>
                </c:pt>
                <c:pt idx="7">
                  <c:v>Hindu</c:v>
                </c:pt>
                <c:pt idx="8">
                  <c:v>Buddhist</c:v>
                </c:pt>
              </c:strCache>
            </c:strRef>
          </c:cat>
          <c:val>
            <c:numRef>
              <c:f>'Figure 5.5'!$D$3:$D$11</c:f>
              <c:numCache>
                <c:formatCode>0</c:formatCode>
                <c:ptCount val="9"/>
                <c:pt idx="0">
                  <c:v>13.02135725523233</c:v>
                </c:pt>
                <c:pt idx="1">
                  <c:v>12.632330572077223</c:v>
                </c:pt>
                <c:pt idx="2">
                  <c:v>12.677860542193379</c:v>
                </c:pt>
                <c:pt idx="3">
                  <c:v>13.002043768801524</c:v>
                </c:pt>
                <c:pt idx="4">
                  <c:v>12.3410512454735</c:v>
                </c:pt>
                <c:pt idx="5">
                  <c:v>5.4410322801740145</c:v>
                </c:pt>
                <c:pt idx="6">
                  <c:v>6.1012000980408381</c:v>
                </c:pt>
                <c:pt idx="7">
                  <c:v>4.9644070508646134</c:v>
                </c:pt>
                <c:pt idx="8">
                  <c:v>7.9144770477651214</c:v>
                </c:pt>
              </c:numCache>
            </c:numRef>
          </c:val>
        </c:ser>
        <c:ser>
          <c:idx val="3"/>
          <c:order val="3"/>
          <c:tx>
            <c:strRef>
              <c:f>'Figure 5.5'!$E$2</c:f>
              <c:strCache>
                <c:ptCount val="1"/>
                <c:pt idx="0">
                  <c:v>Foreign identity only</c:v>
                </c:pt>
              </c:strCache>
            </c:strRef>
          </c:tx>
          <c:spPr>
            <a:solidFill>
              <a:srgbClr val="E66101"/>
            </a:solidFill>
            <a:ln w="25400"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5.5'!$A$3:$A$11</c:f>
              <c:strCache>
                <c:ptCount val="9"/>
                <c:pt idx="0">
                  <c:v>No religion</c:v>
                </c:pt>
                <c:pt idx="1">
                  <c:v>Christian</c:v>
                </c:pt>
                <c:pt idx="2">
                  <c:v>Religion not stated</c:v>
                </c:pt>
                <c:pt idx="3">
                  <c:v>Jewish</c:v>
                </c:pt>
                <c:pt idx="4">
                  <c:v>Other religion</c:v>
                </c:pt>
                <c:pt idx="5">
                  <c:v>Sikh</c:v>
                </c:pt>
                <c:pt idx="6">
                  <c:v>Muslim</c:v>
                </c:pt>
                <c:pt idx="7">
                  <c:v>Hindu</c:v>
                </c:pt>
                <c:pt idx="8">
                  <c:v>Buddhist</c:v>
                </c:pt>
              </c:strCache>
            </c:strRef>
          </c:cat>
          <c:val>
            <c:numRef>
              <c:f>'Figure 5.5'!$E$3:$E$11</c:f>
              <c:numCache>
                <c:formatCode>0</c:formatCode>
                <c:ptCount val="9"/>
                <c:pt idx="0">
                  <c:v>4.7343145980641488</c:v>
                </c:pt>
                <c:pt idx="1">
                  <c:v>7.4184631476947374</c:v>
                </c:pt>
                <c:pt idx="2">
                  <c:v>8.0881595245555857</c:v>
                </c:pt>
                <c:pt idx="3">
                  <c:v>8.8245650293552558</c:v>
                </c:pt>
                <c:pt idx="4">
                  <c:v>9.0499286733238229</c:v>
                </c:pt>
                <c:pt idx="5">
                  <c:v>16.858323258669763</c:v>
                </c:pt>
                <c:pt idx="6">
                  <c:v>23.538071272079865</c:v>
                </c:pt>
                <c:pt idx="7">
                  <c:v>31.560942149518915</c:v>
                </c:pt>
                <c:pt idx="8">
                  <c:v>42.299246519658382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691392"/>
        <c:axId val="101692928"/>
      </c:bar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none"/>
          </c:marker>
          <c:yVal>
            <c:numRef>
              <c:f>'Figure 5.5'!$E$8</c:f>
              <c:numCache>
                <c:formatCode>0</c:formatCode>
                <c:ptCount val="1"/>
                <c:pt idx="0">
                  <c:v>16.858323258669763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94464"/>
        <c:axId val="101696256"/>
      </c:scatterChart>
      <c:catAx>
        <c:axId val="101691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1692928"/>
        <c:crosses val="autoZero"/>
        <c:auto val="1"/>
        <c:lblAlgn val="ctr"/>
        <c:lblOffset val="100"/>
        <c:noMultiLvlLbl val="0"/>
      </c:catAx>
      <c:valAx>
        <c:axId val="10169292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1691392"/>
        <c:crosses val="autoZero"/>
        <c:crossBetween val="between"/>
      </c:valAx>
      <c:valAx>
        <c:axId val="101694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1696256"/>
        <c:crosses val="autoZero"/>
        <c:crossBetween val="midCat"/>
      </c:valAx>
      <c:valAx>
        <c:axId val="10169625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1694464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/>
            </a:pPr>
            <a:endParaRPr lang="en-US"/>
          </a:p>
        </c:txPr>
      </c:legendEntry>
      <c:layout>
        <c:manualLayout>
          <c:xMode val="edge"/>
          <c:yMode val="edge"/>
          <c:x val="0.103464047192121"/>
          <c:y val="0.73093448714950204"/>
          <c:w val="0.83593253813570301"/>
          <c:h val="0.242689639042644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139700</xdr:rowOff>
    </xdr:from>
    <xdr:to>
      <xdr:col>12</xdr:col>
      <xdr:colOff>240120</xdr:colOff>
      <xdr:row>40</xdr:row>
      <xdr:rowOff>150860</xdr:rowOff>
    </xdr:to>
    <xdr:graphicFrame macro="">
      <xdr:nvGraphicFramePr>
        <xdr:cNvPr id="1120308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152400</xdr:rowOff>
    </xdr:from>
    <xdr:to>
      <xdr:col>10</xdr:col>
      <xdr:colOff>682080</xdr:colOff>
      <xdr:row>23</xdr:row>
      <xdr:rowOff>133440</xdr:rowOff>
    </xdr:to>
    <xdr:graphicFrame macro="">
      <xdr:nvGraphicFramePr>
        <xdr:cNvPr id="2062366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167640</xdr:colOff>
      <xdr:row>0</xdr:row>
      <xdr:rowOff>15240</xdr:rowOff>
    </xdr:from>
    <xdr:to>
      <xdr:col>11</xdr:col>
      <xdr:colOff>57240</xdr:colOff>
      <xdr:row>22</xdr:row>
      <xdr:rowOff>163920</xdr:rowOff>
    </xdr:to>
    <xdr:graphicFrame macro="">
      <xdr:nvGraphicFramePr>
        <xdr:cNvPr id="2063384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defaultColWidth="11.5546875" defaultRowHeight="13.2"/>
  <sheetData>
    <row r="1" spans="1:1" ht="14.4">
      <c r="A1" s="13" t="s">
        <v>75</v>
      </c>
    </row>
    <row r="2" spans="1:1">
      <c r="A2" t="s">
        <v>76</v>
      </c>
    </row>
    <row r="4" spans="1:1" ht="14.4">
      <c r="A4" s="14" t="s">
        <v>127</v>
      </c>
    </row>
    <row r="5" spans="1:1" ht="14.4">
      <c r="A5" s="15" t="s">
        <v>74</v>
      </c>
    </row>
    <row r="7" spans="1:1">
      <c r="A7" s="18" t="s">
        <v>77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D33" sqref="D33"/>
    </sheetView>
  </sheetViews>
  <sheetFormatPr defaultColWidth="8.77734375" defaultRowHeight="13.2"/>
  <sheetData>
    <row r="1" spans="1:12" ht="14.4">
      <c r="A1" s="28" t="s">
        <v>121</v>
      </c>
    </row>
    <row r="2" spans="1:12">
      <c r="A2" s="4"/>
      <c r="B2" s="4" t="s">
        <v>61</v>
      </c>
      <c r="C2" s="4" t="s">
        <v>62</v>
      </c>
      <c r="D2" s="4" t="s">
        <v>63</v>
      </c>
      <c r="E2" s="16" t="s">
        <v>128</v>
      </c>
      <c r="F2" s="16"/>
    </row>
    <row r="3" spans="1:12">
      <c r="A3" t="s">
        <v>29</v>
      </c>
      <c r="B3" s="17">
        <v>14.295438072722034</v>
      </c>
      <c r="C3" s="17">
        <v>71.782794277550337</v>
      </c>
      <c r="D3" s="17">
        <v>13.624013924944151</v>
      </c>
      <c r="E3" s="17">
        <v>0.297753724783485</v>
      </c>
      <c r="F3" s="5"/>
      <c r="L3" s="5"/>
    </row>
    <row r="4" spans="1:12">
      <c r="A4" t="s">
        <v>32</v>
      </c>
      <c r="B4" s="17">
        <v>24.654488758854328</v>
      </c>
      <c r="C4" s="17">
        <v>63.000461964890661</v>
      </c>
      <c r="D4" s="17">
        <v>9.0694294733600245</v>
      </c>
      <c r="E4" s="17">
        <v>3.2756198028949801</v>
      </c>
      <c r="F4" s="5"/>
      <c r="L4" s="5"/>
    </row>
    <row r="5" spans="1:12">
      <c r="A5" t="s">
        <v>34</v>
      </c>
      <c r="B5" s="17">
        <v>36.326448417230722</v>
      </c>
      <c r="C5" s="17">
        <v>41.045300984647199</v>
      </c>
      <c r="D5" s="17">
        <v>11.253110835928201</v>
      </c>
      <c r="E5" s="17">
        <v>11.375139762193875</v>
      </c>
      <c r="F5" s="5"/>
      <c r="L5" s="5"/>
    </row>
    <row r="6" spans="1:12">
      <c r="A6" t="s">
        <v>42</v>
      </c>
      <c r="B6" s="17">
        <v>54.901728548804094</v>
      </c>
      <c r="C6" s="17">
        <v>26.448184143914887</v>
      </c>
      <c r="D6" s="17">
        <v>6.5475384761157054</v>
      </c>
      <c r="E6" s="17">
        <v>12.102548831165315</v>
      </c>
      <c r="F6" s="5"/>
      <c r="L6" s="5"/>
    </row>
    <row r="7" spans="1:12">
      <c r="A7" t="s">
        <v>60</v>
      </c>
      <c r="B7" s="17">
        <v>9.095546042444667</v>
      </c>
      <c r="C7" s="17">
        <v>68.029875216322068</v>
      </c>
      <c r="D7" s="17">
        <v>9.1920939976318419</v>
      </c>
      <c r="E7" s="17">
        <v>13.682484743601419</v>
      </c>
      <c r="F7" s="5"/>
      <c r="L7" s="5"/>
    </row>
    <row r="8" spans="1:12">
      <c r="A8" t="s">
        <v>37</v>
      </c>
      <c r="B8" s="17">
        <v>62.806104926628315</v>
      </c>
      <c r="C8" s="17">
        <v>15.320395367361876</v>
      </c>
      <c r="D8" s="17">
        <v>6.309820710934817</v>
      </c>
      <c r="E8" s="17">
        <v>15.563678995074989</v>
      </c>
      <c r="F8" s="5"/>
      <c r="L8" s="5"/>
    </row>
    <row r="9" spans="1:12">
      <c r="A9" t="s">
        <v>38</v>
      </c>
      <c r="B9" s="17">
        <v>71.57937660647768</v>
      </c>
      <c r="C9" s="17">
        <v>8.0134886853571707</v>
      </c>
      <c r="D9" s="17">
        <v>4.8314601593534228</v>
      </c>
      <c r="E9" s="17">
        <v>15.575674548811721</v>
      </c>
      <c r="F9" s="5"/>
      <c r="L9" s="5"/>
    </row>
    <row r="10" spans="1:12">
      <c r="A10" t="s">
        <v>43</v>
      </c>
      <c r="B10" s="17">
        <v>47.619818827670343</v>
      </c>
      <c r="C10" s="17">
        <v>26.648239921974255</v>
      </c>
      <c r="D10" s="17">
        <v>7.5808779336133334</v>
      </c>
      <c r="E10" s="17">
        <v>18.151063316742068</v>
      </c>
      <c r="F10" s="5"/>
      <c r="L10" s="5"/>
    </row>
    <row r="11" spans="1:12">
      <c r="A11" t="s">
        <v>35</v>
      </c>
      <c r="B11" s="17">
        <v>34.02908075829049</v>
      </c>
      <c r="C11" s="17">
        <v>33.783855408915038</v>
      </c>
      <c r="D11" s="17">
        <v>11.054221656861186</v>
      </c>
      <c r="E11" s="17">
        <v>21.132842175933288</v>
      </c>
      <c r="F11" s="5"/>
      <c r="L11" s="5"/>
    </row>
    <row r="12" spans="1:12">
      <c r="A12" t="s">
        <v>33</v>
      </c>
      <c r="B12" s="17">
        <v>30.377592076756422</v>
      </c>
      <c r="C12" s="17">
        <v>37.608789848344166</v>
      </c>
      <c r="D12" s="17">
        <v>9.364902506963789</v>
      </c>
      <c r="E12" s="17">
        <v>22.648715567935625</v>
      </c>
      <c r="F12" s="5"/>
      <c r="L12" s="5"/>
    </row>
    <row r="13" spans="1:12">
      <c r="A13" t="s">
        <v>36</v>
      </c>
      <c r="B13" s="17">
        <v>58.089692498828548</v>
      </c>
      <c r="C13" s="17">
        <v>12.054507337526205</v>
      </c>
      <c r="D13" s="17">
        <v>5.4187785071598373</v>
      </c>
      <c r="E13" s="17">
        <v>24.43702165648541</v>
      </c>
      <c r="F13" s="5"/>
      <c r="L13" s="5"/>
    </row>
    <row r="14" spans="1:12">
      <c r="A14" t="s">
        <v>45</v>
      </c>
      <c r="B14" s="17">
        <v>41.62561501131529</v>
      </c>
      <c r="C14" s="17">
        <v>12.109347561180456</v>
      </c>
      <c r="D14" s="17">
        <v>7.2353733435542535</v>
      </c>
      <c r="E14" s="17">
        <v>39.029664083950003</v>
      </c>
      <c r="F14" s="5"/>
      <c r="L14" s="5"/>
    </row>
    <row r="15" spans="1:12">
      <c r="A15" t="s">
        <v>41</v>
      </c>
      <c r="B15" s="17">
        <v>43.351357874938252</v>
      </c>
      <c r="C15" s="17">
        <v>10.178360117863525</v>
      </c>
      <c r="D15" s="17">
        <v>5.2475041958964592</v>
      </c>
      <c r="E15" s="17">
        <v>41.222777811301761</v>
      </c>
      <c r="F15" s="5"/>
      <c r="L15" s="5"/>
    </row>
    <row r="16" spans="1:12">
      <c r="A16" t="s">
        <v>44</v>
      </c>
      <c r="B16" s="17">
        <v>39.815824603479875</v>
      </c>
      <c r="C16" s="17">
        <v>10.656379392266443</v>
      </c>
      <c r="D16" s="17">
        <v>6.3845962395637708</v>
      </c>
      <c r="E16" s="17">
        <v>43.143199764689911</v>
      </c>
      <c r="F16" s="5"/>
      <c r="L16" s="5"/>
    </row>
    <row r="17" spans="1:12">
      <c r="A17" t="s">
        <v>40</v>
      </c>
      <c r="B17" s="17">
        <v>41.570193873092812</v>
      </c>
      <c r="C17" s="17">
        <v>7.9744740676737429</v>
      </c>
      <c r="D17" s="17">
        <v>5.6676698372715713</v>
      </c>
      <c r="E17" s="17">
        <v>44.787662221961874</v>
      </c>
      <c r="F17" s="5"/>
      <c r="L17" s="5"/>
    </row>
    <row r="18" spans="1:12">
      <c r="A18" t="s">
        <v>39</v>
      </c>
      <c r="B18" s="17">
        <v>38.166496707535906</v>
      </c>
      <c r="C18" s="17">
        <v>8.7422233816333463</v>
      </c>
      <c r="D18" s="17">
        <v>5.1477853930008459</v>
      </c>
      <c r="E18" s="17">
        <v>47.943494517829897</v>
      </c>
      <c r="F18" s="5"/>
      <c r="L18" s="5"/>
    </row>
    <row r="19" spans="1:12">
      <c r="A19" t="s">
        <v>30</v>
      </c>
      <c r="B19" s="17">
        <v>16.971727327413294</v>
      </c>
      <c r="C19" s="17">
        <v>12.589917621049088</v>
      </c>
      <c r="D19" s="17">
        <v>9.3322836899735204</v>
      </c>
      <c r="E19" s="17">
        <v>61.106071361564098</v>
      </c>
      <c r="F19" s="5"/>
      <c r="L19" s="5"/>
    </row>
    <row r="20" spans="1:12">
      <c r="A20" t="s">
        <v>31</v>
      </c>
      <c r="B20" s="17">
        <v>10.460162715379774</v>
      </c>
      <c r="C20" s="17">
        <v>5.6105941950856169</v>
      </c>
      <c r="D20" s="17">
        <v>6.4202616450138068</v>
      </c>
      <c r="E20" s="17">
        <v>77.508981444520813</v>
      </c>
      <c r="F20" s="5"/>
      <c r="L20" s="5"/>
    </row>
    <row r="21" spans="1:12">
      <c r="E21" s="12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M8" sqref="M8"/>
    </sheetView>
  </sheetViews>
  <sheetFormatPr defaultColWidth="11.5546875" defaultRowHeight="13.2"/>
  <sheetData>
    <row r="1" spans="1:5" ht="14.4">
      <c r="A1" s="28" t="s">
        <v>122</v>
      </c>
    </row>
    <row r="2" spans="1:5">
      <c r="B2" t="s">
        <v>61</v>
      </c>
      <c r="C2" t="s">
        <v>62</v>
      </c>
      <c r="D2" t="s">
        <v>63</v>
      </c>
      <c r="E2" s="16" t="s">
        <v>128</v>
      </c>
    </row>
    <row r="3" spans="1:5">
      <c r="A3" t="s">
        <v>73</v>
      </c>
      <c r="B3" s="17">
        <v>24.51881986265813</v>
      </c>
      <c r="C3" s="17">
        <v>11.587603307416423</v>
      </c>
      <c r="D3" s="17">
        <v>63.5337403453088</v>
      </c>
      <c r="E3" s="17">
        <v>0.35983648461664486</v>
      </c>
    </row>
    <row r="4" spans="1:5">
      <c r="A4" t="s">
        <v>72</v>
      </c>
      <c r="B4" s="17">
        <v>27.049735354196525</v>
      </c>
      <c r="C4" s="17">
        <v>6.7519947183694651</v>
      </c>
      <c r="D4" s="17">
        <v>65.794670970217467</v>
      </c>
      <c r="E4" s="17">
        <v>0.40359895721653555</v>
      </c>
    </row>
    <row r="5" spans="1:5">
      <c r="A5" t="s">
        <v>9</v>
      </c>
      <c r="B5" s="17">
        <v>16.907905585135236</v>
      </c>
      <c r="C5" s="17">
        <v>70.692310042771197</v>
      </c>
      <c r="D5" s="17">
        <v>11.622429587345394</v>
      </c>
      <c r="E5" s="17">
        <v>0.77735478474816777</v>
      </c>
    </row>
    <row r="6" spans="1:5">
      <c r="A6" t="s">
        <v>71</v>
      </c>
      <c r="B6" s="17">
        <v>26.895784458364574</v>
      </c>
      <c r="C6" s="17">
        <v>9.4091469755967783</v>
      </c>
      <c r="D6" s="17">
        <v>58.016784772776745</v>
      </c>
      <c r="E6" s="17">
        <v>5.6782837932619055</v>
      </c>
    </row>
    <row r="7" spans="1:5">
      <c r="A7" t="s">
        <v>70</v>
      </c>
      <c r="B7" s="17">
        <v>43.472277859091548</v>
      </c>
      <c r="C7" s="17">
        <v>9.6651121058165472</v>
      </c>
      <c r="D7" s="17">
        <v>6.6400332865596212</v>
      </c>
      <c r="E7" s="17">
        <v>40.222576748532283</v>
      </c>
    </row>
    <row r="8" spans="1:5">
      <c r="A8" t="s">
        <v>69</v>
      </c>
      <c r="B8" s="17">
        <v>43.933049099356815</v>
      </c>
      <c r="C8" s="17">
        <v>6.6028451602265905</v>
      </c>
      <c r="D8" s="17">
        <v>5.1029264132389827</v>
      </c>
      <c r="E8" s="17">
        <v>44.361179327177609</v>
      </c>
    </row>
    <row r="9" spans="1:5">
      <c r="A9" t="s">
        <v>68</v>
      </c>
      <c r="B9" s="17">
        <v>34.740631376387256</v>
      </c>
      <c r="C9" s="17">
        <v>10.340209714805358</v>
      </c>
      <c r="D9" s="17">
        <v>8.0863712522112348</v>
      </c>
      <c r="E9" s="17">
        <v>46.832787656596153</v>
      </c>
    </row>
    <row r="10" spans="1:5">
      <c r="A10" t="s">
        <v>67</v>
      </c>
      <c r="B10" s="17">
        <v>34.609529913673967</v>
      </c>
      <c r="C10" s="17">
        <v>8.1902911584246318</v>
      </c>
      <c r="D10" s="17">
        <v>9.0545529806851341</v>
      </c>
      <c r="E10" s="17">
        <v>48.145625947216267</v>
      </c>
    </row>
    <row r="11" spans="1:5">
      <c r="A11" t="s">
        <v>45</v>
      </c>
      <c r="B11" s="17">
        <v>15.973209754682996</v>
      </c>
      <c r="C11" s="17">
        <v>14.000747271622082</v>
      </c>
      <c r="D11" s="17">
        <v>11.491253018363921</v>
      </c>
      <c r="E11" s="17">
        <v>58.534789955331</v>
      </c>
    </row>
    <row r="12" spans="1:5">
      <c r="A12" t="s">
        <v>66</v>
      </c>
      <c r="B12" s="17">
        <v>13.359362079677464</v>
      </c>
      <c r="C12" s="17">
        <v>14.082229681710299</v>
      </c>
      <c r="D12" s="17">
        <v>6.352384826149728</v>
      </c>
      <c r="E12" s="17">
        <v>66.206023412462514</v>
      </c>
    </row>
    <row r="13" spans="1:5">
      <c r="A13" t="s">
        <v>65</v>
      </c>
      <c r="B13" s="17">
        <v>19.472546826525498</v>
      </c>
      <c r="C13" s="17">
        <v>6.804712765257527</v>
      </c>
      <c r="D13" s="17">
        <v>3.8331705391439894</v>
      </c>
      <c r="E13" s="17">
        <v>69.889569869072986</v>
      </c>
    </row>
    <row r="14" spans="1:5">
      <c r="A14" t="s">
        <v>64</v>
      </c>
      <c r="B14" s="17">
        <v>7.7249663933603054</v>
      </c>
      <c r="C14" s="17">
        <v>3.624541738110528</v>
      </c>
      <c r="D14" s="17">
        <v>3.0759634440839876</v>
      </c>
      <c r="E14" s="17">
        <v>85.574528424445191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L4" sqref="L4"/>
    </sheetView>
  </sheetViews>
  <sheetFormatPr defaultColWidth="11.5546875" defaultRowHeight="13.2"/>
  <sheetData>
    <row r="1" spans="1:5" ht="14.4">
      <c r="A1" s="28" t="s">
        <v>123</v>
      </c>
    </row>
    <row r="2" spans="1:5">
      <c r="B2" s="4" t="s">
        <v>61</v>
      </c>
      <c r="C2" s="4" t="s">
        <v>62</v>
      </c>
      <c r="D2" s="4" t="s">
        <v>63</v>
      </c>
      <c r="E2" s="16" t="s">
        <v>128</v>
      </c>
    </row>
    <row r="3" spans="1:5">
      <c r="A3" t="s">
        <v>47</v>
      </c>
      <c r="B3" s="17">
        <v>16.98025473394096</v>
      </c>
      <c r="C3" s="17">
        <v>65.264073412762556</v>
      </c>
      <c r="D3" s="17">
        <v>13.02135725523233</v>
      </c>
      <c r="E3" s="17">
        <v>4.7343145980641488</v>
      </c>
    </row>
    <row r="4" spans="1:5">
      <c r="A4" t="s">
        <v>54</v>
      </c>
      <c r="B4" s="17">
        <v>15.15167658220763</v>
      </c>
      <c r="C4" s="17">
        <v>64.797529698020412</v>
      </c>
      <c r="D4" s="17">
        <v>12.632330572077223</v>
      </c>
      <c r="E4" s="17">
        <v>7.4184631476947374</v>
      </c>
    </row>
    <row r="5" spans="1:5">
      <c r="A5" t="s">
        <v>46</v>
      </c>
      <c r="B5" s="17">
        <v>19.740154317547574</v>
      </c>
      <c r="C5" s="17">
        <v>59.493825615703464</v>
      </c>
      <c r="D5" s="17">
        <v>12.677860542193379</v>
      </c>
      <c r="E5" s="17">
        <v>8.0881595245555857</v>
      </c>
    </row>
    <row r="6" spans="1:5">
      <c r="A6" t="s">
        <v>51</v>
      </c>
      <c r="B6" s="17">
        <v>24.481594598939076</v>
      </c>
      <c r="C6" s="17">
        <v>53.691796602904141</v>
      </c>
      <c r="D6" s="17">
        <v>13.002043768801524</v>
      </c>
      <c r="E6" s="17">
        <v>8.8245650293552558</v>
      </c>
    </row>
    <row r="7" spans="1:5">
      <c r="A7" t="s">
        <v>48</v>
      </c>
      <c r="B7" s="17">
        <v>30.136288818171842</v>
      </c>
      <c r="C7" s="17">
        <v>48.47273126303083</v>
      </c>
      <c r="D7" s="17">
        <v>12.3410512454735</v>
      </c>
      <c r="E7" s="17">
        <v>9.0499286733238229</v>
      </c>
    </row>
    <row r="8" spans="1:5">
      <c r="A8" t="s">
        <v>49</v>
      </c>
      <c r="B8" s="17">
        <v>62.41825243457815</v>
      </c>
      <c r="C8" s="17">
        <v>15.282392026578073</v>
      </c>
      <c r="D8" s="17">
        <v>5.4410322801740145</v>
      </c>
      <c r="E8" s="17">
        <v>16.858323258669763</v>
      </c>
    </row>
    <row r="9" spans="1:5">
      <c r="A9" t="s">
        <v>50</v>
      </c>
      <c r="B9" s="17">
        <v>57.415879608257683</v>
      </c>
      <c r="C9" s="17">
        <v>12.944849021621613</v>
      </c>
      <c r="D9" s="17">
        <v>6.1012000980408381</v>
      </c>
      <c r="E9" s="17">
        <v>23.538071272079865</v>
      </c>
    </row>
    <row r="10" spans="1:5">
      <c r="A10" t="s">
        <v>52</v>
      </c>
      <c r="B10" s="17">
        <v>54.247896611134472</v>
      </c>
      <c r="C10" s="17">
        <v>9.2267541884820012</v>
      </c>
      <c r="D10" s="17">
        <v>4.9644070508646134</v>
      </c>
      <c r="E10" s="17">
        <v>31.560942149518915</v>
      </c>
    </row>
    <row r="11" spans="1:5">
      <c r="A11" t="s">
        <v>53</v>
      </c>
      <c r="B11" s="17">
        <v>27.139121470418143</v>
      </c>
      <c r="C11" s="17">
        <v>22.647154962158357</v>
      </c>
      <c r="D11" s="17">
        <v>7.9144770477651214</v>
      </c>
      <c r="E11" s="17">
        <v>42.299246519658382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5" workbookViewId="0">
      <selection activeCell="H31" sqref="H31:M50"/>
    </sheetView>
  </sheetViews>
  <sheetFormatPr defaultColWidth="11.5546875" defaultRowHeight="13.2"/>
  <sheetData>
    <row r="1" spans="1:16" ht="15.6">
      <c r="A1" s="1" t="s">
        <v>120</v>
      </c>
    </row>
    <row r="2" spans="1:16">
      <c r="A2" s="2" t="s">
        <v>0</v>
      </c>
    </row>
    <row r="4" spans="1:16">
      <c r="A4" s="25" t="s">
        <v>1</v>
      </c>
      <c r="B4" s="25" t="s">
        <v>2</v>
      </c>
      <c r="D4" s="27"/>
      <c r="E4" s="27"/>
    </row>
    <row r="5" spans="1:16">
      <c r="A5" s="25" t="s">
        <v>3</v>
      </c>
      <c r="B5" s="25" t="s">
        <v>4</v>
      </c>
    </row>
    <row r="6" spans="1:16">
      <c r="A6" s="25" t="s">
        <v>5</v>
      </c>
      <c r="B6" s="25">
        <v>2011</v>
      </c>
    </row>
    <row r="7" spans="1:16">
      <c r="A7" s="25" t="s">
        <v>6</v>
      </c>
      <c r="B7" s="25" t="s">
        <v>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>
      <c r="A8" s="25" t="s">
        <v>8</v>
      </c>
      <c r="B8" s="25" t="s">
        <v>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66">
      <c r="A9" s="24" t="s">
        <v>119</v>
      </c>
      <c r="B9" s="23" t="s">
        <v>10</v>
      </c>
      <c r="C9" s="23" t="s">
        <v>11</v>
      </c>
      <c r="D9" s="23" t="s">
        <v>12</v>
      </c>
      <c r="E9" s="23" t="s">
        <v>13</v>
      </c>
      <c r="F9" s="23" t="s">
        <v>14</v>
      </c>
      <c r="G9" s="23" t="s">
        <v>15</v>
      </c>
      <c r="H9" s="23" t="s">
        <v>16</v>
      </c>
      <c r="I9" s="23" t="s">
        <v>17</v>
      </c>
      <c r="J9" s="23" t="s">
        <v>18</v>
      </c>
      <c r="K9" s="23" t="s">
        <v>19</v>
      </c>
      <c r="L9" s="23" t="s">
        <v>20</v>
      </c>
      <c r="M9" s="23" t="s">
        <v>21</v>
      </c>
      <c r="N9" s="23" t="s">
        <v>22</v>
      </c>
      <c r="O9" s="23" t="s">
        <v>23</v>
      </c>
      <c r="P9" s="23" t="s">
        <v>24</v>
      </c>
    </row>
    <row r="10" spans="1:16">
      <c r="A10" s="3" t="s">
        <v>97</v>
      </c>
      <c r="B10" s="22">
        <v>53012456</v>
      </c>
      <c r="C10" s="22">
        <v>10171834</v>
      </c>
      <c r="D10" s="22">
        <v>32007983</v>
      </c>
      <c r="E10" s="22">
        <v>4820818</v>
      </c>
      <c r="F10" s="22">
        <v>291746</v>
      </c>
      <c r="G10" s="22">
        <v>56667</v>
      </c>
      <c r="H10" s="22">
        <v>419774</v>
      </c>
      <c r="I10" s="22">
        <v>81195</v>
      </c>
      <c r="J10" s="22">
        <v>109369</v>
      </c>
      <c r="K10" s="22">
        <v>17581</v>
      </c>
      <c r="L10" s="22">
        <v>197030</v>
      </c>
      <c r="M10" s="22">
        <v>338766</v>
      </c>
      <c r="N10" s="22">
        <v>38100</v>
      </c>
      <c r="O10" s="22">
        <v>4021142</v>
      </c>
      <c r="P10" s="22">
        <v>440451</v>
      </c>
    </row>
    <row r="11" spans="1:16">
      <c r="A11" s="3" t="s">
        <v>118</v>
      </c>
      <c r="B11" s="22">
        <v>42279236</v>
      </c>
      <c r="C11" s="22">
        <v>6044002</v>
      </c>
      <c r="D11" s="22">
        <v>30349217</v>
      </c>
      <c r="E11" s="22">
        <v>4523830</v>
      </c>
      <c r="F11" s="22">
        <v>286070</v>
      </c>
      <c r="G11" s="22">
        <v>55310</v>
      </c>
      <c r="H11" s="22">
        <v>411587</v>
      </c>
      <c r="I11" s="22">
        <v>79623</v>
      </c>
      <c r="J11" s="22">
        <v>86526</v>
      </c>
      <c r="K11" s="22">
        <v>16650</v>
      </c>
      <c r="L11" s="22">
        <v>184398</v>
      </c>
      <c r="M11" s="22">
        <v>13937</v>
      </c>
      <c r="N11" s="22">
        <v>14888</v>
      </c>
      <c r="O11" s="22">
        <v>111951</v>
      </c>
      <c r="P11" s="22">
        <v>101247</v>
      </c>
    </row>
    <row r="12" spans="1:16">
      <c r="A12" s="3" t="s">
        <v>117</v>
      </c>
      <c r="B12" s="22">
        <v>517001</v>
      </c>
      <c r="C12" s="22">
        <v>87744</v>
      </c>
      <c r="D12" s="22">
        <v>65090</v>
      </c>
      <c r="E12" s="22">
        <v>5838</v>
      </c>
      <c r="F12" s="22">
        <v>353</v>
      </c>
      <c r="G12" s="22">
        <v>60</v>
      </c>
      <c r="H12" s="22">
        <v>801</v>
      </c>
      <c r="I12" s="22">
        <v>102</v>
      </c>
      <c r="J12" s="22">
        <v>20112</v>
      </c>
      <c r="K12" s="22">
        <v>515</v>
      </c>
      <c r="L12" s="22">
        <v>768</v>
      </c>
      <c r="M12" s="22">
        <v>302802</v>
      </c>
      <c r="N12" s="22">
        <v>18550</v>
      </c>
      <c r="O12" s="22">
        <v>13117</v>
      </c>
      <c r="P12" s="22">
        <v>1149</v>
      </c>
    </row>
    <row r="13" spans="1:16">
      <c r="A13" s="3" t="s">
        <v>116</v>
      </c>
      <c r="B13" s="22">
        <v>54895</v>
      </c>
      <c r="C13" s="22">
        <v>4993</v>
      </c>
      <c r="D13" s="22">
        <v>37345</v>
      </c>
      <c r="E13" s="22">
        <v>2665</v>
      </c>
      <c r="F13" s="22">
        <v>387</v>
      </c>
      <c r="G13" s="22">
        <v>15</v>
      </c>
      <c r="H13" s="22">
        <v>384</v>
      </c>
      <c r="I13" s="22">
        <v>20</v>
      </c>
      <c r="J13" s="22">
        <v>498</v>
      </c>
      <c r="K13" s="22">
        <v>4</v>
      </c>
      <c r="L13" s="22">
        <v>317</v>
      </c>
      <c r="M13" s="22">
        <v>2183</v>
      </c>
      <c r="N13" s="22">
        <v>192</v>
      </c>
      <c r="O13" s="22">
        <v>5328</v>
      </c>
      <c r="P13" s="22">
        <v>564</v>
      </c>
    </row>
    <row r="14" spans="1:16">
      <c r="A14" s="3" t="s">
        <v>115</v>
      </c>
      <c r="B14" s="22">
        <v>2430010</v>
      </c>
      <c r="C14" s="22">
        <v>254183</v>
      </c>
      <c r="D14" s="22">
        <v>136338</v>
      </c>
      <c r="E14" s="22">
        <v>17604</v>
      </c>
      <c r="F14" s="22">
        <v>541</v>
      </c>
      <c r="G14" s="22">
        <v>128</v>
      </c>
      <c r="H14" s="22">
        <v>1037</v>
      </c>
      <c r="I14" s="22">
        <v>207</v>
      </c>
      <c r="J14" s="22">
        <v>265</v>
      </c>
      <c r="K14" s="22">
        <v>52</v>
      </c>
      <c r="L14" s="22">
        <v>2685</v>
      </c>
      <c r="M14" s="22">
        <v>7168</v>
      </c>
      <c r="N14" s="22">
        <v>3043</v>
      </c>
      <c r="O14" s="22">
        <v>1876308</v>
      </c>
      <c r="P14" s="22">
        <v>130451</v>
      </c>
    </row>
    <row r="15" spans="1:16">
      <c r="A15" s="3" t="s">
        <v>114</v>
      </c>
      <c r="B15" s="22">
        <v>415616</v>
      </c>
      <c r="C15" s="22">
        <v>102468</v>
      </c>
      <c r="D15" s="22">
        <v>261840</v>
      </c>
      <c r="E15" s="22">
        <v>31502</v>
      </c>
      <c r="F15" s="22">
        <v>802</v>
      </c>
      <c r="G15" s="22">
        <v>107</v>
      </c>
      <c r="H15" s="22">
        <v>661</v>
      </c>
      <c r="I15" s="22">
        <v>100</v>
      </c>
      <c r="J15" s="22">
        <v>240</v>
      </c>
      <c r="K15" s="22">
        <v>17</v>
      </c>
      <c r="L15" s="22">
        <v>618</v>
      </c>
      <c r="M15" s="22">
        <v>567</v>
      </c>
      <c r="N15" s="22">
        <v>187</v>
      </c>
      <c r="O15" s="22">
        <v>13047</v>
      </c>
      <c r="P15" s="22">
        <v>3460</v>
      </c>
    </row>
    <row r="16" spans="1:16">
      <c r="A16" s="3" t="s">
        <v>113</v>
      </c>
      <c r="B16" s="22">
        <v>161550</v>
      </c>
      <c r="C16" s="22">
        <v>49075</v>
      </c>
      <c r="D16" s="22">
        <v>60757</v>
      </c>
      <c r="E16" s="22">
        <v>9342</v>
      </c>
      <c r="F16" s="22">
        <v>289</v>
      </c>
      <c r="G16" s="22">
        <v>62</v>
      </c>
      <c r="H16" s="22">
        <v>350</v>
      </c>
      <c r="I16" s="22">
        <v>52</v>
      </c>
      <c r="J16" s="22">
        <v>121</v>
      </c>
      <c r="K16" s="22">
        <v>13</v>
      </c>
      <c r="L16" s="22">
        <v>298</v>
      </c>
      <c r="M16" s="22">
        <v>733</v>
      </c>
      <c r="N16" s="22">
        <v>99</v>
      </c>
      <c r="O16" s="22">
        <v>35856</v>
      </c>
      <c r="P16" s="22">
        <v>4503</v>
      </c>
    </row>
    <row r="17" spans="1:16">
      <c r="A17" s="3" t="s">
        <v>112</v>
      </c>
      <c r="B17" s="22">
        <v>332708</v>
      </c>
      <c r="C17" s="22">
        <v>120861</v>
      </c>
      <c r="D17" s="22">
        <v>136561</v>
      </c>
      <c r="E17" s="22">
        <v>25372</v>
      </c>
      <c r="F17" s="22">
        <v>615</v>
      </c>
      <c r="G17" s="22">
        <v>198</v>
      </c>
      <c r="H17" s="22">
        <v>976</v>
      </c>
      <c r="I17" s="22">
        <v>172</v>
      </c>
      <c r="J17" s="22">
        <v>218</v>
      </c>
      <c r="K17" s="22">
        <v>37</v>
      </c>
      <c r="L17" s="22">
        <v>700</v>
      </c>
      <c r="M17" s="22">
        <v>1214</v>
      </c>
      <c r="N17" s="22">
        <v>229</v>
      </c>
      <c r="O17" s="22">
        <v>36632</v>
      </c>
      <c r="P17" s="22">
        <v>8923</v>
      </c>
    </row>
    <row r="18" spans="1:16">
      <c r="A18" s="3" t="s">
        <v>111</v>
      </c>
      <c r="B18" s="22">
        <v>283005</v>
      </c>
      <c r="C18" s="22">
        <v>96304</v>
      </c>
      <c r="D18" s="22">
        <v>95610</v>
      </c>
      <c r="E18" s="22">
        <v>16409</v>
      </c>
      <c r="F18" s="22">
        <v>582</v>
      </c>
      <c r="G18" s="22">
        <v>106</v>
      </c>
      <c r="H18" s="22">
        <v>611</v>
      </c>
      <c r="I18" s="22">
        <v>112</v>
      </c>
      <c r="J18" s="22">
        <v>242</v>
      </c>
      <c r="K18" s="22">
        <v>34</v>
      </c>
      <c r="L18" s="22">
        <v>614</v>
      </c>
      <c r="M18" s="22">
        <v>1835</v>
      </c>
      <c r="N18" s="22">
        <v>419</v>
      </c>
      <c r="O18" s="22">
        <v>57972</v>
      </c>
      <c r="P18" s="22">
        <v>12155</v>
      </c>
    </row>
    <row r="19" spans="1:16">
      <c r="A19" s="3" t="s">
        <v>110</v>
      </c>
      <c r="B19" s="22">
        <v>1395702</v>
      </c>
      <c r="C19" s="22">
        <v>810759</v>
      </c>
      <c r="D19" s="22">
        <v>168245</v>
      </c>
      <c r="E19" s="22">
        <v>44341</v>
      </c>
      <c r="F19" s="22">
        <v>433</v>
      </c>
      <c r="G19" s="22">
        <v>130</v>
      </c>
      <c r="H19" s="22">
        <v>719</v>
      </c>
      <c r="I19" s="22">
        <v>183</v>
      </c>
      <c r="J19" s="22">
        <v>196</v>
      </c>
      <c r="K19" s="22">
        <v>51</v>
      </c>
      <c r="L19" s="22">
        <v>1283</v>
      </c>
      <c r="M19" s="22">
        <v>823</v>
      </c>
      <c r="N19" s="22">
        <v>40</v>
      </c>
      <c r="O19" s="22">
        <v>340245</v>
      </c>
      <c r="P19" s="22">
        <v>28254</v>
      </c>
    </row>
    <row r="20" spans="1:16">
      <c r="A20" s="3" t="s">
        <v>109</v>
      </c>
      <c r="B20" s="22">
        <v>1112282</v>
      </c>
      <c r="C20" s="22">
        <v>698581</v>
      </c>
      <c r="D20" s="22">
        <v>170406</v>
      </c>
      <c r="E20" s="22">
        <v>41518</v>
      </c>
      <c r="F20" s="22">
        <v>253</v>
      </c>
      <c r="G20" s="22">
        <v>105</v>
      </c>
      <c r="H20" s="22">
        <v>856</v>
      </c>
      <c r="I20" s="22">
        <v>248</v>
      </c>
      <c r="J20" s="22">
        <v>111</v>
      </c>
      <c r="K20" s="22">
        <v>34</v>
      </c>
      <c r="L20" s="22">
        <v>878</v>
      </c>
      <c r="M20" s="22">
        <v>817</v>
      </c>
      <c r="N20" s="22">
        <v>46</v>
      </c>
      <c r="O20" s="22">
        <v>172295</v>
      </c>
      <c r="P20" s="22">
        <v>26134</v>
      </c>
    </row>
    <row r="21" spans="1:16">
      <c r="A21" s="3" t="s">
        <v>108</v>
      </c>
      <c r="B21" s="22">
        <v>436514</v>
      </c>
      <c r="C21" s="22">
        <v>312454</v>
      </c>
      <c r="D21" s="22">
        <v>34980</v>
      </c>
      <c r="E21" s="22">
        <v>9925</v>
      </c>
      <c r="F21" s="22">
        <v>117</v>
      </c>
      <c r="G21" s="22">
        <v>69</v>
      </c>
      <c r="H21" s="22">
        <v>97</v>
      </c>
      <c r="I21" s="22">
        <v>32</v>
      </c>
      <c r="J21" s="22">
        <v>23</v>
      </c>
      <c r="K21" s="22">
        <v>13</v>
      </c>
      <c r="L21" s="22">
        <v>354</v>
      </c>
      <c r="M21" s="22">
        <v>175</v>
      </c>
      <c r="N21" s="22">
        <v>7</v>
      </c>
      <c r="O21" s="22">
        <v>67815</v>
      </c>
      <c r="P21" s="22">
        <v>10453</v>
      </c>
    </row>
    <row r="22" spans="1:16">
      <c r="A22" s="3" t="s">
        <v>107</v>
      </c>
      <c r="B22" s="22">
        <v>379503</v>
      </c>
      <c r="C22" s="22">
        <v>144843</v>
      </c>
      <c r="D22" s="22">
        <v>33177</v>
      </c>
      <c r="E22" s="22">
        <v>6677</v>
      </c>
      <c r="F22" s="22">
        <v>241</v>
      </c>
      <c r="G22" s="22">
        <v>82</v>
      </c>
      <c r="H22" s="22">
        <v>360</v>
      </c>
      <c r="I22" s="22">
        <v>86</v>
      </c>
      <c r="J22" s="22">
        <v>209</v>
      </c>
      <c r="K22" s="22">
        <v>46</v>
      </c>
      <c r="L22" s="22">
        <v>471</v>
      </c>
      <c r="M22" s="22">
        <v>602</v>
      </c>
      <c r="N22" s="22">
        <v>27</v>
      </c>
      <c r="O22" s="22">
        <v>181345</v>
      </c>
      <c r="P22" s="22">
        <v>11337</v>
      </c>
    </row>
    <row r="23" spans="1:16">
      <c r="A23" s="3" t="s">
        <v>106</v>
      </c>
      <c r="B23" s="22">
        <v>819402</v>
      </c>
      <c r="C23" s="22">
        <v>340627</v>
      </c>
      <c r="D23" s="22">
        <v>65343</v>
      </c>
      <c r="E23" s="22">
        <v>13668</v>
      </c>
      <c r="F23" s="22">
        <v>162</v>
      </c>
      <c r="G23" s="22">
        <v>49</v>
      </c>
      <c r="H23" s="22">
        <v>300</v>
      </c>
      <c r="I23" s="22">
        <v>52</v>
      </c>
      <c r="J23" s="22">
        <v>89</v>
      </c>
      <c r="K23" s="22">
        <v>26</v>
      </c>
      <c r="L23" s="22">
        <v>1142</v>
      </c>
      <c r="M23" s="22">
        <v>1014</v>
      </c>
      <c r="N23" s="22">
        <v>48</v>
      </c>
      <c r="O23" s="22">
        <v>365977</v>
      </c>
      <c r="P23" s="22">
        <v>30905</v>
      </c>
    </row>
    <row r="24" spans="1:16">
      <c r="A24" s="3" t="s">
        <v>105</v>
      </c>
      <c r="B24" s="22">
        <v>977741</v>
      </c>
      <c r="C24" s="22">
        <v>423864</v>
      </c>
      <c r="D24" s="22">
        <v>99518</v>
      </c>
      <c r="E24" s="22">
        <v>19109</v>
      </c>
      <c r="F24" s="22">
        <v>170</v>
      </c>
      <c r="G24" s="22">
        <v>71</v>
      </c>
      <c r="H24" s="22">
        <v>294</v>
      </c>
      <c r="I24" s="22">
        <v>91</v>
      </c>
      <c r="J24" s="22">
        <v>203</v>
      </c>
      <c r="K24" s="22">
        <v>33</v>
      </c>
      <c r="L24" s="22">
        <v>826</v>
      </c>
      <c r="M24" s="22">
        <v>1807</v>
      </c>
      <c r="N24" s="22">
        <v>86</v>
      </c>
      <c r="O24" s="22">
        <v>401245</v>
      </c>
      <c r="P24" s="22">
        <v>30424</v>
      </c>
    </row>
    <row r="25" spans="1:16">
      <c r="A25" s="3" t="s">
        <v>104</v>
      </c>
      <c r="B25" s="22">
        <v>591016</v>
      </c>
      <c r="C25" s="22">
        <v>324478</v>
      </c>
      <c r="D25" s="22">
        <v>156313</v>
      </c>
      <c r="E25" s="22">
        <v>28046</v>
      </c>
      <c r="F25" s="22">
        <v>257</v>
      </c>
      <c r="G25" s="22">
        <v>57</v>
      </c>
      <c r="H25" s="22">
        <v>158</v>
      </c>
      <c r="I25" s="22">
        <v>23</v>
      </c>
      <c r="J25" s="22">
        <v>87</v>
      </c>
      <c r="K25" s="22">
        <v>7</v>
      </c>
      <c r="L25" s="22">
        <v>499</v>
      </c>
      <c r="M25" s="22">
        <v>757</v>
      </c>
      <c r="N25" s="22">
        <v>54</v>
      </c>
      <c r="O25" s="22">
        <v>70771</v>
      </c>
      <c r="P25" s="22">
        <v>9509</v>
      </c>
    </row>
    <row r="26" spans="1:16">
      <c r="A26" s="3" t="s">
        <v>103</v>
      </c>
      <c r="B26" s="22">
        <v>277857</v>
      </c>
      <c r="C26" s="22">
        <v>132315</v>
      </c>
      <c r="D26" s="22">
        <v>74044</v>
      </c>
      <c r="E26" s="22">
        <v>14221</v>
      </c>
      <c r="F26" s="22">
        <v>230</v>
      </c>
      <c r="G26" s="22">
        <v>47</v>
      </c>
      <c r="H26" s="22">
        <v>183</v>
      </c>
      <c r="I26" s="22">
        <v>37</v>
      </c>
      <c r="J26" s="22">
        <v>101</v>
      </c>
      <c r="K26" s="22">
        <v>9</v>
      </c>
      <c r="L26" s="22">
        <v>286</v>
      </c>
      <c r="M26" s="22">
        <v>662</v>
      </c>
      <c r="N26" s="22">
        <v>74</v>
      </c>
      <c r="O26" s="22">
        <v>49772</v>
      </c>
      <c r="P26" s="22">
        <v>5876</v>
      </c>
    </row>
    <row r="27" spans="1:16">
      <c r="A27" s="3" t="s">
        <v>102</v>
      </c>
      <c r="B27" s="22">
        <v>220985</v>
      </c>
      <c r="C27" s="22">
        <v>87987</v>
      </c>
      <c r="D27" s="22">
        <v>23549</v>
      </c>
      <c r="E27" s="22">
        <v>3971</v>
      </c>
      <c r="F27" s="22">
        <v>102</v>
      </c>
      <c r="G27" s="22">
        <v>36</v>
      </c>
      <c r="H27" s="22">
        <v>150</v>
      </c>
      <c r="I27" s="22">
        <v>24</v>
      </c>
      <c r="J27" s="22">
        <v>70</v>
      </c>
      <c r="K27" s="22">
        <v>25</v>
      </c>
      <c r="L27" s="22">
        <v>291</v>
      </c>
      <c r="M27" s="22">
        <v>758</v>
      </c>
      <c r="N27" s="22">
        <v>40</v>
      </c>
      <c r="O27" s="22">
        <v>94582</v>
      </c>
      <c r="P27" s="22">
        <v>9400</v>
      </c>
    </row>
    <row r="28" spans="1:16">
      <c r="A28" s="3" t="s">
        <v>101</v>
      </c>
      <c r="B28" s="22">
        <v>327433</v>
      </c>
      <c r="C28" s="22">
        <v>136296</v>
      </c>
      <c r="D28" s="22">
        <v>39650</v>
      </c>
      <c r="E28" s="22">
        <v>6780</v>
      </c>
      <c r="F28" s="22">
        <v>142</v>
      </c>
      <c r="G28" s="22">
        <v>35</v>
      </c>
      <c r="H28" s="22">
        <v>250</v>
      </c>
      <c r="I28" s="22">
        <v>31</v>
      </c>
      <c r="J28" s="22">
        <v>58</v>
      </c>
      <c r="K28" s="22">
        <v>15</v>
      </c>
      <c r="L28" s="22">
        <v>602</v>
      </c>
      <c r="M28" s="22">
        <v>912</v>
      </c>
      <c r="N28" s="22">
        <v>71</v>
      </c>
      <c r="O28" s="22">
        <v>126884</v>
      </c>
      <c r="P28" s="22">
        <v>15707</v>
      </c>
    </row>
    <row r="29" spans="1:16">
      <c r="A29" s="21" t="s">
        <v>25</v>
      </c>
    </row>
    <row r="31" spans="1:16">
      <c r="A31" s="4" t="s">
        <v>26</v>
      </c>
      <c r="B31" t="s">
        <v>10</v>
      </c>
      <c r="C31" s="4" t="str">
        <f t="shared" ref="C31:D50" si="0">C9</f>
        <v>British only identity</v>
      </c>
      <c r="D31" s="4" t="str">
        <f t="shared" si="0"/>
        <v>English only identity</v>
      </c>
      <c r="E31" s="4" t="s">
        <v>100</v>
      </c>
      <c r="F31" s="4" t="s">
        <v>45</v>
      </c>
      <c r="H31" s="4" t="s">
        <v>27</v>
      </c>
      <c r="I31" t="s">
        <v>10</v>
      </c>
      <c r="J31" s="4" t="s">
        <v>28</v>
      </c>
      <c r="K31" s="4" t="s">
        <v>58</v>
      </c>
      <c r="L31" s="4" t="s">
        <v>99</v>
      </c>
      <c r="M31" s="4" t="s">
        <v>98</v>
      </c>
    </row>
    <row r="32" spans="1:16">
      <c r="A32" t="s">
        <v>97</v>
      </c>
      <c r="B32" s="19">
        <f t="shared" ref="B32:B50" si="1">B10</f>
        <v>53012456</v>
      </c>
      <c r="C32" s="26">
        <f t="shared" si="0"/>
        <v>10171834</v>
      </c>
      <c r="D32" s="4">
        <f t="shared" si="0"/>
        <v>32007983</v>
      </c>
      <c r="E32" s="19">
        <f t="shared" ref="E32:E50" si="2">SUM(E10:L10,N10,P10)</f>
        <v>6472731</v>
      </c>
      <c r="F32" s="19">
        <f t="shared" ref="F32:F50" si="3">SUM(M10,O10)</f>
        <v>4359908</v>
      </c>
      <c r="H32" t="str">
        <f t="shared" ref="H32:H50" si="4">A32</f>
        <v>All categories: Ethnic group</v>
      </c>
      <c r="I32" s="5">
        <f t="shared" ref="I32:I50" si="5">B32/$B32</f>
        <v>1</v>
      </c>
      <c r="J32" s="5">
        <f t="shared" ref="J32:J50" si="6">C32/$B32</f>
        <v>0.19187630167521383</v>
      </c>
      <c r="K32" s="5">
        <f t="shared" ref="K32:K50" si="7">D32/$B32</f>
        <v>0.60378230731283233</v>
      </c>
      <c r="L32" s="5">
        <f t="shared" ref="L32:L50" si="8">E32/$B32</f>
        <v>0.12209830459467866</v>
      </c>
      <c r="M32" s="5">
        <f t="shared" ref="M32:M50" si="9">F32/$B32</f>
        <v>8.2243086417275221E-2</v>
      </c>
      <c r="N32" s="5"/>
    </row>
    <row r="33" spans="1:14">
      <c r="A33" s="4" t="s">
        <v>29</v>
      </c>
      <c r="B33" s="19">
        <f t="shared" si="1"/>
        <v>42279236</v>
      </c>
      <c r="C33" s="4">
        <f t="shared" si="0"/>
        <v>6044002</v>
      </c>
      <c r="D33" s="4">
        <f t="shared" si="0"/>
        <v>30349217</v>
      </c>
      <c r="E33" s="19">
        <f t="shared" si="2"/>
        <v>5760129</v>
      </c>
      <c r="F33" s="19">
        <f t="shared" si="3"/>
        <v>125888</v>
      </c>
      <c r="H33" t="str">
        <f t="shared" si="4"/>
        <v>White British</v>
      </c>
      <c r="I33" s="5">
        <f t="shared" si="5"/>
        <v>1</v>
      </c>
      <c r="J33" s="5">
        <f t="shared" si="6"/>
        <v>0.14295438072722033</v>
      </c>
      <c r="K33" s="5">
        <f t="shared" si="7"/>
        <v>0.71782794277550332</v>
      </c>
      <c r="L33" s="5">
        <f t="shared" si="8"/>
        <v>0.13624013924944151</v>
      </c>
      <c r="M33" s="5">
        <f t="shared" si="9"/>
        <v>2.9775372478348474E-3</v>
      </c>
      <c r="N33" s="5"/>
    </row>
    <row r="34" spans="1:14">
      <c r="A34" s="4" t="s">
        <v>30</v>
      </c>
      <c r="B34" s="19">
        <f t="shared" si="1"/>
        <v>517001</v>
      </c>
      <c r="C34" s="4">
        <f t="shared" si="0"/>
        <v>87744</v>
      </c>
      <c r="D34" s="26">
        <f t="shared" si="0"/>
        <v>65090</v>
      </c>
      <c r="E34" s="19">
        <f t="shared" si="2"/>
        <v>48248</v>
      </c>
      <c r="F34" s="19">
        <f t="shared" si="3"/>
        <v>315919</v>
      </c>
      <c r="H34" t="str">
        <f t="shared" si="4"/>
        <v>White Irish</v>
      </c>
      <c r="I34" s="5">
        <f t="shared" si="5"/>
        <v>1</v>
      </c>
      <c r="J34" s="5">
        <f t="shared" si="6"/>
        <v>0.16971727327413294</v>
      </c>
      <c r="K34" s="5">
        <f t="shared" si="7"/>
        <v>0.12589917621049088</v>
      </c>
      <c r="L34" s="5">
        <f t="shared" si="8"/>
        <v>9.3322836899735209E-2</v>
      </c>
      <c r="M34" s="5">
        <f t="shared" si="9"/>
        <v>0.61106071361564096</v>
      </c>
      <c r="N34" s="5"/>
    </row>
    <row r="35" spans="1:14">
      <c r="A35" s="4" t="s">
        <v>60</v>
      </c>
      <c r="B35" s="19">
        <f t="shared" si="1"/>
        <v>54895</v>
      </c>
      <c r="C35" s="4">
        <f t="shared" si="0"/>
        <v>4993</v>
      </c>
      <c r="D35" s="4">
        <f t="shared" si="0"/>
        <v>37345</v>
      </c>
      <c r="E35" s="19">
        <f t="shared" si="2"/>
        <v>5046</v>
      </c>
      <c r="F35" s="19">
        <f t="shared" si="3"/>
        <v>7511</v>
      </c>
      <c r="H35" t="str">
        <f t="shared" si="4"/>
        <v>White Gypsy Traveller</v>
      </c>
      <c r="I35" s="5">
        <f t="shared" si="5"/>
        <v>1</v>
      </c>
      <c r="J35" s="5">
        <f t="shared" si="6"/>
        <v>9.0955460424446674E-2</v>
      </c>
      <c r="K35" s="5">
        <f t="shared" si="7"/>
        <v>0.68029875216322067</v>
      </c>
      <c r="L35" s="5">
        <f t="shared" si="8"/>
        <v>9.1920939976318422E-2</v>
      </c>
      <c r="M35" s="5">
        <f t="shared" si="9"/>
        <v>0.1368248474360142</v>
      </c>
      <c r="N35" s="5"/>
    </row>
    <row r="36" spans="1:14">
      <c r="A36" s="4" t="s">
        <v>31</v>
      </c>
      <c r="B36" s="19">
        <f t="shared" si="1"/>
        <v>2430010</v>
      </c>
      <c r="C36" s="4">
        <f t="shared" si="0"/>
        <v>254183</v>
      </c>
      <c r="D36" s="4">
        <f t="shared" si="0"/>
        <v>136338</v>
      </c>
      <c r="E36" s="19">
        <f t="shared" si="2"/>
        <v>156013</v>
      </c>
      <c r="F36" s="19">
        <f t="shared" si="3"/>
        <v>1883476</v>
      </c>
      <c r="H36" t="str">
        <f t="shared" si="4"/>
        <v>White Other</v>
      </c>
      <c r="I36" s="5">
        <f t="shared" si="5"/>
        <v>1</v>
      </c>
      <c r="J36" s="5">
        <f t="shared" si="6"/>
        <v>0.10460162715379773</v>
      </c>
      <c r="K36" s="5">
        <f t="shared" si="7"/>
        <v>5.6105941950856171E-2</v>
      </c>
      <c r="L36" s="5">
        <f t="shared" si="8"/>
        <v>6.420261645013807E-2</v>
      </c>
      <c r="M36" s="5">
        <f t="shared" si="9"/>
        <v>0.77508981444520808</v>
      </c>
      <c r="N36" s="5"/>
    </row>
    <row r="37" spans="1:14">
      <c r="A37" s="4" t="s">
        <v>32</v>
      </c>
      <c r="B37" s="19">
        <f t="shared" si="1"/>
        <v>415616</v>
      </c>
      <c r="C37" s="4">
        <f t="shared" si="0"/>
        <v>102468</v>
      </c>
      <c r="D37" s="4">
        <f t="shared" si="0"/>
        <v>261840</v>
      </c>
      <c r="E37" s="19">
        <f t="shared" si="2"/>
        <v>37694</v>
      </c>
      <c r="F37" s="19">
        <f t="shared" si="3"/>
        <v>13614</v>
      </c>
      <c r="H37" t="str">
        <f t="shared" si="4"/>
        <v>Mixed White-Caribbean</v>
      </c>
      <c r="I37" s="5">
        <f t="shared" si="5"/>
        <v>1</v>
      </c>
      <c r="J37" s="5">
        <f t="shared" si="6"/>
        <v>0.24654488758854326</v>
      </c>
      <c r="K37" s="5">
        <f t="shared" si="7"/>
        <v>0.63000461964890664</v>
      </c>
      <c r="L37" s="5">
        <f t="shared" si="8"/>
        <v>9.0694294733600245E-2</v>
      </c>
      <c r="M37" s="5">
        <f t="shared" si="9"/>
        <v>3.2756198028949801E-2</v>
      </c>
      <c r="N37" s="5"/>
    </row>
    <row r="38" spans="1:14">
      <c r="A38" s="4" t="s">
        <v>33</v>
      </c>
      <c r="B38" s="19">
        <f t="shared" si="1"/>
        <v>161550</v>
      </c>
      <c r="C38" s="4">
        <f t="shared" si="0"/>
        <v>49075</v>
      </c>
      <c r="D38" s="4">
        <f t="shared" si="0"/>
        <v>60757</v>
      </c>
      <c r="E38" s="19">
        <f t="shared" si="2"/>
        <v>15129</v>
      </c>
      <c r="F38" s="19">
        <f t="shared" si="3"/>
        <v>36589</v>
      </c>
      <c r="H38" t="str">
        <f t="shared" si="4"/>
        <v>Mixed White-African</v>
      </c>
      <c r="I38" s="5">
        <f t="shared" si="5"/>
        <v>1</v>
      </c>
      <c r="J38" s="5">
        <f t="shared" si="6"/>
        <v>0.30377592076756421</v>
      </c>
      <c r="K38" s="5">
        <f t="shared" si="7"/>
        <v>0.37608789848344165</v>
      </c>
      <c r="L38" s="5">
        <f t="shared" si="8"/>
        <v>9.364902506963789E-2</v>
      </c>
      <c r="M38" s="5">
        <f t="shared" si="9"/>
        <v>0.22648715567935623</v>
      </c>
      <c r="N38" s="5"/>
    </row>
    <row r="39" spans="1:14">
      <c r="A39" s="4" t="s">
        <v>34</v>
      </c>
      <c r="B39" s="19">
        <f t="shared" si="1"/>
        <v>332708</v>
      </c>
      <c r="C39" s="4">
        <f t="shared" si="0"/>
        <v>120861</v>
      </c>
      <c r="D39" s="4">
        <f t="shared" si="0"/>
        <v>136561</v>
      </c>
      <c r="E39" s="19">
        <f t="shared" si="2"/>
        <v>37440</v>
      </c>
      <c r="F39" s="19">
        <f t="shared" si="3"/>
        <v>37846</v>
      </c>
      <c r="H39" t="str">
        <f t="shared" si="4"/>
        <v>Mixed White-Asian</v>
      </c>
      <c r="I39" s="5">
        <f t="shared" si="5"/>
        <v>1</v>
      </c>
      <c r="J39" s="5">
        <f t="shared" si="6"/>
        <v>0.36326448417230722</v>
      </c>
      <c r="K39" s="5">
        <f t="shared" si="7"/>
        <v>0.41045300984647198</v>
      </c>
      <c r="L39" s="5">
        <f t="shared" si="8"/>
        <v>0.11253110835928201</v>
      </c>
      <c r="M39" s="5">
        <f t="shared" si="9"/>
        <v>0.11375139762193875</v>
      </c>
      <c r="N39" s="5"/>
    </row>
    <row r="40" spans="1:14">
      <c r="A40" s="4" t="s">
        <v>35</v>
      </c>
      <c r="B40" s="19">
        <f t="shared" si="1"/>
        <v>283005</v>
      </c>
      <c r="C40" s="4">
        <f t="shared" si="0"/>
        <v>96304</v>
      </c>
      <c r="D40" s="4">
        <f t="shared" si="0"/>
        <v>95610</v>
      </c>
      <c r="E40" s="19">
        <f t="shared" si="2"/>
        <v>31284</v>
      </c>
      <c r="F40" s="19">
        <f t="shared" si="3"/>
        <v>59807</v>
      </c>
      <c r="H40" t="str">
        <f t="shared" si="4"/>
        <v>Mixed Other</v>
      </c>
      <c r="I40" s="5">
        <f t="shared" si="5"/>
        <v>1</v>
      </c>
      <c r="J40" s="5">
        <f t="shared" si="6"/>
        <v>0.34029080758290492</v>
      </c>
      <c r="K40" s="5">
        <f t="shared" si="7"/>
        <v>0.33783855408915037</v>
      </c>
      <c r="L40" s="5">
        <f t="shared" si="8"/>
        <v>0.11054221656861186</v>
      </c>
      <c r="M40" s="5">
        <f t="shared" si="9"/>
        <v>0.21132842175933286</v>
      </c>
      <c r="N40" s="5"/>
    </row>
    <row r="41" spans="1:14">
      <c r="A41" s="4" t="s">
        <v>36</v>
      </c>
      <c r="B41" s="19">
        <f t="shared" si="1"/>
        <v>1395702</v>
      </c>
      <c r="C41" s="4">
        <f t="shared" si="0"/>
        <v>810759</v>
      </c>
      <c r="D41" s="4">
        <f t="shared" si="0"/>
        <v>168245</v>
      </c>
      <c r="E41" s="19">
        <f t="shared" si="2"/>
        <v>75630</v>
      </c>
      <c r="F41" s="19">
        <f t="shared" si="3"/>
        <v>341068</v>
      </c>
      <c r="H41" t="str">
        <f t="shared" si="4"/>
        <v>Indian</v>
      </c>
      <c r="I41" s="5">
        <f t="shared" si="5"/>
        <v>1</v>
      </c>
      <c r="J41" s="5">
        <f t="shared" si="6"/>
        <v>0.58089692498828549</v>
      </c>
      <c r="K41" s="5">
        <f t="shared" si="7"/>
        <v>0.12054507337526206</v>
      </c>
      <c r="L41" s="5">
        <f t="shared" si="8"/>
        <v>5.4187785071598375E-2</v>
      </c>
      <c r="M41" s="5">
        <f t="shared" si="9"/>
        <v>0.24437021656485411</v>
      </c>
      <c r="N41" s="5"/>
    </row>
    <row r="42" spans="1:14">
      <c r="A42" s="4" t="s">
        <v>37</v>
      </c>
      <c r="B42" s="19">
        <f t="shared" si="1"/>
        <v>1112282</v>
      </c>
      <c r="C42" s="4">
        <f t="shared" si="0"/>
        <v>698581</v>
      </c>
      <c r="D42" s="4">
        <f t="shared" si="0"/>
        <v>170406</v>
      </c>
      <c r="E42" s="19">
        <f t="shared" si="2"/>
        <v>70183</v>
      </c>
      <c r="F42" s="19">
        <f t="shared" si="3"/>
        <v>173112</v>
      </c>
      <c r="H42" t="str">
        <f t="shared" si="4"/>
        <v>Pakistani</v>
      </c>
      <c r="I42" s="5">
        <f t="shared" si="5"/>
        <v>1</v>
      </c>
      <c r="J42" s="5">
        <f t="shared" si="6"/>
        <v>0.62806104926628314</v>
      </c>
      <c r="K42" s="5">
        <f t="shared" si="7"/>
        <v>0.15320395367361875</v>
      </c>
      <c r="L42" s="5">
        <f t="shared" si="8"/>
        <v>6.3098207109348173E-2</v>
      </c>
      <c r="M42" s="5">
        <f t="shared" si="9"/>
        <v>0.15563678995074989</v>
      </c>
      <c r="N42" s="5"/>
    </row>
    <row r="43" spans="1:14">
      <c r="A43" s="4" t="s">
        <v>38</v>
      </c>
      <c r="B43" s="19">
        <f t="shared" si="1"/>
        <v>436514</v>
      </c>
      <c r="C43" s="4">
        <f t="shared" si="0"/>
        <v>312454</v>
      </c>
      <c r="D43" s="4">
        <f t="shared" si="0"/>
        <v>34980</v>
      </c>
      <c r="E43" s="19">
        <f t="shared" si="2"/>
        <v>21090</v>
      </c>
      <c r="F43" s="19">
        <f t="shared" si="3"/>
        <v>67990</v>
      </c>
      <c r="H43" t="str">
        <f t="shared" si="4"/>
        <v>Bangladeshi</v>
      </c>
      <c r="I43" s="5">
        <f t="shared" si="5"/>
        <v>1</v>
      </c>
      <c r="J43" s="5">
        <f t="shared" si="6"/>
        <v>0.71579376606477685</v>
      </c>
      <c r="K43" s="5">
        <f t="shared" si="7"/>
        <v>8.0134886853571702E-2</v>
      </c>
      <c r="L43" s="5">
        <f t="shared" si="8"/>
        <v>4.8314601593534227E-2</v>
      </c>
      <c r="M43" s="5">
        <f t="shared" si="9"/>
        <v>0.15575674548811722</v>
      </c>
      <c r="N43" s="5"/>
    </row>
    <row r="44" spans="1:14">
      <c r="A44" s="4" t="s">
        <v>39</v>
      </c>
      <c r="B44" s="19">
        <f t="shared" si="1"/>
        <v>379503</v>
      </c>
      <c r="C44" s="4">
        <f t="shared" si="0"/>
        <v>144843</v>
      </c>
      <c r="D44" s="4">
        <f t="shared" si="0"/>
        <v>33177</v>
      </c>
      <c r="E44" s="19">
        <f t="shared" si="2"/>
        <v>19536</v>
      </c>
      <c r="F44" s="19">
        <f t="shared" si="3"/>
        <v>181947</v>
      </c>
      <c r="H44" t="str">
        <f t="shared" si="4"/>
        <v>Chinese</v>
      </c>
      <c r="I44" s="5">
        <f t="shared" si="5"/>
        <v>1</v>
      </c>
      <c r="J44" s="5">
        <f t="shared" si="6"/>
        <v>0.38166496707535907</v>
      </c>
      <c r="K44" s="5">
        <f t="shared" si="7"/>
        <v>8.7422233816333461E-2</v>
      </c>
      <c r="L44" s="5">
        <f t="shared" si="8"/>
        <v>5.1477853930008456E-2</v>
      </c>
      <c r="M44" s="5">
        <f t="shared" si="9"/>
        <v>0.47943494517829899</v>
      </c>
      <c r="N44" s="5"/>
    </row>
    <row r="45" spans="1:14">
      <c r="A45" s="4" t="s">
        <v>40</v>
      </c>
      <c r="B45" s="19">
        <f t="shared" si="1"/>
        <v>819402</v>
      </c>
      <c r="C45" s="4">
        <f t="shared" si="0"/>
        <v>340627</v>
      </c>
      <c r="D45" s="4">
        <f t="shared" si="0"/>
        <v>65343</v>
      </c>
      <c r="E45" s="19">
        <f t="shared" si="2"/>
        <v>46441</v>
      </c>
      <c r="F45" s="19">
        <f t="shared" si="3"/>
        <v>366991</v>
      </c>
      <c r="H45" t="str">
        <f t="shared" si="4"/>
        <v>Asian Other</v>
      </c>
      <c r="I45" s="5">
        <f t="shared" si="5"/>
        <v>1</v>
      </c>
      <c r="J45" s="5">
        <f t="shared" si="6"/>
        <v>0.41570193873092814</v>
      </c>
      <c r="K45" s="5">
        <f t="shared" si="7"/>
        <v>7.9744740676737425E-2</v>
      </c>
      <c r="L45" s="5">
        <f t="shared" si="8"/>
        <v>5.667669837271571E-2</v>
      </c>
      <c r="M45" s="5">
        <f t="shared" si="9"/>
        <v>0.44787662221961871</v>
      </c>
      <c r="N45" s="5"/>
    </row>
    <row r="46" spans="1:14">
      <c r="A46" s="4" t="s">
        <v>41</v>
      </c>
      <c r="B46" s="19">
        <f t="shared" si="1"/>
        <v>977741</v>
      </c>
      <c r="C46" s="4">
        <f t="shared" si="0"/>
        <v>423864</v>
      </c>
      <c r="D46" s="4">
        <f t="shared" si="0"/>
        <v>99518</v>
      </c>
      <c r="E46" s="19">
        <f t="shared" si="2"/>
        <v>51307</v>
      </c>
      <c r="F46" s="19">
        <f t="shared" si="3"/>
        <v>403052</v>
      </c>
      <c r="H46" t="str">
        <f t="shared" si="4"/>
        <v>African</v>
      </c>
      <c r="I46" s="5">
        <f t="shared" si="5"/>
        <v>1</v>
      </c>
      <c r="J46" s="5">
        <f t="shared" si="6"/>
        <v>0.43351357874938251</v>
      </c>
      <c r="K46" s="5">
        <f t="shared" si="7"/>
        <v>0.10178360117863525</v>
      </c>
      <c r="L46" s="5">
        <f t="shared" si="8"/>
        <v>5.2475041958964595E-2</v>
      </c>
      <c r="M46" s="5">
        <f t="shared" si="9"/>
        <v>0.41222777811301764</v>
      </c>
      <c r="N46" s="5"/>
    </row>
    <row r="47" spans="1:14">
      <c r="A47" s="4" t="s">
        <v>42</v>
      </c>
      <c r="B47" s="19">
        <f t="shared" si="1"/>
        <v>591016</v>
      </c>
      <c r="C47" s="4">
        <f t="shared" si="0"/>
        <v>324478</v>
      </c>
      <c r="D47" s="4">
        <f t="shared" si="0"/>
        <v>156313</v>
      </c>
      <c r="E47" s="19">
        <f t="shared" si="2"/>
        <v>38697</v>
      </c>
      <c r="F47" s="19">
        <f t="shared" si="3"/>
        <v>71528</v>
      </c>
      <c r="H47" t="str">
        <f t="shared" si="4"/>
        <v>Caribbean</v>
      </c>
      <c r="I47" s="5">
        <f t="shared" si="5"/>
        <v>1</v>
      </c>
      <c r="J47" s="5">
        <f t="shared" si="6"/>
        <v>0.54901728548804096</v>
      </c>
      <c r="K47" s="5">
        <f t="shared" si="7"/>
        <v>0.26448184143914888</v>
      </c>
      <c r="L47" s="5">
        <f t="shared" si="8"/>
        <v>6.5475384761157052E-2</v>
      </c>
      <c r="M47" s="5">
        <f t="shared" si="9"/>
        <v>0.12102548831165315</v>
      </c>
      <c r="N47" s="5"/>
    </row>
    <row r="48" spans="1:14">
      <c r="A48" s="4" t="s">
        <v>43</v>
      </c>
      <c r="B48" s="19">
        <f t="shared" si="1"/>
        <v>277857</v>
      </c>
      <c r="C48" s="4">
        <f t="shared" si="0"/>
        <v>132315</v>
      </c>
      <c r="D48" s="4">
        <f t="shared" si="0"/>
        <v>74044</v>
      </c>
      <c r="E48" s="19">
        <f t="shared" si="2"/>
        <v>21064</v>
      </c>
      <c r="F48" s="19">
        <f t="shared" si="3"/>
        <v>50434</v>
      </c>
      <c r="H48" t="str">
        <f t="shared" si="4"/>
        <v>Black Other</v>
      </c>
      <c r="I48" s="5">
        <f t="shared" si="5"/>
        <v>1</v>
      </c>
      <c r="J48" s="5">
        <f t="shared" si="6"/>
        <v>0.47619818827670346</v>
      </c>
      <c r="K48" s="5">
        <f t="shared" si="7"/>
        <v>0.26648239921974254</v>
      </c>
      <c r="L48" s="5">
        <f t="shared" si="8"/>
        <v>7.5808779336133336E-2</v>
      </c>
      <c r="M48" s="5">
        <f t="shared" si="9"/>
        <v>0.18151063316742067</v>
      </c>
      <c r="N48" s="5"/>
    </row>
    <row r="49" spans="1:14">
      <c r="A49" s="4" t="s">
        <v>44</v>
      </c>
      <c r="B49" s="19">
        <f t="shared" si="1"/>
        <v>220985</v>
      </c>
      <c r="C49" s="4">
        <f t="shared" si="0"/>
        <v>87987</v>
      </c>
      <c r="D49" s="4">
        <f t="shared" si="0"/>
        <v>23549</v>
      </c>
      <c r="E49" s="19">
        <f t="shared" si="2"/>
        <v>14109</v>
      </c>
      <c r="F49" s="19">
        <f t="shared" si="3"/>
        <v>95340</v>
      </c>
      <c r="H49" t="str">
        <f t="shared" si="4"/>
        <v>Arab</v>
      </c>
      <c r="I49" s="5">
        <f t="shared" si="5"/>
        <v>1</v>
      </c>
      <c r="J49" s="5">
        <f t="shared" si="6"/>
        <v>0.39815824603479877</v>
      </c>
      <c r="K49" s="5">
        <f t="shared" si="7"/>
        <v>0.10656379392266443</v>
      </c>
      <c r="L49" s="5">
        <f t="shared" si="8"/>
        <v>6.3845962395637709E-2</v>
      </c>
      <c r="M49" s="5">
        <f t="shared" si="9"/>
        <v>0.4314319976468991</v>
      </c>
      <c r="N49" s="5"/>
    </row>
    <row r="50" spans="1:14">
      <c r="A50" s="4" t="s">
        <v>45</v>
      </c>
      <c r="B50" s="19">
        <f t="shared" si="1"/>
        <v>327433</v>
      </c>
      <c r="C50" s="4">
        <f t="shared" si="0"/>
        <v>136296</v>
      </c>
      <c r="D50" s="4">
        <f t="shared" si="0"/>
        <v>39650</v>
      </c>
      <c r="E50" s="19">
        <f t="shared" si="2"/>
        <v>23691</v>
      </c>
      <c r="F50" s="19">
        <f t="shared" si="3"/>
        <v>127796</v>
      </c>
      <c r="H50" t="str">
        <f t="shared" si="4"/>
        <v>Other</v>
      </c>
      <c r="I50" s="5">
        <f t="shared" si="5"/>
        <v>1</v>
      </c>
      <c r="J50" s="5">
        <f t="shared" si="6"/>
        <v>0.41625615011315292</v>
      </c>
      <c r="K50" s="5">
        <f t="shared" si="7"/>
        <v>0.12109347561180456</v>
      </c>
      <c r="L50" s="5">
        <f t="shared" si="8"/>
        <v>7.2353733435542536E-2</v>
      </c>
      <c r="M50" s="5">
        <f t="shared" si="9"/>
        <v>0.3902966408395</v>
      </c>
      <c r="N50" s="5"/>
    </row>
    <row r="51" spans="1:14">
      <c r="A51" s="4"/>
      <c r="B51" s="19"/>
      <c r="C51" s="19"/>
      <c r="D51" s="19"/>
      <c r="E51" s="19"/>
      <c r="F51" s="19"/>
      <c r="I51" s="5"/>
      <c r="J51" s="5"/>
      <c r="K51" s="5"/>
      <c r="L51" s="5"/>
      <c r="M51" s="5"/>
    </row>
    <row r="52" spans="1:14">
      <c r="A52" s="4"/>
      <c r="B52" s="19"/>
      <c r="C52" s="19"/>
      <c r="D52" s="19"/>
      <c r="E52" s="19"/>
      <c r="F52" s="19"/>
      <c r="I52" s="5"/>
      <c r="J52" s="5"/>
      <c r="K52" s="5"/>
      <c r="L52" s="5"/>
      <c r="M52" s="5"/>
    </row>
    <row r="53" spans="1:14">
      <c r="J53" s="19"/>
      <c r="K53" s="1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K33" sqref="K33"/>
    </sheetView>
  </sheetViews>
  <sheetFormatPr defaultColWidth="9.44140625" defaultRowHeight="13.2"/>
  <cols>
    <col min="1" max="1" width="26" customWidth="1"/>
    <col min="2" max="16" width="15" customWidth="1"/>
  </cols>
  <sheetData>
    <row r="1" spans="1:16" ht="15.6">
      <c r="A1" s="1" t="s">
        <v>96</v>
      </c>
    </row>
    <row r="2" spans="1:16">
      <c r="A2" s="2" t="s">
        <v>95</v>
      </c>
    </row>
    <row r="4" spans="1:16">
      <c r="A4" s="25" t="s">
        <v>1</v>
      </c>
      <c r="B4" s="25" t="s">
        <v>2</v>
      </c>
    </row>
    <row r="5" spans="1:16">
      <c r="A5" s="25" t="s">
        <v>3</v>
      </c>
      <c r="B5" s="25" t="s">
        <v>4</v>
      </c>
    </row>
    <row r="6" spans="1:16">
      <c r="A6" s="25" t="s">
        <v>5</v>
      </c>
      <c r="B6" s="25">
        <v>2011</v>
      </c>
    </row>
    <row r="7" spans="1:16">
      <c r="A7" s="25" t="s">
        <v>6</v>
      </c>
      <c r="B7" s="25" t="s">
        <v>7</v>
      </c>
    </row>
    <row r="8" spans="1:16">
      <c r="A8" s="25" t="s">
        <v>8</v>
      </c>
      <c r="B8" s="25" t="s">
        <v>9</v>
      </c>
    </row>
    <row r="10" spans="1:16" ht="64.8" customHeight="1">
      <c r="A10" s="24" t="s">
        <v>94</v>
      </c>
      <c r="B10" s="23" t="s">
        <v>10</v>
      </c>
      <c r="C10" s="23" t="s">
        <v>11</v>
      </c>
      <c r="D10" s="23" t="s">
        <v>12</v>
      </c>
      <c r="E10" s="23" t="s">
        <v>13</v>
      </c>
      <c r="F10" s="23" t="s">
        <v>14</v>
      </c>
      <c r="G10" s="23" t="s">
        <v>15</v>
      </c>
      <c r="H10" s="23" t="s">
        <v>16</v>
      </c>
      <c r="I10" s="23" t="s">
        <v>17</v>
      </c>
      <c r="J10" s="23" t="s">
        <v>18</v>
      </c>
      <c r="K10" s="23" t="s">
        <v>19</v>
      </c>
      <c r="L10" s="23" t="s">
        <v>20</v>
      </c>
      <c r="M10" s="23" t="s">
        <v>21</v>
      </c>
      <c r="N10" s="23" t="s">
        <v>22</v>
      </c>
      <c r="O10" s="23" t="s">
        <v>23</v>
      </c>
      <c r="P10" s="23" t="s">
        <v>24</v>
      </c>
    </row>
    <row r="11" spans="1:16">
      <c r="A11" s="3" t="s">
        <v>93</v>
      </c>
      <c r="B11" s="22">
        <v>53012456</v>
      </c>
      <c r="C11" s="22">
        <v>10171834</v>
      </c>
      <c r="D11" s="22">
        <v>32007983</v>
      </c>
      <c r="E11" s="22">
        <v>4820818</v>
      </c>
      <c r="F11" s="22">
        <v>291746</v>
      </c>
      <c r="G11" s="22">
        <v>56667</v>
      </c>
      <c r="H11" s="22">
        <v>419774</v>
      </c>
      <c r="I11" s="22">
        <v>81195</v>
      </c>
      <c r="J11" s="22">
        <v>109369</v>
      </c>
      <c r="K11" s="22">
        <v>17581</v>
      </c>
      <c r="L11" s="22">
        <v>197030</v>
      </c>
      <c r="M11" s="22">
        <v>338766</v>
      </c>
      <c r="N11" s="22">
        <v>38100</v>
      </c>
      <c r="O11" s="22">
        <v>4021142</v>
      </c>
      <c r="P11" s="22">
        <v>440451</v>
      </c>
    </row>
    <row r="12" spans="1:16">
      <c r="A12" s="3" t="s">
        <v>92</v>
      </c>
      <c r="B12" s="22">
        <v>44246592</v>
      </c>
      <c r="C12" s="22">
        <v>7481172</v>
      </c>
      <c r="D12" s="22">
        <v>31278938</v>
      </c>
      <c r="E12" s="22">
        <v>4690023</v>
      </c>
      <c r="F12" s="22">
        <v>36245</v>
      </c>
      <c r="G12" s="22">
        <v>6955</v>
      </c>
      <c r="H12" s="22">
        <v>33718</v>
      </c>
      <c r="I12" s="22">
        <v>6667</v>
      </c>
      <c r="J12" s="22">
        <v>7131</v>
      </c>
      <c r="K12" s="22">
        <v>1083</v>
      </c>
      <c r="L12" s="22">
        <v>163991</v>
      </c>
      <c r="M12" s="22">
        <v>48172</v>
      </c>
      <c r="N12" s="22">
        <v>26808</v>
      </c>
      <c r="O12" s="22">
        <v>295781</v>
      </c>
      <c r="P12" s="22">
        <v>169908</v>
      </c>
    </row>
    <row r="13" spans="1:16">
      <c r="A13" s="3" t="s">
        <v>91</v>
      </c>
      <c r="B13" s="22">
        <v>206735</v>
      </c>
      <c r="C13" s="22">
        <v>55603</v>
      </c>
      <c r="D13" s="22">
        <v>19452</v>
      </c>
      <c r="E13" s="22">
        <v>2520</v>
      </c>
      <c r="F13" s="22">
        <v>177</v>
      </c>
      <c r="G13" s="22">
        <v>32</v>
      </c>
      <c r="H13" s="22">
        <v>449</v>
      </c>
      <c r="I13" s="22">
        <v>92</v>
      </c>
      <c r="J13" s="22">
        <v>96109</v>
      </c>
      <c r="K13" s="22">
        <v>15953</v>
      </c>
      <c r="L13" s="22">
        <v>2428</v>
      </c>
      <c r="M13" s="22">
        <v>10971</v>
      </c>
      <c r="N13" s="22">
        <v>1776</v>
      </c>
      <c r="O13" s="22">
        <v>768</v>
      </c>
      <c r="P13" s="22">
        <v>405</v>
      </c>
    </row>
    <row r="14" spans="1:16">
      <c r="A14" s="3" t="s">
        <v>90</v>
      </c>
      <c r="B14" s="22">
        <v>708872</v>
      </c>
      <c r="C14" s="22">
        <v>191748</v>
      </c>
      <c r="D14" s="22">
        <v>47863</v>
      </c>
      <c r="E14" s="22">
        <v>6273</v>
      </c>
      <c r="F14" s="22">
        <v>458</v>
      </c>
      <c r="G14" s="22">
        <v>83</v>
      </c>
      <c r="H14" s="22">
        <v>375865</v>
      </c>
      <c r="I14" s="22">
        <v>71980</v>
      </c>
      <c r="J14" s="22">
        <v>393</v>
      </c>
      <c r="K14" s="22">
        <v>56</v>
      </c>
      <c r="L14" s="22">
        <v>8750</v>
      </c>
      <c r="M14" s="22">
        <v>705</v>
      </c>
      <c r="N14" s="22">
        <v>369</v>
      </c>
      <c r="O14" s="22">
        <v>2156</v>
      </c>
      <c r="P14" s="22">
        <v>2173</v>
      </c>
    </row>
    <row r="15" spans="1:16">
      <c r="A15" s="3" t="s">
        <v>89</v>
      </c>
      <c r="B15" s="22">
        <v>506619</v>
      </c>
      <c r="C15" s="22">
        <v>124217</v>
      </c>
      <c r="D15" s="22">
        <v>58705</v>
      </c>
      <c r="E15" s="22">
        <v>7082</v>
      </c>
      <c r="F15" s="22">
        <v>251395</v>
      </c>
      <c r="G15" s="22">
        <v>48707</v>
      </c>
      <c r="H15" s="22">
        <v>542</v>
      </c>
      <c r="I15" s="22">
        <v>112</v>
      </c>
      <c r="J15" s="22">
        <v>122</v>
      </c>
      <c r="K15" s="22">
        <v>23</v>
      </c>
      <c r="L15" s="22">
        <v>12289</v>
      </c>
      <c r="M15" s="22">
        <v>334</v>
      </c>
      <c r="N15" s="22">
        <v>236</v>
      </c>
      <c r="O15" s="22">
        <v>1489</v>
      </c>
      <c r="P15" s="22">
        <v>1366</v>
      </c>
    </row>
    <row r="16" spans="1:16">
      <c r="A16" s="3" t="s">
        <v>88</v>
      </c>
      <c r="B16" s="22">
        <v>1822</v>
      </c>
      <c r="C16" s="22">
        <v>1315</v>
      </c>
      <c r="D16" s="22">
        <v>237</v>
      </c>
      <c r="E16" s="22">
        <v>53</v>
      </c>
      <c r="F16" s="22">
        <v>5</v>
      </c>
      <c r="G16" s="22">
        <v>1</v>
      </c>
      <c r="H16" s="22">
        <v>7</v>
      </c>
      <c r="I16" s="22">
        <v>4</v>
      </c>
      <c r="J16" s="22">
        <v>1</v>
      </c>
      <c r="K16" s="22">
        <v>4</v>
      </c>
      <c r="L16" s="22">
        <v>60</v>
      </c>
      <c r="M16" s="22">
        <v>1</v>
      </c>
      <c r="N16" s="22">
        <v>3</v>
      </c>
      <c r="O16" s="22">
        <v>106</v>
      </c>
      <c r="P16" s="22">
        <v>25</v>
      </c>
    </row>
    <row r="17" spans="1:16">
      <c r="A17" s="3" t="s">
        <v>87</v>
      </c>
      <c r="B17" s="22">
        <v>4677</v>
      </c>
      <c r="C17" s="22">
        <v>2563</v>
      </c>
      <c r="D17" s="22">
        <v>595</v>
      </c>
      <c r="E17" s="22">
        <v>149</v>
      </c>
      <c r="F17" s="22">
        <v>5</v>
      </c>
      <c r="G17" s="22">
        <v>7</v>
      </c>
      <c r="H17" s="22">
        <v>11</v>
      </c>
      <c r="I17" s="22">
        <v>5</v>
      </c>
      <c r="J17" s="22">
        <v>3</v>
      </c>
      <c r="K17" s="22">
        <v>1</v>
      </c>
      <c r="L17" s="22">
        <v>63</v>
      </c>
      <c r="M17" s="22">
        <v>7</v>
      </c>
      <c r="N17" s="22">
        <v>6</v>
      </c>
      <c r="O17" s="22">
        <v>1176</v>
      </c>
      <c r="P17" s="22">
        <v>86</v>
      </c>
    </row>
    <row r="18" spans="1:16">
      <c r="A18" s="3" t="s">
        <v>86</v>
      </c>
      <c r="B18" s="22">
        <v>395182</v>
      </c>
      <c r="C18" s="22">
        <v>76952</v>
      </c>
      <c r="D18" s="22">
        <v>26891</v>
      </c>
      <c r="E18" s="22">
        <v>2394</v>
      </c>
      <c r="F18" s="22">
        <v>160</v>
      </c>
      <c r="G18" s="22">
        <v>10</v>
      </c>
      <c r="H18" s="22">
        <v>250</v>
      </c>
      <c r="I18" s="22">
        <v>34</v>
      </c>
      <c r="J18" s="22">
        <v>3725</v>
      </c>
      <c r="K18" s="22">
        <v>83</v>
      </c>
      <c r="L18" s="22">
        <v>260</v>
      </c>
      <c r="M18" s="22">
        <v>268154</v>
      </c>
      <c r="N18" s="22">
        <v>7732</v>
      </c>
      <c r="O18" s="22">
        <v>8037</v>
      </c>
      <c r="P18" s="22">
        <v>500</v>
      </c>
    </row>
    <row r="19" spans="1:16">
      <c r="A19" s="3" t="s">
        <v>85</v>
      </c>
      <c r="B19" s="22">
        <v>894908</v>
      </c>
      <c r="C19" s="22">
        <v>119554</v>
      </c>
      <c r="D19" s="22">
        <v>126023</v>
      </c>
      <c r="E19" s="22">
        <v>23431</v>
      </c>
      <c r="F19" s="22">
        <v>1066</v>
      </c>
      <c r="G19" s="22">
        <v>249</v>
      </c>
      <c r="H19" s="22">
        <v>2305</v>
      </c>
      <c r="I19" s="22">
        <v>534</v>
      </c>
      <c r="J19" s="22">
        <v>353</v>
      </c>
      <c r="K19" s="22">
        <v>84</v>
      </c>
      <c r="L19" s="22">
        <v>1261</v>
      </c>
      <c r="M19" s="22">
        <v>1402</v>
      </c>
      <c r="N19" s="22">
        <v>249</v>
      </c>
      <c r="O19" s="22">
        <v>591081</v>
      </c>
      <c r="P19" s="22">
        <v>27316</v>
      </c>
    </row>
    <row r="20" spans="1:16">
      <c r="A20" s="3" t="s">
        <v>84</v>
      </c>
      <c r="B20" s="22">
        <v>1085351</v>
      </c>
      <c r="C20" s="22">
        <v>83843</v>
      </c>
      <c r="D20" s="22">
        <v>39339</v>
      </c>
      <c r="E20" s="22">
        <v>5627</v>
      </c>
      <c r="F20" s="22">
        <v>248</v>
      </c>
      <c r="G20" s="22">
        <v>55</v>
      </c>
      <c r="H20" s="22">
        <v>453</v>
      </c>
      <c r="I20" s="22">
        <v>118</v>
      </c>
      <c r="J20" s="22">
        <v>110</v>
      </c>
      <c r="K20" s="22">
        <v>14</v>
      </c>
      <c r="L20" s="22">
        <v>425</v>
      </c>
      <c r="M20" s="22">
        <v>366</v>
      </c>
      <c r="N20" s="22">
        <v>38</v>
      </c>
      <c r="O20" s="22">
        <v>928418</v>
      </c>
      <c r="P20" s="22">
        <v>26297</v>
      </c>
    </row>
    <row r="21" spans="1:16">
      <c r="A21" s="3" t="s">
        <v>83</v>
      </c>
      <c r="B21" s="22">
        <v>299562</v>
      </c>
      <c r="C21" s="22">
        <v>103677</v>
      </c>
      <c r="D21" s="22">
        <v>24535</v>
      </c>
      <c r="E21" s="22">
        <v>3438</v>
      </c>
      <c r="F21" s="22">
        <v>88</v>
      </c>
      <c r="G21" s="22">
        <v>13</v>
      </c>
      <c r="H21" s="22">
        <v>180</v>
      </c>
      <c r="I21" s="22">
        <v>59</v>
      </c>
      <c r="J21" s="22">
        <v>52</v>
      </c>
      <c r="K21" s="22">
        <v>8</v>
      </c>
      <c r="L21" s="22">
        <v>385</v>
      </c>
      <c r="M21" s="22">
        <v>312</v>
      </c>
      <c r="N21" s="22">
        <v>39</v>
      </c>
      <c r="O21" s="22">
        <v>143914</v>
      </c>
      <c r="P21" s="22">
        <v>22862</v>
      </c>
    </row>
    <row r="22" spans="1:16">
      <c r="A22" s="3" t="s">
        <v>82</v>
      </c>
      <c r="B22" s="22">
        <v>1290611</v>
      </c>
      <c r="C22" s="22">
        <v>561058</v>
      </c>
      <c r="D22" s="22">
        <v>124739</v>
      </c>
      <c r="E22" s="22">
        <v>26778</v>
      </c>
      <c r="F22" s="22">
        <v>552</v>
      </c>
      <c r="G22" s="22">
        <v>158</v>
      </c>
      <c r="H22" s="22">
        <v>1692</v>
      </c>
      <c r="I22" s="22">
        <v>486</v>
      </c>
      <c r="J22" s="22">
        <v>560</v>
      </c>
      <c r="K22" s="22">
        <v>84</v>
      </c>
      <c r="L22" s="22">
        <v>2062</v>
      </c>
      <c r="M22" s="22">
        <v>3717</v>
      </c>
      <c r="N22" s="22">
        <v>303</v>
      </c>
      <c r="O22" s="22">
        <v>515400</v>
      </c>
      <c r="P22" s="22">
        <v>53022</v>
      </c>
    </row>
    <row r="23" spans="1:16">
      <c r="A23" s="3" t="s">
        <v>81</v>
      </c>
      <c r="B23" s="22">
        <v>2529137</v>
      </c>
      <c r="C23" s="22">
        <v>1111127</v>
      </c>
      <c r="D23" s="22">
        <v>166995</v>
      </c>
      <c r="E23" s="22">
        <v>37833</v>
      </c>
      <c r="F23" s="22">
        <v>796</v>
      </c>
      <c r="G23" s="22">
        <v>266</v>
      </c>
      <c r="H23" s="22">
        <v>2612</v>
      </c>
      <c r="I23" s="22">
        <v>731</v>
      </c>
      <c r="J23" s="22">
        <v>362</v>
      </c>
      <c r="K23" s="22">
        <v>122</v>
      </c>
      <c r="L23" s="22">
        <v>3844</v>
      </c>
      <c r="M23" s="22">
        <v>1937</v>
      </c>
      <c r="N23" s="22">
        <v>268</v>
      </c>
      <c r="O23" s="22">
        <v>1120018</v>
      </c>
      <c r="P23" s="22">
        <v>82226</v>
      </c>
    </row>
    <row r="24" spans="1:16">
      <c r="A24" s="3" t="s">
        <v>80</v>
      </c>
      <c r="B24" s="22">
        <v>663091</v>
      </c>
      <c r="C24" s="22">
        <v>230362</v>
      </c>
      <c r="D24" s="22">
        <v>68565</v>
      </c>
      <c r="E24" s="22">
        <v>11603</v>
      </c>
      <c r="F24" s="22">
        <v>405</v>
      </c>
      <c r="G24" s="22">
        <v>105</v>
      </c>
      <c r="H24" s="22">
        <v>1302</v>
      </c>
      <c r="I24" s="22">
        <v>299</v>
      </c>
      <c r="J24" s="22">
        <v>322</v>
      </c>
      <c r="K24" s="22">
        <v>49</v>
      </c>
      <c r="L24" s="22">
        <v>951</v>
      </c>
      <c r="M24" s="22">
        <v>1984</v>
      </c>
      <c r="N24" s="22">
        <v>191</v>
      </c>
      <c r="O24" s="22">
        <v>308560</v>
      </c>
      <c r="P24" s="22">
        <v>38393</v>
      </c>
    </row>
    <row r="25" spans="1:16">
      <c r="A25" s="3" t="s">
        <v>79</v>
      </c>
      <c r="B25" s="22">
        <v>179200</v>
      </c>
      <c r="C25" s="22">
        <v>28591</v>
      </c>
      <c r="D25" s="22">
        <v>25080</v>
      </c>
      <c r="E25" s="22">
        <v>3608</v>
      </c>
      <c r="F25" s="22">
        <v>146</v>
      </c>
      <c r="G25" s="22">
        <v>24</v>
      </c>
      <c r="H25" s="22">
        <v>385</v>
      </c>
      <c r="I25" s="22">
        <v>74</v>
      </c>
      <c r="J25" s="22">
        <v>125</v>
      </c>
      <c r="K25" s="22">
        <v>17</v>
      </c>
      <c r="L25" s="22">
        <v>260</v>
      </c>
      <c r="M25" s="22">
        <v>704</v>
      </c>
      <c r="N25" s="22">
        <v>82</v>
      </c>
      <c r="O25" s="22">
        <v>104234</v>
      </c>
      <c r="P25" s="22">
        <v>15870</v>
      </c>
    </row>
    <row r="26" spans="1:16">
      <c r="A26" s="3" t="s">
        <v>45</v>
      </c>
      <c r="B26" s="22">
        <v>97</v>
      </c>
      <c r="C26" s="22">
        <v>52</v>
      </c>
      <c r="D26" s="22">
        <v>26</v>
      </c>
      <c r="E26" s="22">
        <v>6</v>
      </c>
      <c r="F26" s="22">
        <v>0</v>
      </c>
      <c r="G26" s="22">
        <v>2</v>
      </c>
      <c r="H26" s="22">
        <v>3</v>
      </c>
      <c r="I26" s="22">
        <v>0</v>
      </c>
      <c r="J26" s="22">
        <v>1</v>
      </c>
      <c r="K26" s="22">
        <v>0</v>
      </c>
      <c r="L26" s="22">
        <v>1</v>
      </c>
      <c r="M26" s="22">
        <v>0</v>
      </c>
      <c r="N26" s="22">
        <v>0</v>
      </c>
      <c r="O26" s="22">
        <v>4</v>
      </c>
      <c r="P26" s="22">
        <v>2</v>
      </c>
    </row>
    <row r="27" spans="1:16">
      <c r="A27" s="21" t="s">
        <v>25</v>
      </c>
    </row>
    <row r="29" spans="1:16">
      <c r="B29" t="s">
        <v>10</v>
      </c>
      <c r="C29" s="4" t="s">
        <v>61</v>
      </c>
      <c r="D29" s="4" t="s">
        <v>62</v>
      </c>
      <c r="E29" s="4" t="s">
        <v>63</v>
      </c>
      <c r="F29" s="4" t="s">
        <v>23</v>
      </c>
      <c r="H29" s="4" t="s">
        <v>27</v>
      </c>
      <c r="I29" t="s">
        <v>10</v>
      </c>
      <c r="J29" s="4" t="s">
        <v>28</v>
      </c>
      <c r="K29" s="4" t="s">
        <v>58</v>
      </c>
      <c r="L29" s="4" t="s">
        <v>99</v>
      </c>
      <c r="M29" s="4" t="s">
        <v>98</v>
      </c>
    </row>
    <row r="30" spans="1:16">
      <c r="A30" s="4" t="s">
        <v>9</v>
      </c>
      <c r="B30" s="19">
        <f>B12</f>
        <v>44246592</v>
      </c>
      <c r="C30" s="19">
        <f>C12</f>
        <v>7481172</v>
      </c>
      <c r="D30" s="19">
        <f>D12</f>
        <v>31278938</v>
      </c>
      <c r="E30" s="19">
        <f>SUM(E12:L12,N12,P12)</f>
        <v>5142529</v>
      </c>
      <c r="F30" s="19">
        <f>M12+O12</f>
        <v>343953</v>
      </c>
      <c r="H30" t="str">
        <f t="shared" ref="H30:H42" si="0">A30</f>
        <v>England</v>
      </c>
      <c r="I30" s="5">
        <f t="shared" ref="I30:I42" si="1">B30/$B30</f>
        <v>1</v>
      </c>
      <c r="J30" s="5">
        <f t="shared" ref="J30:J42" si="2">C30/$B30</f>
        <v>0.16907905585135236</v>
      </c>
      <c r="K30" s="5">
        <f t="shared" ref="K30:K42" si="3">D30/$B30</f>
        <v>0.706923100427712</v>
      </c>
      <c r="L30" s="5">
        <f t="shared" ref="L30:L42" si="4">E30/$B30</f>
        <v>0.11622429587345394</v>
      </c>
      <c r="M30" s="5">
        <f t="shared" ref="M30:M42" si="5">F30/$B30</f>
        <v>7.7735478474816773E-3</v>
      </c>
    </row>
    <row r="31" spans="1:16">
      <c r="A31" s="4" t="s">
        <v>71</v>
      </c>
      <c r="B31" s="19">
        <f>B13</f>
        <v>206735</v>
      </c>
      <c r="C31" s="19">
        <f t="shared" ref="C31:D33" si="6">C13</f>
        <v>55603</v>
      </c>
      <c r="D31" s="19">
        <f t="shared" si="6"/>
        <v>19452</v>
      </c>
      <c r="E31" s="19">
        <f>SUM(E13:L13,N13,P13)</f>
        <v>119941</v>
      </c>
      <c r="F31" s="19">
        <f>M13+O13</f>
        <v>11739</v>
      </c>
      <c r="H31" t="str">
        <f t="shared" si="0"/>
        <v>N.Ireland</v>
      </c>
      <c r="I31" s="5">
        <f t="shared" si="1"/>
        <v>1</v>
      </c>
      <c r="J31" s="5">
        <f t="shared" si="2"/>
        <v>0.26895784458364574</v>
      </c>
      <c r="K31" s="5">
        <f t="shared" si="3"/>
        <v>9.4091469755967785E-2</v>
      </c>
      <c r="L31" s="5">
        <f t="shared" si="4"/>
        <v>0.58016784772776742</v>
      </c>
      <c r="M31" s="5">
        <f t="shared" si="5"/>
        <v>5.6782837932619054E-2</v>
      </c>
    </row>
    <row r="32" spans="1:16">
      <c r="A32" s="4" t="s">
        <v>72</v>
      </c>
      <c r="B32" s="19">
        <f>B14</f>
        <v>708872</v>
      </c>
      <c r="C32" s="19">
        <f t="shared" si="6"/>
        <v>191748</v>
      </c>
      <c r="D32" s="19">
        <f t="shared" si="6"/>
        <v>47863</v>
      </c>
      <c r="E32" s="19">
        <f>SUM(E14:L14,N14,P14)</f>
        <v>466400</v>
      </c>
      <c r="F32" s="19">
        <f>M14+O14</f>
        <v>2861</v>
      </c>
      <c r="H32" t="str">
        <f t="shared" si="0"/>
        <v>Scotland</v>
      </c>
      <c r="I32" s="5">
        <f t="shared" si="1"/>
        <v>1</v>
      </c>
      <c r="J32" s="5">
        <f t="shared" si="2"/>
        <v>0.27049735354196525</v>
      </c>
      <c r="K32" s="5">
        <f t="shared" si="3"/>
        <v>6.7519947183694654E-2</v>
      </c>
      <c r="L32" s="5">
        <f t="shared" si="4"/>
        <v>0.65794670970217473</v>
      </c>
      <c r="M32" s="5">
        <f t="shared" si="5"/>
        <v>4.0359895721653553E-3</v>
      </c>
    </row>
    <row r="33" spans="1:13">
      <c r="A33" s="4" t="s">
        <v>73</v>
      </c>
      <c r="B33" s="19">
        <f>B15</f>
        <v>506619</v>
      </c>
      <c r="C33" s="19">
        <f t="shared" si="6"/>
        <v>124217</v>
      </c>
      <c r="D33" s="19">
        <f t="shared" si="6"/>
        <v>58705</v>
      </c>
      <c r="E33" s="19">
        <f>SUM(E15:L15,N15,P15)</f>
        <v>321874</v>
      </c>
      <c r="F33" s="19">
        <f>M15+O15</f>
        <v>1823</v>
      </c>
      <c r="H33" t="str">
        <f t="shared" si="0"/>
        <v>Wales</v>
      </c>
      <c r="I33" s="5">
        <f t="shared" si="1"/>
        <v>1</v>
      </c>
      <c r="J33" s="5">
        <f t="shared" si="2"/>
        <v>0.24518819862658131</v>
      </c>
      <c r="K33" s="5">
        <f t="shared" si="3"/>
        <v>0.11587603307416422</v>
      </c>
      <c r="L33" s="5">
        <f t="shared" si="4"/>
        <v>0.63533740345308798</v>
      </c>
      <c r="M33" s="5">
        <f t="shared" si="5"/>
        <v>3.5983648461664487E-3</v>
      </c>
    </row>
    <row r="34" spans="1:13">
      <c r="A34" s="4" t="s">
        <v>78</v>
      </c>
      <c r="B34" s="19">
        <f>B16+B17</f>
        <v>6499</v>
      </c>
      <c r="C34" s="19">
        <f>C16+C17</f>
        <v>3878</v>
      </c>
      <c r="D34" s="19">
        <f>D16+D17</f>
        <v>832</v>
      </c>
      <c r="E34" s="19">
        <f>SUM(E16:L16,N16,P16,E17:L17,N17,P17)</f>
        <v>499</v>
      </c>
      <c r="F34" s="19">
        <f>M16+O16+M17+O17</f>
        <v>1290</v>
      </c>
      <c r="H34" t="str">
        <f t="shared" si="0"/>
        <v>UK not specified</v>
      </c>
      <c r="I34" s="5">
        <f t="shared" si="1"/>
        <v>1</v>
      </c>
      <c r="J34" s="5">
        <f t="shared" si="2"/>
        <v>0.59670718572088011</v>
      </c>
      <c r="K34" s="5">
        <f t="shared" si="3"/>
        <v>0.12801969533774427</v>
      </c>
      <c r="L34" s="5">
        <f t="shared" si="4"/>
        <v>7.6781043237421145E-2</v>
      </c>
      <c r="M34" s="5">
        <f t="shared" si="5"/>
        <v>0.19849207570395447</v>
      </c>
    </row>
    <row r="35" spans="1:13">
      <c r="A35" s="4" t="s">
        <v>65</v>
      </c>
      <c r="B35" s="19">
        <f>B18</f>
        <v>395182</v>
      </c>
      <c r="C35" s="19">
        <f>C18</f>
        <v>76952</v>
      </c>
      <c r="D35" s="19">
        <f>D18</f>
        <v>26891</v>
      </c>
      <c r="E35" s="19">
        <f t="shared" ref="E35:E41" si="7">SUM(E18:L18,N18,P18)</f>
        <v>15148</v>
      </c>
      <c r="F35" s="19">
        <f t="shared" ref="F35:F41" si="8">M18+O18</f>
        <v>276191</v>
      </c>
      <c r="H35" t="str">
        <f t="shared" si="0"/>
        <v>Ireland</v>
      </c>
      <c r="I35" s="5">
        <f t="shared" si="1"/>
        <v>1</v>
      </c>
      <c r="J35" s="5">
        <f t="shared" si="2"/>
        <v>0.194725468265255</v>
      </c>
      <c r="K35" s="5">
        <f t="shared" si="3"/>
        <v>6.8047127652575271E-2</v>
      </c>
      <c r="L35" s="5">
        <f t="shared" si="4"/>
        <v>3.8331705391439895E-2</v>
      </c>
      <c r="M35" s="5">
        <f t="shared" si="5"/>
        <v>0.69889569869072987</v>
      </c>
    </row>
    <row r="36" spans="1:13">
      <c r="A36" s="4" t="s">
        <v>66</v>
      </c>
      <c r="B36" s="19">
        <f t="shared" ref="B36:B42" si="9">B19</f>
        <v>894908</v>
      </c>
      <c r="C36" s="19">
        <f t="shared" ref="C36:D41" si="10">C19</f>
        <v>119554</v>
      </c>
      <c r="D36" s="19">
        <f t="shared" si="10"/>
        <v>126023</v>
      </c>
      <c r="E36" s="19">
        <f t="shared" si="7"/>
        <v>56848</v>
      </c>
      <c r="F36" s="19">
        <f t="shared" si="8"/>
        <v>592483</v>
      </c>
      <c r="H36" t="str">
        <f t="shared" si="0"/>
        <v>EU-15</v>
      </c>
      <c r="I36" s="5">
        <f t="shared" si="1"/>
        <v>1</v>
      </c>
      <c r="J36" s="5">
        <f t="shared" si="2"/>
        <v>0.13359362079677464</v>
      </c>
      <c r="K36" s="5">
        <f t="shared" si="3"/>
        <v>0.14082229681710298</v>
      </c>
      <c r="L36" s="5">
        <f t="shared" si="4"/>
        <v>6.3523848261497276E-2</v>
      </c>
      <c r="M36" s="5">
        <f t="shared" si="5"/>
        <v>0.66206023412462511</v>
      </c>
    </row>
    <row r="37" spans="1:13">
      <c r="A37" s="4" t="s">
        <v>64</v>
      </c>
      <c r="B37" s="19">
        <f t="shared" si="9"/>
        <v>1085351</v>
      </c>
      <c r="C37" s="19">
        <f t="shared" si="10"/>
        <v>83843</v>
      </c>
      <c r="D37" s="19">
        <f t="shared" si="10"/>
        <v>39339</v>
      </c>
      <c r="E37" s="19">
        <f t="shared" si="7"/>
        <v>33385</v>
      </c>
      <c r="F37" s="19">
        <f t="shared" si="8"/>
        <v>928784</v>
      </c>
      <c r="H37" t="str">
        <f t="shared" si="0"/>
        <v>EU Accession</v>
      </c>
      <c r="I37" s="5">
        <f t="shared" si="1"/>
        <v>1</v>
      </c>
      <c r="J37" s="5">
        <f t="shared" si="2"/>
        <v>7.7249663933603052E-2</v>
      </c>
      <c r="K37" s="5">
        <f t="shared" si="3"/>
        <v>3.6245417381105281E-2</v>
      </c>
      <c r="L37" s="5">
        <f t="shared" si="4"/>
        <v>3.0759634440839876E-2</v>
      </c>
      <c r="M37" s="5">
        <f t="shared" si="5"/>
        <v>0.85574528424445184</v>
      </c>
    </row>
    <row r="38" spans="1:13">
      <c r="A38" s="4" t="s">
        <v>67</v>
      </c>
      <c r="B38" s="19">
        <f t="shared" si="9"/>
        <v>299562</v>
      </c>
      <c r="C38" s="19">
        <f t="shared" si="10"/>
        <v>103677</v>
      </c>
      <c r="D38" s="19">
        <f t="shared" si="10"/>
        <v>24535</v>
      </c>
      <c r="E38" s="19">
        <f t="shared" si="7"/>
        <v>27124</v>
      </c>
      <c r="F38" s="19">
        <f t="shared" si="8"/>
        <v>144226</v>
      </c>
      <c r="H38" t="str">
        <f t="shared" si="0"/>
        <v>Rest of Europe</v>
      </c>
      <c r="I38" s="5">
        <f t="shared" si="1"/>
        <v>1</v>
      </c>
      <c r="J38" s="5">
        <f t="shared" si="2"/>
        <v>0.34609529913673964</v>
      </c>
      <c r="K38" s="5">
        <f t="shared" si="3"/>
        <v>8.1902911584246327E-2</v>
      </c>
      <c r="L38" s="5">
        <f t="shared" si="4"/>
        <v>9.0545529806851335E-2</v>
      </c>
      <c r="M38" s="5">
        <f t="shared" si="5"/>
        <v>0.4814562594721627</v>
      </c>
    </row>
    <row r="39" spans="1:13">
      <c r="A39" s="4" t="s">
        <v>70</v>
      </c>
      <c r="B39" s="19">
        <f t="shared" si="9"/>
        <v>1290611</v>
      </c>
      <c r="C39" s="19">
        <f t="shared" si="10"/>
        <v>561058</v>
      </c>
      <c r="D39" s="19">
        <f t="shared" si="10"/>
        <v>124739</v>
      </c>
      <c r="E39" s="19">
        <f t="shared" si="7"/>
        <v>85697</v>
      </c>
      <c r="F39" s="19">
        <f t="shared" si="8"/>
        <v>519117</v>
      </c>
      <c r="H39" t="str">
        <f t="shared" si="0"/>
        <v>Africa</v>
      </c>
      <c r="I39" s="5">
        <f t="shared" si="1"/>
        <v>1</v>
      </c>
      <c r="J39" s="5">
        <f t="shared" si="2"/>
        <v>0.43472277859091546</v>
      </c>
      <c r="K39" s="5">
        <f t="shared" si="3"/>
        <v>9.6651121058165479E-2</v>
      </c>
      <c r="L39" s="5">
        <f t="shared" si="4"/>
        <v>6.6400332865596212E-2</v>
      </c>
      <c r="M39" s="5">
        <f t="shared" si="5"/>
        <v>0.40222576748532285</v>
      </c>
    </row>
    <row r="40" spans="1:13">
      <c r="A40" s="4" t="s">
        <v>69</v>
      </c>
      <c r="B40" s="19">
        <f t="shared" si="9"/>
        <v>2529137</v>
      </c>
      <c r="C40" s="19">
        <f t="shared" si="10"/>
        <v>1111127</v>
      </c>
      <c r="D40" s="19">
        <f t="shared" si="10"/>
        <v>166995</v>
      </c>
      <c r="E40" s="19">
        <f t="shared" si="7"/>
        <v>129060</v>
      </c>
      <c r="F40" s="19">
        <f t="shared" si="8"/>
        <v>1121955</v>
      </c>
      <c r="H40" t="str">
        <f t="shared" si="0"/>
        <v>Asia</v>
      </c>
      <c r="I40" s="5">
        <f t="shared" si="1"/>
        <v>1</v>
      </c>
      <c r="J40" s="5">
        <f t="shared" si="2"/>
        <v>0.43933049099356813</v>
      </c>
      <c r="K40" s="5">
        <f t="shared" si="3"/>
        <v>6.6028451602265906E-2</v>
      </c>
      <c r="L40" s="5">
        <f t="shared" si="4"/>
        <v>5.1029264132389826E-2</v>
      </c>
      <c r="M40" s="5">
        <f t="shared" si="5"/>
        <v>0.44361179327177608</v>
      </c>
    </row>
    <row r="41" spans="1:13">
      <c r="A41" s="4" t="s">
        <v>68</v>
      </c>
      <c r="B41" s="19">
        <f t="shared" si="9"/>
        <v>663091</v>
      </c>
      <c r="C41" s="19">
        <f t="shared" si="10"/>
        <v>230362</v>
      </c>
      <c r="D41" s="19">
        <f t="shared" si="10"/>
        <v>68565</v>
      </c>
      <c r="E41" s="19">
        <f t="shared" si="7"/>
        <v>53620</v>
      </c>
      <c r="F41" s="19">
        <f t="shared" si="8"/>
        <v>310544</v>
      </c>
      <c r="H41" t="str">
        <f t="shared" si="0"/>
        <v>America</v>
      </c>
      <c r="I41" s="5">
        <f t="shared" si="1"/>
        <v>1</v>
      </c>
      <c r="J41" s="5">
        <f t="shared" si="2"/>
        <v>0.34740631376387254</v>
      </c>
      <c r="K41" s="5">
        <f t="shared" si="3"/>
        <v>0.10340209714805358</v>
      </c>
      <c r="L41" s="5">
        <f t="shared" si="4"/>
        <v>8.0863712522112344E-2</v>
      </c>
      <c r="M41" s="5">
        <f t="shared" si="5"/>
        <v>0.46832787656596153</v>
      </c>
    </row>
    <row r="42" spans="1:13">
      <c r="A42" s="20" t="s">
        <v>45</v>
      </c>
      <c r="B42" s="19">
        <f t="shared" si="9"/>
        <v>179200</v>
      </c>
      <c r="C42" s="19">
        <f>C25+C26</f>
        <v>28643</v>
      </c>
      <c r="D42" s="19">
        <f>D25+D26</f>
        <v>25106</v>
      </c>
      <c r="E42" s="19">
        <f>SUM(E25:L25,N25,P25,E26:L26,N26,P26)</f>
        <v>20606</v>
      </c>
      <c r="F42" s="19">
        <f>M25+O25+M26+26</f>
        <v>104964</v>
      </c>
      <c r="H42" t="str">
        <f t="shared" si="0"/>
        <v>Other</v>
      </c>
      <c r="I42" s="5">
        <f t="shared" si="1"/>
        <v>1</v>
      </c>
      <c r="J42" s="5">
        <f t="shared" si="2"/>
        <v>0.15983816964285713</v>
      </c>
      <c r="K42" s="5">
        <f t="shared" si="3"/>
        <v>0.14010044642857142</v>
      </c>
      <c r="L42" s="5">
        <f t="shared" si="4"/>
        <v>0.11498883928571428</v>
      </c>
      <c r="M42" s="5">
        <f t="shared" si="5"/>
        <v>0.58573660714285714</v>
      </c>
    </row>
    <row r="43" spans="1:13">
      <c r="I43" s="5"/>
      <c r="J43" s="5"/>
      <c r="K43" s="5"/>
      <c r="L43" s="5"/>
      <c r="M43" s="5"/>
    </row>
    <row r="44" spans="1:13">
      <c r="I44" s="5"/>
      <c r="J44" s="5"/>
      <c r="K44" s="5"/>
      <c r="L44" s="5"/>
      <c r="M44" s="5"/>
    </row>
    <row r="45" spans="1:13">
      <c r="F45" s="5"/>
      <c r="I45" s="5"/>
      <c r="J45" s="5"/>
      <c r="K45" s="5"/>
      <c r="L45" s="5"/>
      <c r="M45" s="5"/>
    </row>
    <row r="46" spans="1:13">
      <c r="F46" s="5"/>
      <c r="I46" s="5"/>
      <c r="J46" s="5"/>
      <c r="K46" s="5"/>
      <c r="L46" s="5"/>
      <c r="M46" s="5"/>
    </row>
    <row r="47" spans="1:13">
      <c r="F47" s="5"/>
      <c r="I47" s="5"/>
      <c r="J47" s="5"/>
      <c r="K47" s="5"/>
      <c r="L47" s="5"/>
      <c r="M47" s="5"/>
    </row>
    <row r="48" spans="1:13">
      <c r="F48" s="5"/>
      <c r="I48" s="5"/>
      <c r="J48" s="5"/>
      <c r="K48" s="5"/>
      <c r="L48" s="5"/>
      <c r="M48" s="5"/>
    </row>
    <row r="49" spans="2:6">
      <c r="F49" s="5"/>
    </row>
    <row r="50" spans="2:6">
      <c r="F50" s="5"/>
    </row>
    <row r="51" spans="2:6">
      <c r="F51" s="5"/>
    </row>
    <row r="52" spans="2:6">
      <c r="F52" s="5"/>
    </row>
    <row r="53" spans="2:6">
      <c r="F53" s="5"/>
    </row>
    <row r="54" spans="2:6">
      <c r="F54" s="5"/>
    </row>
    <row r="55" spans="2:6">
      <c r="F55" s="5"/>
    </row>
    <row r="56" spans="2:6">
      <c r="F56" s="5"/>
    </row>
    <row r="57" spans="2:6">
      <c r="B57" s="5"/>
    </row>
    <row r="59" spans="2:6">
      <c r="B59" s="19"/>
      <c r="C59" s="19"/>
      <c r="D59" s="19"/>
      <c r="E59" s="19"/>
    </row>
    <row r="62" spans="2:6">
      <c r="B62" s="19"/>
      <c r="C62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75" zoomScaleNormal="75" zoomScalePageLayoutView="75" workbookViewId="0">
      <selection activeCell="A22" sqref="A22:XFD22"/>
    </sheetView>
  </sheetViews>
  <sheetFormatPr defaultColWidth="9.44140625" defaultRowHeight="13.2"/>
  <cols>
    <col min="1" max="1" width="26" style="6" customWidth="1"/>
    <col min="2" max="11" width="15" style="6" customWidth="1"/>
    <col min="12" max="16384" width="9.44140625" style="6"/>
  </cols>
  <sheetData>
    <row r="1" spans="1:16" ht="15.6">
      <c r="A1" s="1" t="s">
        <v>57</v>
      </c>
    </row>
    <row r="2" spans="1:16">
      <c r="A2" s="2" t="s">
        <v>0</v>
      </c>
    </row>
    <row r="4" spans="1:16">
      <c r="A4" s="11" t="s">
        <v>1</v>
      </c>
      <c r="B4" s="11" t="s">
        <v>2</v>
      </c>
    </row>
    <row r="5" spans="1:16">
      <c r="A5" s="11" t="s">
        <v>3</v>
      </c>
      <c r="B5" s="11" t="s">
        <v>4</v>
      </c>
    </row>
    <row r="6" spans="1:16">
      <c r="A6" s="11" t="s">
        <v>5</v>
      </c>
      <c r="B6" s="11">
        <v>2011</v>
      </c>
    </row>
    <row r="7" spans="1:16">
      <c r="A7" s="11" t="s">
        <v>6</v>
      </c>
      <c r="B7" s="11" t="s">
        <v>7</v>
      </c>
    </row>
    <row r="8" spans="1:16">
      <c r="A8" s="11" t="s">
        <v>8</v>
      </c>
      <c r="B8" s="11" t="s">
        <v>9</v>
      </c>
    </row>
    <row r="10" spans="1:16" ht="39" customHeight="1">
      <c r="A10" s="6" t="s">
        <v>56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6" t="s">
        <v>20</v>
      </c>
      <c r="M10" s="6" t="s">
        <v>21</v>
      </c>
      <c r="N10" s="6" t="s">
        <v>22</v>
      </c>
      <c r="O10" s="6" t="s">
        <v>23</v>
      </c>
      <c r="P10" s="6" t="s">
        <v>24</v>
      </c>
    </row>
    <row r="11" spans="1:16">
      <c r="A11" s="6" t="s">
        <v>55</v>
      </c>
      <c r="B11" s="6">
        <v>53012456</v>
      </c>
      <c r="C11" s="6">
        <v>10171834</v>
      </c>
      <c r="D11" s="6">
        <v>32007983</v>
      </c>
      <c r="E11" s="6">
        <v>4820818</v>
      </c>
      <c r="F11" s="6">
        <v>291746</v>
      </c>
      <c r="G11" s="6">
        <v>56667</v>
      </c>
      <c r="H11" s="6">
        <v>419774</v>
      </c>
      <c r="I11" s="6">
        <v>81195</v>
      </c>
      <c r="J11" s="6">
        <v>109369</v>
      </c>
      <c r="K11" s="6">
        <v>17581</v>
      </c>
      <c r="L11" s="6">
        <v>197030</v>
      </c>
      <c r="M11" s="6">
        <v>338766</v>
      </c>
      <c r="N11" s="6">
        <v>38100</v>
      </c>
      <c r="O11" s="6">
        <v>4021142</v>
      </c>
      <c r="P11" s="6">
        <v>440451</v>
      </c>
    </row>
    <row r="12" spans="1:16">
      <c r="A12" s="6" t="s">
        <v>54</v>
      </c>
      <c r="B12" s="6">
        <v>31479876</v>
      </c>
      <c r="C12" s="6">
        <v>4769729</v>
      </c>
      <c r="D12" s="6">
        <v>20398182</v>
      </c>
      <c r="E12" s="6">
        <v>3009548</v>
      </c>
      <c r="F12" s="6">
        <v>181940</v>
      </c>
      <c r="G12" s="6">
        <v>34853</v>
      </c>
      <c r="H12" s="6">
        <v>267604</v>
      </c>
      <c r="I12" s="6">
        <v>51774</v>
      </c>
      <c r="J12" s="6">
        <v>85067</v>
      </c>
      <c r="K12" s="6">
        <v>13324</v>
      </c>
      <c r="L12" s="6">
        <v>110986</v>
      </c>
      <c r="M12" s="6">
        <v>277232</v>
      </c>
      <c r="N12" s="6">
        <v>26704</v>
      </c>
      <c r="O12" s="6">
        <v>2058091</v>
      </c>
      <c r="P12" s="6">
        <v>194842</v>
      </c>
    </row>
    <row r="13" spans="1:16">
      <c r="A13" s="6" t="s">
        <v>53</v>
      </c>
      <c r="B13" s="6">
        <v>238626</v>
      </c>
      <c r="C13" s="6">
        <v>64761</v>
      </c>
      <c r="D13" s="6">
        <v>54042</v>
      </c>
      <c r="E13" s="6">
        <v>7443</v>
      </c>
      <c r="F13" s="6">
        <v>995</v>
      </c>
      <c r="G13" s="6">
        <v>106</v>
      </c>
      <c r="H13" s="6">
        <v>1360</v>
      </c>
      <c r="I13" s="6">
        <v>174</v>
      </c>
      <c r="J13" s="6">
        <v>280</v>
      </c>
      <c r="K13" s="6">
        <v>43</v>
      </c>
      <c r="L13" s="6">
        <v>952</v>
      </c>
      <c r="M13" s="6">
        <v>807</v>
      </c>
      <c r="N13" s="6">
        <v>185</v>
      </c>
      <c r="O13" s="6">
        <v>100130</v>
      </c>
      <c r="P13" s="6">
        <v>7348</v>
      </c>
    </row>
    <row r="14" spans="1:16">
      <c r="A14" s="6" t="s">
        <v>52</v>
      </c>
      <c r="B14" s="6">
        <v>806199</v>
      </c>
      <c r="C14" s="6">
        <v>437346</v>
      </c>
      <c r="D14" s="6">
        <v>74386</v>
      </c>
      <c r="E14" s="6">
        <v>19458</v>
      </c>
      <c r="F14" s="6">
        <v>273</v>
      </c>
      <c r="G14" s="6">
        <v>76</v>
      </c>
      <c r="H14" s="6">
        <v>263</v>
      </c>
      <c r="I14" s="6">
        <v>67</v>
      </c>
      <c r="J14" s="6">
        <v>102</v>
      </c>
      <c r="K14" s="6">
        <v>25</v>
      </c>
      <c r="L14" s="6">
        <v>843</v>
      </c>
      <c r="M14" s="6">
        <v>345</v>
      </c>
      <c r="N14" s="6">
        <v>35</v>
      </c>
      <c r="O14" s="6">
        <v>254099</v>
      </c>
      <c r="P14" s="6">
        <v>18881</v>
      </c>
    </row>
    <row r="15" spans="1:16">
      <c r="A15" s="6" t="s">
        <v>51</v>
      </c>
      <c r="B15" s="6">
        <v>261282</v>
      </c>
      <c r="C15" s="6">
        <v>63966</v>
      </c>
      <c r="D15" s="6">
        <v>140287</v>
      </c>
      <c r="E15" s="6">
        <v>25396</v>
      </c>
      <c r="F15" s="6">
        <v>607</v>
      </c>
      <c r="G15" s="6">
        <v>130</v>
      </c>
      <c r="H15" s="6">
        <v>1202</v>
      </c>
      <c r="I15" s="6">
        <v>306</v>
      </c>
      <c r="J15" s="6">
        <v>174</v>
      </c>
      <c r="K15" s="6">
        <v>39</v>
      </c>
      <c r="L15" s="6">
        <v>353</v>
      </c>
      <c r="M15" s="6">
        <v>692</v>
      </c>
      <c r="N15" s="6">
        <v>71</v>
      </c>
      <c r="O15" s="6">
        <v>22365</v>
      </c>
      <c r="P15" s="6">
        <v>5694</v>
      </c>
    </row>
    <row r="16" spans="1:16">
      <c r="A16" s="6" t="s">
        <v>50</v>
      </c>
      <c r="B16" s="6">
        <v>2660116</v>
      </c>
      <c r="C16" s="6">
        <v>1527329</v>
      </c>
      <c r="D16" s="6">
        <v>344348</v>
      </c>
      <c r="E16" s="6">
        <v>75671</v>
      </c>
      <c r="F16" s="6">
        <v>841</v>
      </c>
      <c r="G16" s="6">
        <v>252</v>
      </c>
      <c r="H16" s="6">
        <v>1599</v>
      </c>
      <c r="I16" s="6">
        <v>389</v>
      </c>
      <c r="J16" s="6">
        <v>400</v>
      </c>
      <c r="K16" s="6">
        <v>85</v>
      </c>
      <c r="L16" s="6">
        <v>2615</v>
      </c>
      <c r="M16" s="6">
        <v>2280</v>
      </c>
      <c r="N16" s="6">
        <v>159</v>
      </c>
      <c r="O16" s="6">
        <v>623860</v>
      </c>
      <c r="P16" s="6">
        <v>80288</v>
      </c>
    </row>
    <row r="17" spans="1:16">
      <c r="A17" s="6" t="s">
        <v>49</v>
      </c>
      <c r="B17" s="6">
        <v>420196</v>
      </c>
      <c r="C17" s="6">
        <v>262279</v>
      </c>
      <c r="D17" s="6">
        <v>64216</v>
      </c>
      <c r="E17" s="6">
        <v>14120</v>
      </c>
      <c r="F17" s="6">
        <v>152</v>
      </c>
      <c r="G17" s="6">
        <v>28</v>
      </c>
      <c r="H17" s="6">
        <v>422</v>
      </c>
      <c r="I17" s="6">
        <v>73</v>
      </c>
      <c r="J17" s="6">
        <v>52</v>
      </c>
      <c r="K17" s="6">
        <v>11</v>
      </c>
      <c r="L17" s="6">
        <v>468</v>
      </c>
      <c r="M17" s="6">
        <v>125</v>
      </c>
      <c r="N17" s="6">
        <v>13</v>
      </c>
      <c r="O17" s="6">
        <v>70713</v>
      </c>
      <c r="P17" s="6">
        <v>7524</v>
      </c>
    </row>
    <row r="18" spans="1:16">
      <c r="A18" s="6" t="s">
        <v>48</v>
      </c>
      <c r="B18" s="6">
        <v>227825</v>
      </c>
      <c r="C18" s="6">
        <v>68658</v>
      </c>
      <c r="D18" s="6">
        <v>110433</v>
      </c>
      <c r="E18" s="6">
        <v>16707</v>
      </c>
      <c r="F18" s="6">
        <v>1995</v>
      </c>
      <c r="G18" s="6">
        <v>310</v>
      </c>
      <c r="H18" s="6">
        <v>2197</v>
      </c>
      <c r="I18" s="6">
        <v>354</v>
      </c>
      <c r="J18" s="6">
        <v>370</v>
      </c>
      <c r="K18" s="6">
        <v>66</v>
      </c>
      <c r="L18" s="6">
        <v>2266</v>
      </c>
      <c r="M18" s="6">
        <v>1142</v>
      </c>
      <c r="N18" s="6">
        <v>422</v>
      </c>
      <c r="O18" s="6">
        <v>19476</v>
      </c>
      <c r="P18" s="6">
        <v>3429</v>
      </c>
    </row>
    <row r="19" spans="1:16">
      <c r="A19" s="6" t="s">
        <v>47</v>
      </c>
      <c r="B19" s="6">
        <v>13114232</v>
      </c>
      <c r="C19" s="6">
        <v>2226830</v>
      </c>
      <c r="D19" s="6">
        <v>8558882</v>
      </c>
      <c r="E19" s="6">
        <v>1302120</v>
      </c>
      <c r="F19" s="6">
        <v>83319</v>
      </c>
      <c r="G19" s="6">
        <v>16751</v>
      </c>
      <c r="H19" s="6">
        <v>113176</v>
      </c>
      <c r="I19" s="6">
        <v>21955</v>
      </c>
      <c r="J19" s="6">
        <v>15521</v>
      </c>
      <c r="K19" s="6">
        <v>2893</v>
      </c>
      <c r="L19" s="6">
        <v>59429</v>
      </c>
      <c r="M19" s="6">
        <v>31773</v>
      </c>
      <c r="N19" s="6">
        <v>7218</v>
      </c>
      <c r="O19" s="6">
        <v>589096</v>
      </c>
      <c r="P19" s="6">
        <v>85269</v>
      </c>
    </row>
    <row r="20" spans="1:16">
      <c r="A20" s="6" t="s">
        <v>46</v>
      </c>
      <c r="B20" s="6">
        <v>3804104</v>
      </c>
      <c r="C20" s="6">
        <v>750936</v>
      </c>
      <c r="D20" s="6">
        <v>2263207</v>
      </c>
      <c r="E20" s="6">
        <v>350355</v>
      </c>
      <c r="F20" s="6">
        <v>21624</v>
      </c>
      <c r="G20" s="6">
        <v>4161</v>
      </c>
      <c r="H20" s="6">
        <v>31951</v>
      </c>
      <c r="I20" s="6">
        <v>6103</v>
      </c>
      <c r="J20" s="6">
        <v>7403</v>
      </c>
      <c r="K20" s="6">
        <v>1095</v>
      </c>
      <c r="L20" s="6">
        <v>19118</v>
      </c>
      <c r="M20" s="6">
        <v>24370</v>
      </c>
      <c r="N20" s="6">
        <v>3293</v>
      </c>
      <c r="O20" s="6">
        <v>283312</v>
      </c>
      <c r="P20" s="6">
        <v>37176</v>
      </c>
    </row>
    <row r="21" spans="1:16">
      <c r="A21" s="29" t="s">
        <v>25</v>
      </c>
      <c r="B21" s="10"/>
      <c r="C21" s="4"/>
      <c r="D21" s="4"/>
      <c r="E21" s="10"/>
      <c r="F21" s="10"/>
      <c r="G21" s="10"/>
      <c r="H21" s="10"/>
      <c r="I21" s="10"/>
      <c r="J21" s="10"/>
      <c r="K21" s="10"/>
    </row>
    <row r="22" spans="1:16">
      <c r="A22" s="29"/>
      <c r="B22" s="10"/>
      <c r="C22" s="4"/>
      <c r="D22" s="4"/>
      <c r="E22" s="10"/>
      <c r="F22" s="10"/>
      <c r="G22" s="10"/>
      <c r="H22" s="10"/>
      <c r="I22" s="10"/>
      <c r="J22" s="10"/>
      <c r="K22" s="10"/>
    </row>
    <row r="23" spans="1:16">
      <c r="A23" s="9" t="s">
        <v>26</v>
      </c>
      <c r="B23" s="6" t="s">
        <v>10</v>
      </c>
      <c r="C23" s="4" t="s">
        <v>28</v>
      </c>
      <c r="D23" s="4" t="s">
        <v>58</v>
      </c>
      <c r="E23" s="4" t="s">
        <v>59</v>
      </c>
      <c r="F23" s="4" t="s">
        <v>45</v>
      </c>
      <c r="H23" s="9" t="s">
        <v>27</v>
      </c>
      <c r="I23" s="6" t="s">
        <v>10</v>
      </c>
      <c r="J23" s="4" t="s">
        <v>28</v>
      </c>
      <c r="K23" s="4" t="s">
        <v>58</v>
      </c>
      <c r="L23" s="4" t="s">
        <v>59</v>
      </c>
      <c r="M23" s="4" t="s">
        <v>45</v>
      </c>
    </row>
    <row r="24" spans="1:16">
      <c r="A24" s="6" t="str">
        <f t="shared" ref="A24:D33" si="0">A11</f>
        <v>All categories: Religion</v>
      </c>
      <c r="B24" s="8">
        <f t="shared" si="0"/>
        <v>53012456</v>
      </c>
      <c r="C24" s="8">
        <f t="shared" si="0"/>
        <v>10171834</v>
      </c>
      <c r="D24" s="8">
        <f t="shared" si="0"/>
        <v>32007983</v>
      </c>
      <c r="E24" s="8">
        <f t="shared" ref="E24:E33" si="1">SUM(E11:L11,N11,P11)</f>
        <v>6472731</v>
      </c>
      <c r="F24" s="8">
        <f t="shared" ref="F24:F33" si="2">SUM(M11,O11)</f>
        <v>4359908</v>
      </c>
      <c r="H24" s="6" t="str">
        <f t="shared" ref="H24:H33" si="3">A24</f>
        <v>All categories: Religion</v>
      </c>
      <c r="I24" s="7">
        <f t="shared" ref="I24:I33" si="4">B24/$B24</f>
        <v>1</v>
      </c>
      <c r="J24" s="7">
        <f t="shared" ref="J24:J33" si="5">C24/$B24</f>
        <v>0.19187630167521383</v>
      </c>
      <c r="K24" s="7">
        <f t="shared" ref="K24:K33" si="6">D24/$B24</f>
        <v>0.60378230731283233</v>
      </c>
      <c r="L24" s="7">
        <f t="shared" ref="L24:L33" si="7">E24/$B24</f>
        <v>0.12209830459467866</v>
      </c>
      <c r="M24" s="7">
        <f t="shared" ref="M24:M33" si="8">F24/$B24</f>
        <v>8.2243086417275221E-2</v>
      </c>
    </row>
    <row r="25" spans="1:16">
      <c r="A25" s="6" t="str">
        <f t="shared" si="0"/>
        <v>Christian</v>
      </c>
      <c r="B25" s="8">
        <f t="shared" si="0"/>
        <v>31479876</v>
      </c>
      <c r="C25" s="8">
        <f t="shared" si="0"/>
        <v>4769729</v>
      </c>
      <c r="D25" s="8">
        <f t="shared" si="0"/>
        <v>20398182</v>
      </c>
      <c r="E25" s="8">
        <f t="shared" si="1"/>
        <v>3976642</v>
      </c>
      <c r="F25" s="8">
        <f t="shared" si="2"/>
        <v>2335323</v>
      </c>
      <c r="H25" s="6" t="str">
        <f t="shared" si="3"/>
        <v>Christian</v>
      </c>
      <c r="I25" s="7">
        <f t="shared" si="4"/>
        <v>1</v>
      </c>
      <c r="J25" s="7">
        <f t="shared" si="5"/>
        <v>0.15151676582207629</v>
      </c>
      <c r="K25" s="7">
        <f t="shared" si="6"/>
        <v>0.64797529698020406</v>
      </c>
      <c r="L25" s="7">
        <f t="shared" si="7"/>
        <v>0.12632330572077222</v>
      </c>
      <c r="M25" s="7">
        <f t="shared" si="8"/>
        <v>7.4184631476947371E-2</v>
      </c>
    </row>
    <row r="26" spans="1:16">
      <c r="A26" s="6" t="str">
        <f t="shared" si="0"/>
        <v>Buddhist</v>
      </c>
      <c r="B26" s="8">
        <f t="shared" si="0"/>
        <v>238626</v>
      </c>
      <c r="C26" s="8">
        <f t="shared" si="0"/>
        <v>64761</v>
      </c>
      <c r="D26" s="8">
        <f t="shared" si="0"/>
        <v>54042</v>
      </c>
      <c r="E26" s="8">
        <f t="shared" si="1"/>
        <v>18886</v>
      </c>
      <c r="F26" s="8">
        <f t="shared" si="2"/>
        <v>100937</v>
      </c>
      <c r="H26" s="6" t="str">
        <f t="shared" si="3"/>
        <v>Buddhist</v>
      </c>
      <c r="I26" s="7">
        <f t="shared" si="4"/>
        <v>1</v>
      </c>
      <c r="J26" s="7">
        <f t="shared" si="5"/>
        <v>0.27139121470418143</v>
      </c>
      <c r="K26" s="7">
        <f t="shared" si="6"/>
        <v>0.22647154962158356</v>
      </c>
      <c r="L26" s="7">
        <f t="shared" si="7"/>
        <v>7.9144770477651213E-2</v>
      </c>
      <c r="M26" s="7">
        <f t="shared" si="8"/>
        <v>0.42299246519658379</v>
      </c>
    </row>
    <row r="27" spans="1:16">
      <c r="A27" s="6" t="str">
        <f t="shared" si="0"/>
        <v>Hindu</v>
      </c>
      <c r="B27" s="8">
        <f t="shared" si="0"/>
        <v>806199</v>
      </c>
      <c r="C27" s="8">
        <f t="shared" si="0"/>
        <v>437346</v>
      </c>
      <c r="D27" s="8">
        <f t="shared" si="0"/>
        <v>74386</v>
      </c>
      <c r="E27" s="8">
        <f t="shared" si="1"/>
        <v>40023</v>
      </c>
      <c r="F27" s="8">
        <f t="shared" si="2"/>
        <v>254444</v>
      </c>
      <c r="H27" s="6" t="str">
        <f t="shared" si="3"/>
        <v>Hindu</v>
      </c>
      <c r="I27" s="7">
        <f t="shared" si="4"/>
        <v>1</v>
      </c>
      <c r="J27" s="7">
        <f t="shared" si="5"/>
        <v>0.54247896611134472</v>
      </c>
      <c r="K27" s="7">
        <f t="shared" si="6"/>
        <v>9.2267541884820004E-2</v>
      </c>
      <c r="L27" s="7">
        <f t="shared" si="7"/>
        <v>4.9644070508646131E-2</v>
      </c>
      <c r="M27" s="7">
        <f t="shared" si="8"/>
        <v>0.31560942149518917</v>
      </c>
    </row>
    <row r="28" spans="1:16">
      <c r="A28" s="6" t="str">
        <f t="shared" si="0"/>
        <v>Jewish</v>
      </c>
      <c r="B28" s="8">
        <f t="shared" si="0"/>
        <v>261282</v>
      </c>
      <c r="C28" s="8">
        <f t="shared" si="0"/>
        <v>63966</v>
      </c>
      <c r="D28" s="8">
        <f t="shared" si="0"/>
        <v>140287</v>
      </c>
      <c r="E28" s="8">
        <f t="shared" si="1"/>
        <v>33972</v>
      </c>
      <c r="F28" s="8">
        <f t="shared" si="2"/>
        <v>23057</v>
      </c>
      <c r="H28" s="6" t="str">
        <f t="shared" si="3"/>
        <v>Jewish</v>
      </c>
      <c r="I28" s="7">
        <f t="shared" si="4"/>
        <v>1</v>
      </c>
      <c r="J28" s="7">
        <f t="shared" si="5"/>
        <v>0.24481594598939077</v>
      </c>
      <c r="K28" s="7">
        <f t="shared" si="6"/>
        <v>0.5369179660290414</v>
      </c>
      <c r="L28" s="7">
        <f t="shared" si="7"/>
        <v>0.13002043768801524</v>
      </c>
      <c r="M28" s="7">
        <f t="shared" si="8"/>
        <v>8.8245650293552566E-2</v>
      </c>
    </row>
    <row r="29" spans="1:16">
      <c r="A29" s="6" t="str">
        <f t="shared" si="0"/>
        <v>Muslim</v>
      </c>
      <c r="B29" s="8">
        <f t="shared" si="0"/>
        <v>2660116</v>
      </c>
      <c r="C29" s="8">
        <f t="shared" si="0"/>
        <v>1527329</v>
      </c>
      <c r="D29" s="8">
        <f t="shared" si="0"/>
        <v>344348</v>
      </c>
      <c r="E29" s="8">
        <f t="shared" si="1"/>
        <v>162299</v>
      </c>
      <c r="F29" s="8">
        <f t="shared" si="2"/>
        <v>626140</v>
      </c>
      <c r="H29" s="6" t="str">
        <f t="shared" si="3"/>
        <v>Muslim</v>
      </c>
      <c r="I29" s="7">
        <f t="shared" si="4"/>
        <v>1</v>
      </c>
      <c r="J29" s="7">
        <f t="shared" si="5"/>
        <v>0.57415879608257681</v>
      </c>
      <c r="K29" s="7">
        <f t="shared" si="6"/>
        <v>0.12944849021621613</v>
      </c>
      <c r="L29" s="7">
        <f t="shared" si="7"/>
        <v>6.1012000980408376E-2</v>
      </c>
      <c r="M29" s="7">
        <f t="shared" si="8"/>
        <v>0.23538071272079863</v>
      </c>
    </row>
    <row r="30" spans="1:16">
      <c r="A30" s="6" t="str">
        <f t="shared" si="0"/>
        <v>Sikh</v>
      </c>
      <c r="B30" s="8">
        <f t="shared" si="0"/>
        <v>420196</v>
      </c>
      <c r="C30" s="8">
        <f t="shared" si="0"/>
        <v>262279</v>
      </c>
      <c r="D30" s="8">
        <f t="shared" si="0"/>
        <v>64216</v>
      </c>
      <c r="E30" s="8">
        <f t="shared" si="1"/>
        <v>22863</v>
      </c>
      <c r="F30" s="8">
        <f t="shared" si="2"/>
        <v>70838</v>
      </c>
      <c r="H30" s="6" t="str">
        <f t="shared" si="3"/>
        <v>Sikh</v>
      </c>
      <c r="I30" s="7">
        <f t="shared" si="4"/>
        <v>1</v>
      </c>
      <c r="J30" s="7">
        <f t="shared" si="5"/>
        <v>0.62418252434578148</v>
      </c>
      <c r="K30" s="7">
        <f t="shared" si="6"/>
        <v>0.15282392026578073</v>
      </c>
      <c r="L30" s="7">
        <f t="shared" si="7"/>
        <v>5.4410322801740144E-2</v>
      </c>
      <c r="M30" s="7">
        <f t="shared" si="8"/>
        <v>0.16858323258669763</v>
      </c>
    </row>
    <row r="31" spans="1:16">
      <c r="A31" s="6" t="str">
        <f t="shared" si="0"/>
        <v>Other religion</v>
      </c>
      <c r="B31" s="8">
        <f t="shared" si="0"/>
        <v>227825</v>
      </c>
      <c r="C31" s="8">
        <f t="shared" si="0"/>
        <v>68658</v>
      </c>
      <c r="D31" s="8">
        <f t="shared" si="0"/>
        <v>110433</v>
      </c>
      <c r="E31" s="8">
        <f t="shared" si="1"/>
        <v>28116</v>
      </c>
      <c r="F31" s="8">
        <f t="shared" si="2"/>
        <v>20618</v>
      </c>
      <c r="H31" s="6" t="str">
        <f t="shared" si="3"/>
        <v>Other religion</v>
      </c>
      <c r="I31" s="7">
        <f t="shared" si="4"/>
        <v>1</v>
      </c>
      <c r="J31" s="7">
        <f t="shared" si="5"/>
        <v>0.30136288818171841</v>
      </c>
      <c r="K31" s="7">
        <f t="shared" si="6"/>
        <v>0.48472731263030833</v>
      </c>
      <c r="L31" s="7">
        <f t="shared" si="7"/>
        <v>0.123410512454735</v>
      </c>
      <c r="M31" s="7">
        <f t="shared" si="8"/>
        <v>9.0499286733238232E-2</v>
      </c>
    </row>
    <row r="32" spans="1:16">
      <c r="A32" s="6" t="str">
        <f t="shared" si="0"/>
        <v>No religion</v>
      </c>
      <c r="B32" s="8">
        <f t="shared" si="0"/>
        <v>13114232</v>
      </c>
      <c r="C32" s="8">
        <f t="shared" si="0"/>
        <v>2226830</v>
      </c>
      <c r="D32" s="8">
        <f t="shared" si="0"/>
        <v>8558882</v>
      </c>
      <c r="E32" s="8">
        <f t="shared" si="1"/>
        <v>1707651</v>
      </c>
      <c r="F32" s="8">
        <f t="shared" si="2"/>
        <v>620869</v>
      </c>
      <c r="H32" s="6" t="str">
        <f t="shared" si="3"/>
        <v>No religion</v>
      </c>
      <c r="I32" s="7">
        <f t="shared" si="4"/>
        <v>1</v>
      </c>
      <c r="J32" s="7">
        <f t="shared" si="5"/>
        <v>0.16980254733940958</v>
      </c>
      <c r="K32" s="7">
        <f t="shared" si="6"/>
        <v>0.65264073412762558</v>
      </c>
      <c r="L32" s="7">
        <f t="shared" si="7"/>
        <v>0.1302135725523233</v>
      </c>
      <c r="M32" s="7">
        <f t="shared" si="8"/>
        <v>4.7343145980641488E-2</v>
      </c>
    </row>
    <row r="33" spans="1:13">
      <c r="A33" s="6" t="str">
        <f t="shared" si="0"/>
        <v>Religion not stated</v>
      </c>
      <c r="B33" s="8">
        <f t="shared" si="0"/>
        <v>3804104</v>
      </c>
      <c r="C33" s="8">
        <f t="shared" si="0"/>
        <v>750936</v>
      </c>
      <c r="D33" s="8">
        <f t="shared" si="0"/>
        <v>2263207</v>
      </c>
      <c r="E33" s="8">
        <f t="shared" si="1"/>
        <v>482279</v>
      </c>
      <c r="F33" s="8">
        <f t="shared" si="2"/>
        <v>307682</v>
      </c>
      <c r="H33" s="6" t="str">
        <f t="shared" si="3"/>
        <v>Religion not stated</v>
      </c>
      <c r="I33" s="7">
        <f t="shared" si="4"/>
        <v>1</v>
      </c>
      <c r="J33" s="7">
        <f t="shared" si="5"/>
        <v>0.19740154317547576</v>
      </c>
      <c r="K33" s="7">
        <f t="shared" si="6"/>
        <v>0.59493825615703466</v>
      </c>
      <c r="L33" s="7">
        <f t="shared" si="7"/>
        <v>0.12677860542193378</v>
      </c>
      <c r="M33" s="7">
        <f t="shared" si="8"/>
        <v>8.0881595245555854E-2</v>
      </c>
    </row>
    <row r="34" spans="1:13">
      <c r="A34" s="9"/>
      <c r="B34" s="8"/>
      <c r="C34" s="8"/>
      <c r="D34" s="8"/>
      <c r="E34" s="8"/>
      <c r="F34" s="8"/>
      <c r="I34" s="7"/>
      <c r="J34" s="7"/>
      <c r="K34" s="7"/>
      <c r="L34" s="7"/>
      <c r="M34" s="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Figure 5.1</vt:lpstr>
      <vt:lpstr>Figure 5.4</vt:lpstr>
      <vt:lpstr>Figure 5.5</vt:lpstr>
      <vt:lpstr>DC2202EW</vt:lpstr>
      <vt:lpstr>DC2209EWr</vt:lpstr>
      <vt:lpstr>DC2204EW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Stephen Jivraj</cp:lastModifiedBy>
  <cp:lastPrinted>2014-04-11T11:50:50Z</cp:lastPrinted>
  <dcterms:created xsi:type="dcterms:W3CDTF">2013-05-16T11:09:07Z</dcterms:created>
  <dcterms:modified xsi:type="dcterms:W3CDTF">2014-08-20T18:20:06Z</dcterms:modified>
</cp:coreProperties>
</file>